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FB81B26-0F8D-4862-8B72-8C1387063CCD}" xr6:coauthVersionLast="45" xr6:coauthVersionMax="47" xr10:uidLastSave="{00000000-0000-0000-0000-000000000000}"/>
  <bookViews>
    <workbookView xWindow="-120" yWindow="-120" windowWidth="29040" windowHeight="15840" tabRatio="658" activeTab="12"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Stubbl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Crop!$H$98:$P$99</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Stubble!$H$133:$L$143</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Crop!$H$459:$P$469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Stubble!$H$71:$H$81</definedName>
    <definedName name="harvest_prep">Labour!$J$102:$L$104</definedName>
    <definedName name="hay_making_date" localSheetId="3">Crop!$I$78</definedName>
    <definedName name="hay_making_len" localSheetId="3">Crop!$I$80</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rop_dmd_kp6" localSheetId="4">CropGrazing!$K$201:$T$212</definedName>
    <definedName name="i_crop_growth_zkp6" localSheetId="4">CropGrazing!$K$56:$T$175</definedName>
    <definedName name="i_crop_me_eff_gainlose" localSheetId="4">CropGrazing!$L$215</definedName>
    <definedName name="i_cropgraze_consumption_factor_p6" localSheetId="4">CropGrazing!$K$50:$T$50</definedName>
    <definedName name="i_cropgraze_landuse_idx" localSheetId="4">CropGrazing!$G$21:$G$32</definedName>
    <definedName name="i_cropgraze_wastage" localSheetId="4">CropGrazing!$J$221:$J$232</definedName>
    <definedName name="i_cropgraze_yield_reduction" localSheetId="4">CropGrazing!$N$241</definedName>
    <definedName name="i_cropgrazing_inc" localSheetId="4">CropGrazing!$H$5</definedName>
    <definedName name="i_cropgrazing_inc_landuse" localSheetId="4">CropGrazing!$H$21:$O$32</definedName>
    <definedName name="i_cropgrowth_lmu_factor_kl" localSheetId="4">CropGrazing!$K$178:$R$189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Stubble!$J$15</definedName>
    <definedName name="i_hr_crop" localSheetId="4">CropGrazing!$K$46</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Stubble!$G$36:$G$46</definedName>
    <definedName name="i_stub_me_eff_gainlose" localSheetId="12">Stubble!$K$126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Crop!$S$572:$S$589</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Crop!$I$83</definedName>
    <definedName name="POCCons" localSheetId="7">Annual!$M$688:$T$697</definedName>
    <definedName name="_xlnm.Print_Area" localSheetId="9">FeedSupply!$H$40:$AC$348</definedName>
    <definedName name="proportion_grain_harv" localSheetId="12">Stubble!$H$113:$H$123</definedName>
    <definedName name="quality_deterioration" localSheetId="12">Stubble!$H$148:$L$158</definedName>
    <definedName name="quantity_deterioration" localSheetId="12">Stubble!$H$85:$H$95</definedName>
    <definedName name="rail_cartage" localSheetId="1">General!$K$12</definedName>
    <definedName name="road_cartage_distance" localSheetId="1">General!$K$14</definedName>
    <definedName name="seed_info">Crop!$G$604:$Q$622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Crop!$I$571:$Q$589</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2">Stubble!$H$64</definedName>
    <definedName name="storage_cost_date">'Sup Feed'!$K$32</definedName>
    <definedName name="storage_type">'Sup Feed'!$I$13:$K$18</definedName>
    <definedName name="stub_cat_idx" localSheetId="12">Stubble!$H$162:$K$162</definedName>
    <definedName name="stub_cat_prop" localSheetId="12">Stubble!$H$163:$K$173</definedName>
    <definedName name="stub_cat_qual" localSheetId="12">Stubble!$H$180:$K$190</definedName>
    <definedName name="stub_handling_date" localSheetId="11">Mach!$B$54</definedName>
    <definedName name="stub_handling_length" localSheetId="11">Mach!$B$56</definedName>
    <definedName name="stubble_handling" localSheetId="12">Stubble!$H$36:$H$46</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Crop!$G$239:$Q$269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4" i="21" l="1"/>
  <c r="M23" i="21"/>
  <c r="M22" i="21"/>
  <c r="M21" i="21"/>
  <c r="M20" i="21"/>
  <c r="M19" i="21"/>
  <c r="M18" i="21"/>
  <c r="M17" i="21"/>
  <c r="M16" i="21"/>
  <c r="M15" i="21"/>
  <c r="K69" i="23" l="1"/>
  <c r="L69" i="23"/>
  <c r="M69" i="23"/>
  <c r="N69" i="23"/>
  <c r="O69" i="23"/>
  <c r="O81" i="23" s="1"/>
  <c r="O93" i="23" s="1"/>
  <c r="O105" i="23" s="1"/>
  <c r="O117" i="23" s="1"/>
  <c r="O129" i="23" s="1"/>
  <c r="O141" i="23" s="1"/>
  <c r="O153" i="23" s="1"/>
  <c r="O165" i="23" s="1"/>
  <c r="P69" i="23"/>
  <c r="P81" i="23" s="1"/>
  <c r="P93" i="23" s="1"/>
  <c r="P105" i="23" s="1"/>
  <c r="P117" i="23" s="1"/>
  <c r="P129" i="23" s="1"/>
  <c r="P141" i="23" s="1"/>
  <c r="P153" i="23" s="1"/>
  <c r="P165" i="23" s="1"/>
  <c r="Q69" i="23"/>
  <c r="R69" i="23"/>
  <c r="R81" i="23" s="1"/>
  <c r="R93" i="23" s="1"/>
  <c r="R105" i="23" s="1"/>
  <c r="R117" i="23" s="1"/>
  <c r="R129" i="23" s="1"/>
  <c r="R141" i="23" s="1"/>
  <c r="R153" i="23" s="1"/>
  <c r="R165" i="23" s="1"/>
  <c r="S69" i="23"/>
  <c r="S81" i="23" s="1"/>
  <c r="S93" i="23" s="1"/>
  <c r="S105" i="23" s="1"/>
  <c r="S117" i="23" s="1"/>
  <c r="S129" i="23" s="1"/>
  <c r="S141" i="23" s="1"/>
  <c r="S153" i="23" s="1"/>
  <c r="S165" i="23" s="1"/>
  <c r="T69" i="23"/>
  <c r="T81" i="23" s="1"/>
  <c r="T93" i="23" s="1"/>
  <c r="T105" i="23" s="1"/>
  <c r="T117" i="23" s="1"/>
  <c r="T129" i="23" s="1"/>
  <c r="T141" i="23" s="1"/>
  <c r="T153" i="23" s="1"/>
  <c r="T165" i="23" s="1"/>
  <c r="K70" i="23"/>
  <c r="K82" i="23" s="1"/>
  <c r="K94" i="23" s="1"/>
  <c r="K106" i="23" s="1"/>
  <c r="K118" i="23" s="1"/>
  <c r="K130" i="23" s="1"/>
  <c r="K142" i="23" s="1"/>
  <c r="K154" i="23" s="1"/>
  <c r="K166" i="23" s="1"/>
  <c r="L70" i="23"/>
  <c r="L82" i="23" s="1"/>
  <c r="L94" i="23" s="1"/>
  <c r="L106" i="23" s="1"/>
  <c r="L118" i="23" s="1"/>
  <c r="L130" i="23" s="1"/>
  <c r="L142" i="23" s="1"/>
  <c r="L154" i="23" s="1"/>
  <c r="L166" i="23" s="1"/>
  <c r="M70" i="23"/>
  <c r="M82" i="23" s="1"/>
  <c r="M94" i="23" s="1"/>
  <c r="M106" i="23" s="1"/>
  <c r="M118" i="23" s="1"/>
  <c r="M130" i="23" s="1"/>
  <c r="M142" i="23" s="1"/>
  <c r="M154" i="23" s="1"/>
  <c r="M166" i="23" s="1"/>
  <c r="N70" i="23"/>
  <c r="N82" i="23" s="1"/>
  <c r="N94" i="23" s="1"/>
  <c r="N106" i="23" s="1"/>
  <c r="N118" i="23" s="1"/>
  <c r="N130" i="23" s="1"/>
  <c r="N142" i="23" s="1"/>
  <c r="N154" i="23" s="1"/>
  <c r="N166" i="23" s="1"/>
  <c r="O70" i="23"/>
  <c r="O82" i="23" s="1"/>
  <c r="O94" i="23" s="1"/>
  <c r="O106" i="23" s="1"/>
  <c r="O118" i="23" s="1"/>
  <c r="O130" i="23" s="1"/>
  <c r="O142" i="23" s="1"/>
  <c r="O154" i="23" s="1"/>
  <c r="O166" i="23" s="1"/>
  <c r="P70" i="23"/>
  <c r="P82" i="23" s="1"/>
  <c r="P94" i="23" s="1"/>
  <c r="P106" i="23" s="1"/>
  <c r="P118" i="23" s="1"/>
  <c r="P130" i="23" s="1"/>
  <c r="P142" i="23" s="1"/>
  <c r="P154" i="23" s="1"/>
  <c r="P166" i="23" s="1"/>
  <c r="Q70" i="23"/>
  <c r="Q82" i="23" s="1"/>
  <c r="Q94" i="23" s="1"/>
  <c r="Q106" i="23" s="1"/>
  <c r="Q118" i="23" s="1"/>
  <c r="Q130" i="23" s="1"/>
  <c r="Q142" i="23" s="1"/>
  <c r="Q154" i="23" s="1"/>
  <c r="Q166" i="23" s="1"/>
  <c r="R70" i="23"/>
  <c r="R82" i="23" s="1"/>
  <c r="R94" i="23" s="1"/>
  <c r="R106" i="23" s="1"/>
  <c r="R118" i="23" s="1"/>
  <c r="R130" i="23" s="1"/>
  <c r="R142" i="23" s="1"/>
  <c r="R154" i="23" s="1"/>
  <c r="R166" i="23" s="1"/>
  <c r="S70" i="23"/>
  <c r="S82" i="23" s="1"/>
  <c r="S94" i="23" s="1"/>
  <c r="S106" i="23" s="1"/>
  <c r="S118" i="23" s="1"/>
  <c r="S130" i="23" s="1"/>
  <c r="S142" i="23" s="1"/>
  <c r="S154" i="23" s="1"/>
  <c r="S166" i="23" s="1"/>
  <c r="T70" i="23"/>
  <c r="T82" i="23" s="1"/>
  <c r="T94" i="23" s="1"/>
  <c r="T106" i="23" s="1"/>
  <c r="T118" i="23" s="1"/>
  <c r="T130" i="23" s="1"/>
  <c r="T142" i="23" s="1"/>
  <c r="T154" i="23" s="1"/>
  <c r="T166" i="23" s="1"/>
  <c r="K71" i="23"/>
  <c r="K83" i="23" s="1"/>
  <c r="K95" i="23" s="1"/>
  <c r="K107" i="23" s="1"/>
  <c r="K119" i="23" s="1"/>
  <c r="K131" i="23" s="1"/>
  <c r="K143" i="23" s="1"/>
  <c r="K155" i="23" s="1"/>
  <c r="K167" i="23" s="1"/>
  <c r="L71" i="23"/>
  <c r="L83" i="23" s="1"/>
  <c r="L95" i="23" s="1"/>
  <c r="L107" i="23" s="1"/>
  <c r="L119" i="23" s="1"/>
  <c r="L131" i="23" s="1"/>
  <c r="L143" i="23" s="1"/>
  <c r="L155" i="23" s="1"/>
  <c r="L167" i="23" s="1"/>
  <c r="M71" i="23"/>
  <c r="M83" i="23" s="1"/>
  <c r="M95" i="23" s="1"/>
  <c r="M107" i="23" s="1"/>
  <c r="M119" i="23" s="1"/>
  <c r="M131" i="23" s="1"/>
  <c r="M143" i="23" s="1"/>
  <c r="M155" i="23" s="1"/>
  <c r="M167" i="23" s="1"/>
  <c r="N71" i="23"/>
  <c r="N83" i="23" s="1"/>
  <c r="N95" i="23" s="1"/>
  <c r="N107" i="23" s="1"/>
  <c r="N119" i="23" s="1"/>
  <c r="N131" i="23" s="1"/>
  <c r="N143" i="23" s="1"/>
  <c r="N155" i="23" s="1"/>
  <c r="N167" i="23" s="1"/>
  <c r="O71" i="23"/>
  <c r="O83" i="23" s="1"/>
  <c r="O95" i="23" s="1"/>
  <c r="O107" i="23" s="1"/>
  <c r="O119" i="23" s="1"/>
  <c r="O131" i="23" s="1"/>
  <c r="O143" i="23" s="1"/>
  <c r="O155" i="23" s="1"/>
  <c r="O167" i="23" s="1"/>
  <c r="P71" i="23"/>
  <c r="P83" i="23" s="1"/>
  <c r="P95" i="23" s="1"/>
  <c r="P107" i="23" s="1"/>
  <c r="P119" i="23" s="1"/>
  <c r="P131" i="23" s="1"/>
  <c r="P143" i="23" s="1"/>
  <c r="P155" i="23" s="1"/>
  <c r="P167" i="23" s="1"/>
  <c r="Q71" i="23"/>
  <c r="Q83" i="23" s="1"/>
  <c r="Q95" i="23" s="1"/>
  <c r="Q107" i="23" s="1"/>
  <c r="Q119" i="23" s="1"/>
  <c r="Q131" i="23" s="1"/>
  <c r="Q143" i="23" s="1"/>
  <c r="Q155" i="23" s="1"/>
  <c r="Q167" i="23" s="1"/>
  <c r="R71" i="23"/>
  <c r="R83" i="23" s="1"/>
  <c r="R95" i="23" s="1"/>
  <c r="R107" i="23" s="1"/>
  <c r="R119" i="23" s="1"/>
  <c r="R131" i="23" s="1"/>
  <c r="R143" i="23" s="1"/>
  <c r="R155" i="23" s="1"/>
  <c r="R167" i="23" s="1"/>
  <c r="S71" i="23"/>
  <c r="S83" i="23" s="1"/>
  <c r="S95" i="23" s="1"/>
  <c r="S107" i="23" s="1"/>
  <c r="S119" i="23" s="1"/>
  <c r="S131" i="23" s="1"/>
  <c r="S143" i="23" s="1"/>
  <c r="S155" i="23" s="1"/>
  <c r="S167" i="23" s="1"/>
  <c r="T71" i="23"/>
  <c r="T83" i="23" s="1"/>
  <c r="T95" i="23" s="1"/>
  <c r="T107" i="23" s="1"/>
  <c r="T119" i="23" s="1"/>
  <c r="T131" i="23" s="1"/>
  <c r="T143" i="23" s="1"/>
  <c r="T155" i="23" s="1"/>
  <c r="T167" i="23" s="1"/>
  <c r="K72" i="23"/>
  <c r="K84" i="23" s="1"/>
  <c r="K96" i="23" s="1"/>
  <c r="K108" i="23" s="1"/>
  <c r="K120" i="23" s="1"/>
  <c r="K132" i="23" s="1"/>
  <c r="K144" i="23" s="1"/>
  <c r="K156" i="23" s="1"/>
  <c r="K168" i="23" s="1"/>
  <c r="L72" i="23"/>
  <c r="M72" i="23"/>
  <c r="N72" i="23"/>
  <c r="O72" i="23"/>
  <c r="P72" i="23"/>
  <c r="P84" i="23" s="1"/>
  <c r="P96" i="23" s="1"/>
  <c r="P108" i="23" s="1"/>
  <c r="P120" i="23" s="1"/>
  <c r="P132" i="23" s="1"/>
  <c r="P144" i="23" s="1"/>
  <c r="P156" i="23" s="1"/>
  <c r="P168" i="23" s="1"/>
  <c r="Q72" i="23"/>
  <c r="Q84" i="23" s="1"/>
  <c r="Q96" i="23" s="1"/>
  <c r="Q108" i="23" s="1"/>
  <c r="Q120" i="23" s="1"/>
  <c r="Q132" i="23" s="1"/>
  <c r="Q144" i="23" s="1"/>
  <c r="Q156" i="23" s="1"/>
  <c r="Q168" i="23" s="1"/>
  <c r="R72" i="23"/>
  <c r="R84" i="23" s="1"/>
  <c r="R96" i="23" s="1"/>
  <c r="R108" i="23" s="1"/>
  <c r="R120" i="23" s="1"/>
  <c r="R132" i="23" s="1"/>
  <c r="R144" i="23" s="1"/>
  <c r="R156" i="23" s="1"/>
  <c r="R168" i="23" s="1"/>
  <c r="S72" i="23"/>
  <c r="S84" i="23" s="1"/>
  <c r="S96" i="23" s="1"/>
  <c r="S108" i="23" s="1"/>
  <c r="S120" i="23" s="1"/>
  <c r="S132" i="23" s="1"/>
  <c r="S144" i="23" s="1"/>
  <c r="S156" i="23" s="1"/>
  <c r="S168" i="23" s="1"/>
  <c r="T72" i="23"/>
  <c r="T84" i="23" s="1"/>
  <c r="T96" i="23" s="1"/>
  <c r="T108" i="23" s="1"/>
  <c r="T120" i="23" s="1"/>
  <c r="T132" i="23" s="1"/>
  <c r="T144" i="23" s="1"/>
  <c r="T156" i="23" s="1"/>
  <c r="T168" i="23" s="1"/>
  <c r="K73" i="23"/>
  <c r="K85" i="23" s="1"/>
  <c r="K97" i="23" s="1"/>
  <c r="K109" i="23" s="1"/>
  <c r="K121" i="23" s="1"/>
  <c r="K133" i="23" s="1"/>
  <c r="K145" i="23" s="1"/>
  <c r="K157" i="23" s="1"/>
  <c r="K169" i="23" s="1"/>
  <c r="L73" i="23"/>
  <c r="L85" i="23" s="1"/>
  <c r="L97" i="23" s="1"/>
  <c r="L109" i="23" s="1"/>
  <c r="L121" i="23" s="1"/>
  <c r="L133" i="23" s="1"/>
  <c r="L145" i="23" s="1"/>
  <c r="L157" i="23" s="1"/>
  <c r="L169" i="23" s="1"/>
  <c r="M73" i="23"/>
  <c r="M85" i="23" s="1"/>
  <c r="M97" i="23" s="1"/>
  <c r="M109" i="23" s="1"/>
  <c r="M121" i="23" s="1"/>
  <c r="M133" i="23" s="1"/>
  <c r="M145" i="23" s="1"/>
  <c r="M157" i="23" s="1"/>
  <c r="M169" i="23" s="1"/>
  <c r="N73" i="23"/>
  <c r="N85" i="23" s="1"/>
  <c r="N97" i="23" s="1"/>
  <c r="N109" i="23" s="1"/>
  <c r="N121" i="23" s="1"/>
  <c r="N133" i="23" s="1"/>
  <c r="N145" i="23" s="1"/>
  <c r="N157" i="23" s="1"/>
  <c r="N169" i="23" s="1"/>
  <c r="O73" i="23"/>
  <c r="O85" i="23" s="1"/>
  <c r="O97" i="23" s="1"/>
  <c r="O109" i="23" s="1"/>
  <c r="O121" i="23" s="1"/>
  <c r="O133" i="23" s="1"/>
  <c r="O145" i="23" s="1"/>
  <c r="O157" i="23" s="1"/>
  <c r="O169" i="23" s="1"/>
  <c r="P73" i="23"/>
  <c r="P85" i="23" s="1"/>
  <c r="P97" i="23" s="1"/>
  <c r="P109" i="23" s="1"/>
  <c r="P121" i="23" s="1"/>
  <c r="P133" i="23" s="1"/>
  <c r="P145" i="23" s="1"/>
  <c r="P157" i="23" s="1"/>
  <c r="P169" i="23" s="1"/>
  <c r="Q73" i="23"/>
  <c r="Q85" i="23" s="1"/>
  <c r="Q97" i="23" s="1"/>
  <c r="Q109" i="23" s="1"/>
  <c r="Q121" i="23" s="1"/>
  <c r="Q133" i="23" s="1"/>
  <c r="Q145" i="23" s="1"/>
  <c r="Q157" i="23" s="1"/>
  <c r="Q169" i="23" s="1"/>
  <c r="R73" i="23"/>
  <c r="R85" i="23" s="1"/>
  <c r="R97" i="23" s="1"/>
  <c r="R109" i="23" s="1"/>
  <c r="R121" i="23" s="1"/>
  <c r="R133" i="23" s="1"/>
  <c r="R145" i="23" s="1"/>
  <c r="R157" i="23" s="1"/>
  <c r="R169" i="23" s="1"/>
  <c r="S73" i="23"/>
  <c r="S85" i="23" s="1"/>
  <c r="S97" i="23" s="1"/>
  <c r="S109" i="23" s="1"/>
  <c r="S121" i="23" s="1"/>
  <c r="S133" i="23" s="1"/>
  <c r="S145" i="23" s="1"/>
  <c r="S157" i="23" s="1"/>
  <c r="S169" i="23" s="1"/>
  <c r="T73" i="23"/>
  <c r="T85" i="23" s="1"/>
  <c r="T97" i="23" s="1"/>
  <c r="T109" i="23" s="1"/>
  <c r="T121" i="23" s="1"/>
  <c r="T133" i="23" s="1"/>
  <c r="T145" i="23" s="1"/>
  <c r="T157" i="23" s="1"/>
  <c r="T169" i="23" s="1"/>
  <c r="K74" i="23"/>
  <c r="K86" i="23" s="1"/>
  <c r="K98" i="23" s="1"/>
  <c r="K110" i="23" s="1"/>
  <c r="K122" i="23" s="1"/>
  <c r="K134" i="23" s="1"/>
  <c r="K146" i="23" s="1"/>
  <c r="K158" i="23" s="1"/>
  <c r="K170" i="23" s="1"/>
  <c r="L74" i="23"/>
  <c r="L86" i="23" s="1"/>
  <c r="L98" i="23" s="1"/>
  <c r="L110" i="23" s="1"/>
  <c r="L122" i="23" s="1"/>
  <c r="L134" i="23" s="1"/>
  <c r="L146" i="23" s="1"/>
  <c r="L158" i="23" s="1"/>
  <c r="L170" i="23" s="1"/>
  <c r="M74" i="23"/>
  <c r="M86" i="23" s="1"/>
  <c r="M98" i="23" s="1"/>
  <c r="M110" i="23" s="1"/>
  <c r="M122" i="23" s="1"/>
  <c r="M134" i="23" s="1"/>
  <c r="M146" i="23" s="1"/>
  <c r="M158" i="23" s="1"/>
  <c r="M170" i="23" s="1"/>
  <c r="N74" i="23"/>
  <c r="N86" i="23" s="1"/>
  <c r="N98" i="23" s="1"/>
  <c r="N110" i="23" s="1"/>
  <c r="N122" i="23" s="1"/>
  <c r="N134" i="23" s="1"/>
  <c r="N146" i="23" s="1"/>
  <c r="N158" i="23" s="1"/>
  <c r="N170" i="23" s="1"/>
  <c r="O74" i="23"/>
  <c r="O86" i="23" s="1"/>
  <c r="O98" i="23" s="1"/>
  <c r="O110" i="23" s="1"/>
  <c r="O122" i="23" s="1"/>
  <c r="O134" i="23" s="1"/>
  <c r="O146" i="23" s="1"/>
  <c r="O158" i="23" s="1"/>
  <c r="O170" i="23" s="1"/>
  <c r="P74" i="23"/>
  <c r="P86" i="23" s="1"/>
  <c r="P98" i="23" s="1"/>
  <c r="P110" i="23" s="1"/>
  <c r="P122" i="23" s="1"/>
  <c r="P134" i="23" s="1"/>
  <c r="P146" i="23" s="1"/>
  <c r="P158" i="23" s="1"/>
  <c r="P170" i="23" s="1"/>
  <c r="Q74" i="23"/>
  <c r="Q86" i="23" s="1"/>
  <c r="Q98" i="23" s="1"/>
  <c r="Q110" i="23" s="1"/>
  <c r="Q122" i="23" s="1"/>
  <c r="Q134" i="23" s="1"/>
  <c r="Q146" i="23" s="1"/>
  <c r="Q158" i="23" s="1"/>
  <c r="Q170" i="23" s="1"/>
  <c r="R74" i="23"/>
  <c r="R86" i="23" s="1"/>
  <c r="R98" i="23" s="1"/>
  <c r="R110" i="23" s="1"/>
  <c r="R122" i="23" s="1"/>
  <c r="R134" i="23" s="1"/>
  <c r="R146" i="23" s="1"/>
  <c r="R158" i="23" s="1"/>
  <c r="R170" i="23" s="1"/>
  <c r="S74" i="23"/>
  <c r="S86" i="23" s="1"/>
  <c r="S98" i="23" s="1"/>
  <c r="S110" i="23" s="1"/>
  <c r="S122" i="23" s="1"/>
  <c r="S134" i="23" s="1"/>
  <c r="S146" i="23" s="1"/>
  <c r="S158" i="23" s="1"/>
  <c r="S170" i="23" s="1"/>
  <c r="T74" i="23"/>
  <c r="T86" i="23" s="1"/>
  <c r="T98" i="23" s="1"/>
  <c r="T110" i="23" s="1"/>
  <c r="T122" i="23" s="1"/>
  <c r="T134" i="23" s="1"/>
  <c r="T146" i="23" s="1"/>
  <c r="T158" i="23" s="1"/>
  <c r="T170" i="23" s="1"/>
  <c r="K75" i="23"/>
  <c r="K87" i="23" s="1"/>
  <c r="K99" i="23" s="1"/>
  <c r="K111" i="23" s="1"/>
  <c r="K123" i="23" s="1"/>
  <c r="K135" i="23" s="1"/>
  <c r="K147" i="23" s="1"/>
  <c r="K159" i="23" s="1"/>
  <c r="K171" i="23" s="1"/>
  <c r="L75" i="23"/>
  <c r="L87" i="23" s="1"/>
  <c r="L99" i="23" s="1"/>
  <c r="L111" i="23" s="1"/>
  <c r="L123" i="23" s="1"/>
  <c r="L135" i="23" s="1"/>
  <c r="L147" i="23" s="1"/>
  <c r="L159" i="23" s="1"/>
  <c r="L171" i="23" s="1"/>
  <c r="M75" i="23"/>
  <c r="M87" i="23" s="1"/>
  <c r="M99" i="23" s="1"/>
  <c r="M111" i="23" s="1"/>
  <c r="M123" i="23" s="1"/>
  <c r="M135" i="23" s="1"/>
  <c r="M147" i="23" s="1"/>
  <c r="M159" i="23" s="1"/>
  <c r="M171" i="23" s="1"/>
  <c r="N75" i="23"/>
  <c r="N87" i="23" s="1"/>
  <c r="N99" i="23" s="1"/>
  <c r="N111" i="23" s="1"/>
  <c r="N123" i="23" s="1"/>
  <c r="N135" i="23" s="1"/>
  <c r="N147" i="23" s="1"/>
  <c r="N159" i="23" s="1"/>
  <c r="N171" i="23" s="1"/>
  <c r="O75" i="23"/>
  <c r="O87" i="23" s="1"/>
  <c r="O99" i="23" s="1"/>
  <c r="O111" i="23" s="1"/>
  <c r="O123" i="23" s="1"/>
  <c r="O135" i="23" s="1"/>
  <c r="O147" i="23" s="1"/>
  <c r="O159" i="23" s="1"/>
  <c r="O171" i="23" s="1"/>
  <c r="P75" i="23"/>
  <c r="Q75" i="23"/>
  <c r="R75" i="23"/>
  <c r="S75" i="23"/>
  <c r="S87" i="23" s="1"/>
  <c r="S99" i="23" s="1"/>
  <c r="S111" i="23" s="1"/>
  <c r="S123" i="23" s="1"/>
  <c r="S135" i="23" s="1"/>
  <c r="S147" i="23" s="1"/>
  <c r="S159" i="23" s="1"/>
  <c r="S171" i="23" s="1"/>
  <c r="T75" i="23"/>
  <c r="T87" i="23" s="1"/>
  <c r="T99" i="23" s="1"/>
  <c r="T111" i="23" s="1"/>
  <c r="T123" i="23" s="1"/>
  <c r="T135" i="23" s="1"/>
  <c r="T147" i="23" s="1"/>
  <c r="T159" i="23" s="1"/>
  <c r="T171" i="23" s="1"/>
  <c r="K76" i="23"/>
  <c r="L76" i="23"/>
  <c r="L88" i="23" s="1"/>
  <c r="L100" i="23" s="1"/>
  <c r="L112" i="23" s="1"/>
  <c r="L124" i="23" s="1"/>
  <c r="L136" i="23" s="1"/>
  <c r="L148" i="23" s="1"/>
  <c r="L160" i="23" s="1"/>
  <c r="L172" i="23" s="1"/>
  <c r="M76" i="23"/>
  <c r="M88" i="23" s="1"/>
  <c r="M100" i="23" s="1"/>
  <c r="M112" i="23" s="1"/>
  <c r="M124" i="23" s="1"/>
  <c r="M136" i="23" s="1"/>
  <c r="M148" i="23" s="1"/>
  <c r="M160" i="23" s="1"/>
  <c r="M172" i="23" s="1"/>
  <c r="N76" i="23"/>
  <c r="N88" i="23" s="1"/>
  <c r="N100" i="23" s="1"/>
  <c r="N112" i="23" s="1"/>
  <c r="N124" i="23" s="1"/>
  <c r="N136" i="23" s="1"/>
  <c r="N148" i="23" s="1"/>
  <c r="N160" i="23" s="1"/>
  <c r="N172" i="23" s="1"/>
  <c r="O76" i="23"/>
  <c r="O88" i="23" s="1"/>
  <c r="O100" i="23" s="1"/>
  <c r="O112" i="23" s="1"/>
  <c r="O124" i="23" s="1"/>
  <c r="O136" i="23" s="1"/>
  <c r="O148" i="23" s="1"/>
  <c r="O160" i="23" s="1"/>
  <c r="O172" i="23" s="1"/>
  <c r="P76" i="23"/>
  <c r="P88" i="23" s="1"/>
  <c r="P100" i="23" s="1"/>
  <c r="P112" i="23" s="1"/>
  <c r="P124" i="23" s="1"/>
  <c r="P136" i="23" s="1"/>
  <c r="P148" i="23" s="1"/>
  <c r="P160" i="23" s="1"/>
  <c r="P172" i="23" s="1"/>
  <c r="Q76" i="23"/>
  <c r="Q88" i="23" s="1"/>
  <c r="Q100" i="23" s="1"/>
  <c r="Q112" i="23" s="1"/>
  <c r="Q124" i="23" s="1"/>
  <c r="Q136" i="23" s="1"/>
  <c r="Q148" i="23" s="1"/>
  <c r="Q160" i="23" s="1"/>
  <c r="Q172" i="23" s="1"/>
  <c r="R76" i="23"/>
  <c r="R88" i="23" s="1"/>
  <c r="R100" i="23" s="1"/>
  <c r="R112" i="23" s="1"/>
  <c r="R124" i="23" s="1"/>
  <c r="R136" i="23" s="1"/>
  <c r="R148" i="23" s="1"/>
  <c r="R160" i="23" s="1"/>
  <c r="R172" i="23" s="1"/>
  <c r="S76" i="23"/>
  <c r="S88" i="23" s="1"/>
  <c r="S100" i="23" s="1"/>
  <c r="S112" i="23" s="1"/>
  <c r="S124" i="23" s="1"/>
  <c r="S136" i="23" s="1"/>
  <c r="S148" i="23" s="1"/>
  <c r="S160" i="23" s="1"/>
  <c r="S172" i="23" s="1"/>
  <c r="T76" i="23"/>
  <c r="T88" i="23" s="1"/>
  <c r="T100" i="23" s="1"/>
  <c r="T112" i="23" s="1"/>
  <c r="T124" i="23" s="1"/>
  <c r="T136" i="23" s="1"/>
  <c r="T148" i="23" s="1"/>
  <c r="T160" i="23" s="1"/>
  <c r="T172" i="23" s="1"/>
  <c r="K77" i="23"/>
  <c r="K89" i="23" s="1"/>
  <c r="K101" i="23" s="1"/>
  <c r="K113" i="23" s="1"/>
  <c r="K125" i="23" s="1"/>
  <c r="K137" i="23" s="1"/>
  <c r="K149" i="23" s="1"/>
  <c r="K161" i="23" s="1"/>
  <c r="K173" i="23" s="1"/>
  <c r="L77" i="23"/>
  <c r="L89" i="23" s="1"/>
  <c r="L101" i="23" s="1"/>
  <c r="L113" i="23" s="1"/>
  <c r="L125" i="23" s="1"/>
  <c r="L137" i="23" s="1"/>
  <c r="L149" i="23" s="1"/>
  <c r="L161" i="23" s="1"/>
  <c r="L173" i="23" s="1"/>
  <c r="M77" i="23"/>
  <c r="M89" i="23" s="1"/>
  <c r="M101" i="23" s="1"/>
  <c r="M113" i="23" s="1"/>
  <c r="M125" i="23" s="1"/>
  <c r="M137" i="23" s="1"/>
  <c r="M149" i="23" s="1"/>
  <c r="M161" i="23" s="1"/>
  <c r="M173" i="23" s="1"/>
  <c r="N77" i="23"/>
  <c r="N89" i="23" s="1"/>
  <c r="N101" i="23" s="1"/>
  <c r="N113" i="23" s="1"/>
  <c r="N125" i="23" s="1"/>
  <c r="N137" i="23" s="1"/>
  <c r="N149" i="23" s="1"/>
  <c r="N161" i="23" s="1"/>
  <c r="N173" i="23" s="1"/>
  <c r="O77" i="23"/>
  <c r="O89" i="23" s="1"/>
  <c r="O101" i="23" s="1"/>
  <c r="O113" i="23" s="1"/>
  <c r="O125" i="23" s="1"/>
  <c r="O137" i="23" s="1"/>
  <c r="O149" i="23" s="1"/>
  <c r="O161" i="23" s="1"/>
  <c r="O173" i="23" s="1"/>
  <c r="P77" i="23"/>
  <c r="P89" i="23" s="1"/>
  <c r="P101" i="23" s="1"/>
  <c r="P113" i="23" s="1"/>
  <c r="P125" i="23" s="1"/>
  <c r="P137" i="23" s="1"/>
  <c r="P149" i="23" s="1"/>
  <c r="P161" i="23" s="1"/>
  <c r="P173" i="23" s="1"/>
  <c r="Q77" i="23"/>
  <c r="Q89" i="23" s="1"/>
  <c r="Q101" i="23" s="1"/>
  <c r="Q113" i="23" s="1"/>
  <c r="Q125" i="23" s="1"/>
  <c r="Q137" i="23" s="1"/>
  <c r="Q149" i="23" s="1"/>
  <c r="Q161" i="23" s="1"/>
  <c r="Q173" i="23" s="1"/>
  <c r="R77" i="23"/>
  <c r="R89" i="23" s="1"/>
  <c r="R101" i="23" s="1"/>
  <c r="R113" i="23" s="1"/>
  <c r="R125" i="23" s="1"/>
  <c r="R137" i="23" s="1"/>
  <c r="R149" i="23" s="1"/>
  <c r="R161" i="23" s="1"/>
  <c r="R173" i="23" s="1"/>
  <c r="S77" i="23"/>
  <c r="S89" i="23" s="1"/>
  <c r="S101" i="23" s="1"/>
  <c r="S113" i="23" s="1"/>
  <c r="S125" i="23" s="1"/>
  <c r="S137" i="23" s="1"/>
  <c r="S149" i="23" s="1"/>
  <c r="S161" i="23" s="1"/>
  <c r="S173" i="23" s="1"/>
  <c r="T77" i="23"/>
  <c r="T89" i="23" s="1"/>
  <c r="T101" i="23" s="1"/>
  <c r="T113" i="23" s="1"/>
  <c r="T125" i="23" s="1"/>
  <c r="T137" i="23" s="1"/>
  <c r="T149" i="23" s="1"/>
  <c r="T161" i="23" s="1"/>
  <c r="T173" i="23" s="1"/>
  <c r="K78" i="23"/>
  <c r="K90" i="23" s="1"/>
  <c r="K102" i="23" s="1"/>
  <c r="K114" i="23" s="1"/>
  <c r="K126" i="23" s="1"/>
  <c r="K138" i="23" s="1"/>
  <c r="K150" i="23" s="1"/>
  <c r="K162" i="23" s="1"/>
  <c r="K174" i="23" s="1"/>
  <c r="L78" i="23"/>
  <c r="L90" i="23" s="1"/>
  <c r="L102" i="23" s="1"/>
  <c r="L114" i="23" s="1"/>
  <c r="L126" i="23" s="1"/>
  <c r="L138" i="23" s="1"/>
  <c r="L150" i="23" s="1"/>
  <c r="L162" i="23" s="1"/>
  <c r="L174" i="23" s="1"/>
  <c r="M78" i="23"/>
  <c r="M90" i="23" s="1"/>
  <c r="M102" i="23" s="1"/>
  <c r="M114" i="23" s="1"/>
  <c r="M126" i="23" s="1"/>
  <c r="M138" i="23" s="1"/>
  <c r="M150" i="23" s="1"/>
  <c r="M162" i="23" s="1"/>
  <c r="M174" i="23" s="1"/>
  <c r="N78" i="23"/>
  <c r="N90" i="23" s="1"/>
  <c r="N102" i="23" s="1"/>
  <c r="N114" i="23" s="1"/>
  <c r="N126" i="23" s="1"/>
  <c r="N138" i="23" s="1"/>
  <c r="N150" i="23" s="1"/>
  <c r="N162" i="23" s="1"/>
  <c r="N174" i="23" s="1"/>
  <c r="O78" i="23"/>
  <c r="O90" i="23" s="1"/>
  <c r="O102" i="23" s="1"/>
  <c r="O114" i="23" s="1"/>
  <c r="O126" i="23" s="1"/>
  <c r="O138" i="23" s="1"/>
  <c r="O150" i="23" s="1"/>
  <c r="O162" i="23" s="1"/>
  <c r="O174" i="23" s="1"/>
  <c r="P78" i="23"/>
  <c r="P90" i="23" s="1"/>
  <c r="P102" i="23" s="1"/>
  <c r="P114" i="23" s="1"/>
  <c r="P126" i="23" s="1"/>
  <c r="P138" i="23" s="1"/>
  <c r="P150" i="23" s="1"/>
  <c r="P162" i="23" s="1"/>
  <c r="P174" i="23" s="1"/>
  <c r="Q78" i="23"/>
  <c r="Q90" i="23" s="1"/>
  <c r="Q102" i="23" s="1"/>
  <c r="Q114" i="23" s="1"/>
  <c r="Q126" i="23" s="1"/>
  <c r="Q138" i="23" s="1"/>
  <c r="Q150" i="23" s="1"/>
  <c r="Q162" i="23" s="1"/>
  <c r="Q174" i="23" s="1"/>
  <c r="R78" i="23"/>
  <c r="S78" i="23"/>
  <c r="T78" i="23"/>
  <c r="K79" i="23"/>
  <c r="K91" i="23" s="1"/>
  <c r="K103" i="23" s="1"/>
  <c r="K115" i="23" s="1"/>
  <c r="K127" i="23" s="1"/>
  <c r="K139" i="23" s="1"/>
  <c r="K151" i="23" s="1"/>
  <c r="K163" i="23" s="1"/>
  <c r="K175" i="23" s="1"/>
  <c r="L79" i="23"/>
  <c r="M79" i="23"/>
  <c r="N79" i="23"/>
  <c r="N91" i="23" s="1"/>
  <c r="N103" i="23" s="1"/>
  <c r="N115" i="23" s="1"/>
  <c r="N127" i="23" s="1"/>
  <c r="N139" i="23" s="1"/>
  <c r="N151" i="23" s="1"/>
  <c r="N163" i="23" s="1"/>
  <c r="N175" i="23" s="1"/>
  <c r="O79" i="23"/>
  <c r="O91" i="23" s="1"/>
  <c r="O103" i="23" s="1"/>
  <c r="O115" i="23" s="1"/>
  <c r="O127" i="23" s="1"/>
  <c r="O139" i="23" s="1"/>
  <c r="O151" i="23" s="1"/>
  <c r="O163" i="23" s="1"/>
  <c r="O175" i="23" s="1"/>
  <c r="P79" i="23"/>
  <c r="P91" i="23" s="1"/>
  <c r="P103" i="23" s="1"/>
  <c r="P115" i="23" s="1"/>
  <c r="P127" i="23" s="1"/>
  <c r="P139" i="23" s="1"/>
  <c r="P151" i="23" s="1"/>
  <c r="P163" i="23" s="1"/>
  <c r="P175" i="23" s="1"/>
  <c r="Q79" i="23"/>
  <c r="Q91" i="23" s="1"/>
  <c r="Q103" i="23" s="1"/>
  <c r="Q115" i="23" s="1"/>
  <c r="Q127" i="23" s="1"/>
  <c r="Q139" i="23" s="1"/>
  <c r="Q151" i="23" s="1"/>
  <c r="Q163" i="23" s="1"/>
  <c r="Q175" i="23" s="1"/>
  <c r="R79" i="23"/>
  <c r="R91" i="23" s="1"/>
  <c r="R103" i="23" s="1"/>
  <c r="R115" i="23" s="1"/>
  <c r="R127" i="23" s="1"/>
  <c r="R139" i="23" s="1"/>
  <c r="R151" i="23" s="1"/>
  <c r="R163" i="23" s="1"/>
  <c r="R175" i="23" s="1"/>
  <c r="S79" i="23"/>
  <c r="S91" i="23" s="1"/>
  <c r="S103" i="23" s="1"/>
  <c r="S115" i="23" s="1"/>
  <c r="S127" i="23" s="1"/>
  <c r="S139" i="23" s="1"/>
  <c r="S151" i="23" s="1"/>
  <c r="S163" i="23" s="1"/>
  <c r="S175" i="23" s="1"/>
  <c r="T79" i="23"/>
  <c r="T91" i="23" s="1"/>
  <c r="T103" i="23" s="1"/>
  <c r="T115" i="23" s="1"/>
  <c r="T127" i="23" s="1"/>
  <c r="T139" i="23" s="1"/>
  <c r="T151" i="23" s="1"/>
  <c r="T163" i="23" s="1"/>
  <c r="T175" i="23" s="1"/>
  <c r="K81" i="23"/>
  <c r="K93" i="23" s="1"/>
  <c r="K105" i="23" s="1"/>
  <c r="K117" i="23" s="1"/>
  <c r="K129" i="23" s="1"/>
  <c r="K141" i="23" s="1"/>
  <c r="K153" i="23" s="1"/>
  <c r="K165" i="23" s="1"/>
  <c r="L81" i="23"/>
  <c r="L93" i="23" s="1"/>
  <c r="L105" i="23" s="1"/>
  <c r="L117" i="23" s="1"/>
  <c r="L129" i="23" s="1"/>
  <c r="L141" i="23" s="1"/>
  <c r="L153" i="23" s="1"/>
  <c r="L165" i="23" s="1"/>
  <c r="M81" i="23"/>
  <c r="M93" i="23" s="1"/>
  <c r="M105" i="23" s="1"/>
  <c r="M117" i="23" s="1"/>
  <c r="M129" i="23" s="1"/>
  <c r="M141" i="23" s="1"/>
  <c r="M153" i="23" s="1"/>
  <c r="M165" i="23" s="1"/>
  <c r="N81" i="23"/>
  <c r="N93" i="23" s="1"/>
  <c r="N105" i="23" s="1"/>
  <c r="N117" i="23" s="1"/>
  <c r="N129" i="23" s="1"/>
  <c r="N141" i="23" s="1"/>
  <c r="N153" i="23" s="1"/>
  <c r="N165" i="23" s="1"/>
  <c r="Q81" i="23"/>
  <c r="Q93" i="23" s="1"/>
  <c r="Q105" i="23" s="1"/>
  <c r="Q117" i="23" s="1"/>
  <c r="Q129" i="23" s="1"/>
  <c r="Q141" i="23" s="1"/>
  <c r="Q153" i="23" s="1"/>
  <c r="Q165" i="23" s="1"/>
  <c r="L84" i="23"/>
  <c r="L96" i="23" s="1"/>
  <c r="L108" i="23" s="1"/>
  <c r="L120" i="23" s="1"/>
  <c r="L132" i="23" s="1"/>
  <c r="L144" i="23" s="1"/>
  <c r="L156" i="23" s="1"/>
  <c r="L168" i="23" s="1"/>
  <c r="M84" i="23"/>
  <c r="M96" i="23" s="1"/>
  <c r="M108" i="23" s="1"/>
  <c r="M120" i="23" s="1"/>
  <c r="M132" i="23" s="1"/>
  <c r="M144" i="23" s="1"/>
  <c r="M156" i="23" s="1"/>
  <c r="M168" i="23" s="1"/>
  <c r="N84" i="23"/>
  <c r="O84" i="23"/>
  <c r="O96" i="23" s="1"/>
  <c r="O108" i="23" s="1"/>
  <c r="O120" i="23" s="1"/>
  <c r="O132" i="23" s="1"/>
  <c r="O144" i="23" s="1"/>
  <c r="O156" i="23" s="1"/>
  <c r="O168" i="23" s="1"/>
  <c r="P87" i="23"/>
  <c r="P99" i="23" s="1"/>
  <c r="P111" i="23" s="1"/>
  <c r="P123" i="23" s="1"/>
  <c r="P135" i="23" s="1"/>
  <c r="P147" i="23" s="1"/>
  <c r="P159" i="23" s="1"/>
  <c r="P171" i="23" s="1"/>
  <c r="Q87" i="23"/>
  <c r="Q99" i="23" s="1"/>
  <c r="Q111" i="23" s="1"/>
  <c r="Q123" i="23" s="1"/>
  <c r="Q135" i="23" s="1"/>
  <c r="Q147" i="23" s="1"/>
  <c r="Q159" i="23" s="1"/>
  <c r="Q171" i="23" s="1"/>
  <c r="R87" i="23"/>
  <c r="R99" i="23" s="1"/>
  <c r="R111" i="23" s="1"/>
  <c r="R123" i="23" s="1"/>
  <c r="R135" i="23" s="1"/>
  <c r="R147" i="23" s="1"/>
  <c r="R159" i="23" s="1"/>
  <c r="R171" i="23" s="1"/>
  <c r="K88" i="23"/>
  <c r="K100" i="23" s="1"/>
  <c r="K112" i="23" s="1"/>
  <c r="K124" i="23" s="1"/>
  <c r="K136" i="23" s="1"/>
  <c r="K148" i="23" s="1"/>
  <c r="K160" i="23" s="1"/>
  <c r="K172" i="23" s="1"/>
  <c r="R90" i="23"/>
  <c r="R102" i="23" s="1"/>
  <c r="R114" i="23" s="1"/>
  <c r="R126" i="23" s="1"/>
  <c r="R138" i="23" s="1"/>
  <c r="R150" i="23" s="1"/>
  <c r="R162" i="23" s="1"/>
  <c r="R174" i="23" s="1"/>
  <c r="S90" i="23"/>
  <c r="S102" i="23" s="1"/>
  <c r="S114" i="23" s="1"/>
  <c r="S126" i="23" s="1"/>
  <c r="S138" i="23" s="1"/>
  <c r="S150" i="23" s="1"/>
  <c r="S162" i="23" s="1"/>
  <c r="S174" i="23" s="1"/>
  <c r="T90" i="23"/>
  <c r="T102" i="23" s="1"/>
  <c r="T114" i="23" s="1"/>
  <c r="T126" i="23" s="1"/>
  <c r="T138" i="23" s="1"/>
  <c r="T150" i="23" s="1"/>
  <c r="T162" i="23" s="1"/>
  <c r="T174" i="23" s="1"/>
  <c r="L91" i="23"/>
  <c r="L103" i="23" s="1"/>
  <c r="L115" i="23" s="1"/>
  <c r="L127" i="23" s="1"/>
  <c r="L139" i="23" s="1"/>
  <c r="L151" i="23" s="1"/>
  <c r="L163" i="23" s="1"/>
  <c r="L175" i="23" s="1"/>
  <c r="M91" i="23"/>
  <c r="M103" i="23" s="1"/>
  <c r="M115" i="23" s="1"/>
  <c r="M127" i="23" s="1"/>
  <c r="M139" i="23" s="1"/>
  <c r="M151" i="23" s="1"/>
  <c r="M163" i="23" s="1"/>
  <c r="M175" i="23" s="1"/>
  <c r="N96" i="23"/>
  <c r="N108" i="23" s="1"/>
  <c r="N120" i="23" s="1"/>
  <c r="N132" i="23" s="1"/>
  <c r="N144" i="23" s="1"/>
  <c r="N156" i="23" s="1"/>
  <c r="N168" i="23" s="1"/>
  <c r="L68" i="23"/>
  <c r="L80" i="23" s="1"/>
  <c r="L92" i="23" s="1"/>
  <c r="L104" i="23" s="1"/>
  <c r="L116" i="23" s="1"/>
  <c r="L128" i="23" s="1"/>
  <c r="L140" i="23" s="1"/>
  <c r="L152" i="23" s="1"/>
  <c r="L164" i="23" s="1"/>
  <c r="M68" i="23"/>
  <c r="M80" i="23" s="1"/>
  <c r="M92" i="23" s="1"/>
  <c r="M104" i="23" s="1"/>
  <c r="M116" i="23" s="1"/>
  <c r="M128" i="23" s="1"/>
  <c r="M140" i="23" s="1"/>
  <c r="M152" i="23" s="1"/>
  <c r="M164" i="23" s="1"/>
  <c r="N68" i="23"/>
  <c r="N80" i="23" s="1"/>
  <c r="N92" i="23" s="1"/>
  <c r="N104" i="23" s="1"/>
  <c r="N116" i="23" s="1"/>
  <c r="N128" i="23" s="1"/>
  <c r="N140" i="23" s="1"/>
  <c r="N152" i="23" s="1"/>
  <c r="N164" i="23" s="1"/>
  <c r="O68" i="23"/>
  <c r="O80" i="23" s="1"/>
  <c r="O92" i="23" s="1"/>
  <c r="O104" i="23" s="1"/>
  <c r="O116" i="23" s="1"/>
  <c r="O128" i="23" s="1"/>
  <c r="O140" i="23" s="1"/>
  <c r="O152" i="23" s="1"/>
  <c r="O164" i="23" s="1"/>
  <c r="P68" i="23"/>
  <c r="P80" i="23" s="1"/>
  <c r="P92" i="23" s="1"/>
  <c r="P104" i="23" s="1"/>
  <c r="P116" i="23" s="1"/>
  <c r="P128" i="23" s="1"/>
  <c r="P140" i="23" s="1"/>
  <c r="P152" i="23" s="1"/>
  <c r="P164" i="23" s="1"/>
  <c r="Q68" i="23"/>
  <c r="Q80" i="23" s="1"/>
  <c r="Q92" i="23" s="1"/>
  <c r="Q104" i="23" s="1"/>
  <c r="Q116" i="23" s="1"/>
  <c r="Q128" i="23" s="1"/>
  <c r="Q140" i="23" s="1"/>
  <c r="Q152" i="23" s="1"/>
  <c r="Q164" i="23" s="1"/>
  <c r="R68" i="23"/>
  <c r="R80" i="23" s="1"/>
  <c r="R92" i="23" s="1"/>
  <c r="R104" i="23" s="1"/>
  <c r="R116" i="23" s="1"/>
  <c r="R128" i="23" s="1"/>
  <c r="R140" i="23" s="1"/>
  <c r="R152" i="23" s="1"/>
  <c r="R164" i="23" s="1"/>
  <c r="S68" i="23"/>
  <c r="S80" i="23" s="1"/>
  <c r="S92" i="23" s="1"/>
  <c r="S104" i="23" s="1"/>
  <c r="S116" i="23" s="1"/>
  <c r="S128" i="23" s="1"/>
  <c r="S140" i="23" s="1"/>
  <c r="S152" i="23" s="1"/>
  <c r="S164" i="23" s="1"/>
  <c r="T68" i="23"/>
  <c r="T80" i="23" s="1"/>
  <c r="T92" i="23" s="1"/>
  <c r="T104" i="23" s="1"/>
  <c r="T116" i="23" s="1"/>
  <c r="T128" i="23" s="1"/>
  <c r="T140" i="23" s="1"/>
  <c r="T152" i="23" s="1"/>
  <c r="T164" i="23" s="1"/>
  <c r="K68" i="23"/>
  <c r="K80" i="23" s="1"/>
  <c r="K92" i="23" s="1"/>
  <c r="K104" i="23" s="1"/>
  <c r="K116" i="23" s="1"/>
  <c r="K128" i="23" s="1"/>
  <c r="K140" i="23" s="1"/>
  <c r="K152" i="23" s="1"/>
  <c r="K164" i="23" s="1"/>
  <c r="D48" i="23"/>
  <c r="D47" i="23"/>
  <c r="D51" i="23" l="1"/>
  <c r="G9" i="23" l="1"/>
  <c r="G37" i="23"/>
  <c r="G20" i="23"/>
  <c r="G243" i="23"/>
  <c r="D240" i="23"/>
  <c r="G235" i="23"/>
  <c r="D196" i="23"/>
  <c r="G191" i="23"/>
  <c r="D42" i="23"/>
  <c r="I205" i="23" l="1"/>
  <c r="I225" i="23"/>
  <c r="I206" i="23"/>
  <c r="I226" i="23"/>
  <c r="I207" i="23"/>
  <c r="I227" i="23"/>
  <c r="I208" i="23"/>
  <c r="I228" i="23"/>
  <c r="I201" i="23"/>
  <c r="I221" i="23"/>
  <c r="I209" i="23"/>
  <c r="I229" i="23"/>
  <c r="I202" i="23"/>
  <c r="I222" i="23"/>
  <c r="I210" i="23"/>
  <c r="I230" i="23"/>
  <c r="I203" i="23"/>
  <c r="I223" i="23"/>
  <c r="I211" i="23"/>
  <c r="I231" i="23"/>
  <c r="I204" i="23"/>
  <c r="I224" i="23"/>
  <c r="I212" i="23"/>
  <c r="I232" i="23"/>
  <c r="J60" i="23"/>
  <c r="J61" i="23"/>
  <c r="J62" i="23"/>
  <c r="J63" i="23"/>
  <c r="J56" i="23"/>
  <c r="J64" i="23"/>
  <c r="J57" i="23"/>
  <c r="J65" i="23"/>
  <c r="J58" i="23"/>
  <c r="J66" i="23"/>
  <c r="J59" i="23"/>
  <c r="J67" i="23"/>
  <c r="C374" i="18"/>
  <c r="C373" i="18"/>
  <c r="C372" i="18"/>
  <c r="C371" i="18"/>
  <c r="C370" i="18"/>
  <c r="C369" i="18"/>
  <c r="C368" i="18"/>
  <c r="C367" i="18"/>
  <c r="I180" i="23" l="1"/>
  <c r="J70" i="23"/>
  <c r="J82" i="23" s="1"/>
  <c r="J94" i="23" s="1"/>
  <c r="J106" i="23" s="1"/>
  <c r="J118" i="23" s="1"/>
  <c r="J130" i="23" s="1"/>
  <c r="J142" i="23" s="1"/>
  <c r="J154" i="23" s="1"/>
  <c r="J166" i="23" s="1"/>
  <c r="I178" i="23"/>
  <c r="J68" i="23"/>
  <c r="J80" i="23" s="1"/>
  <c r="J92" i="23" s="1"/>
  <c r="J104" i="23" s="1"/>
  <c r="J116" i="23" s="1"/>
  <c r="J128" i="23" s="1"/>
  <c r="J140" i="23" s="1"/>
  <c r="J152" i="23" s="1"/>
  <c r="J164" i="23" s="1"/>
  <c r="I184" i="23"/>
  <c r="J74" i="23"/>
  <c r="J86" i="23" s="1"/>
  <c r="J98" i="23" s="1"/>
  <c r="J110" i="23" s="1"/>
  <c r="J122" i="23" s="1"/>
  <c r="J134" i="23" s="1"/>
  <c r="J146" i="23" s="1"/>
  <c r="J158" i="23" s="1"/>
  <c r="J170" i="23" s="1"/>
  <c r="I186" i="23"/>
  <c r="J76" i="23"/>
  <c r="J88" i="23" s="1"/>
  <c r="J100" i="23" s="1"/>
  <c r="J112" i="23" s="1"/>
  <c r="J124" i="23" s="1"/>
  <c r="J136" i="23" s="1"/>
  <c r="J148" i="23" s="1"/>
  <c r="J160" i="23" s="1"/>
  <c r="J172" i="23" s="1"/>
  <c r="I179" i="23"/>
  <c r="J69" i="23"/>
  <c r="J81" i="23" s="1"/>
  <c r="J93" i="23" s="1"/>
  <c r="J105" i="23" s="1"/>
  <c r="J117" i="23" s="1"/>
  <c r="J129" i="23" s="1"/>
  <c r="J141" i="23" s="1"/>
  <c r="J153" i="23" s="1"/>
  <c r="J165" i="23" s="1"/>
  <c r="I182" i="23"/>
  <c r="J72" i="23"/>
  <c r="J84" i="23" s="1"/>
  <c r="J96" i="23" s="1"/>
  <c r="J108" i="23" s="1"/>
  <c r="J120" i="23" s="1"/>
  <c r="J132" i="23" s="1"/>
  <c r="J144" i="23" s="1"/>
  <c r="J156" i="23" s="1"/>
  <c r="J168" i="23" s="1"/>
  <c r="I187" i="23"/>
  <c r="J77" i="23"/>
  <c r="J89" i="23" s="1"/>
  <c r="J101" i="23" s="1"/>
  <c r="J113" i="23" s="1"/>
  <c r="J125" i="23" s="1"/>
  <c r="J137" i="23" s="1"/>
  <c r="J149" i="23" s="1"/>
  <c r="J161" i="23" s="1"/>
  <c r="J173" i="23" s="1"/>
  <c r="I185" i="23"/>
  <c r="J75" i="23"/>
  <c r="J87" i="23" s="1"/>
  <c r="J99" i="23" s="1"/>
  <c r="J111" i="23" s="1"/>
  <c r="J123" i="23" s="1"/>
  <c r="J135" i="23" s="1"/>
  <c r="J147" i="23" s="1"/>
  <c r="J159" i="23" s="1"/>
  <c r="J171" i="23" s="1"/>
  <c r="I183" i="23"/>
  <c r="J73" i="23"/>
  <c r="J85" i="23" s="1"/>
  <c r="J97" i="23" s="1"/>
  <c r="J109" i="23" s="1"/>
  <c r="J121" i="23" s="1"/>
  <c r="J133" i="23" s="1"/>
  <c r="J145" i="23" s="1"/>
  <c r="J157" i="23" s="1"/>
  <c r="J169" i="23" s="1"/>
  <c r="I189" i="23"/>
  <c r="J79" i="23"/>
  <c r="J91" i="23" s="1"/>
  <c r="J103" i="23" s="1"/>
  <c r="J115" i="23" s="1"/>
  <c r="J127" i="23" s="1"/>
  <c r="J139" i="23" s="1"/>
  <c r="J151" i="23" s="1"/>
  <c r="J163" i="23" s="1"/>
  <c r="J175" i="23" s="1"/>
  <c r="I181" i="23"/>
  <c r="J71" i="23"/>
  <c r="J83" i="23" s="1"/>
  <c r="J95" i="23" s="1"/>
  <c r="J107" i="23" s="1"/>
  <c r="J119" i="23" s="1"/>
  <c r="J131" i="23" s="1"/>
  <c r="J143" i="23" s="1"/>
  <c r="J155" i="23" s="1"/>
  <c r="J167" i="23" s="1"/>
  <c r="I188" i="23"/>
  <c r="J78" i="23"/>
  <c r="J90" i="23" s="1"/>
  <c r="J102" i="23" s="1"/>
  <c r="J114" i="23" s="1"/>
  <c r="J126" i="23" s="1"/>
  <c r="J138" i="23" s="1"/>
  <c r="J150" i="23" s="1"/>
  <c r="J162" i="23" s="1"/>
  <c r="J174" i="23" s="1"/>
  <c r="D52" i="23"/>
  <c r="D238" i="23"/>
  <c r="D24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0" i="23"/>
  <c r="D43" i="23" s="1"/>
  <c r="D194" i="23"/>
  <c r="D197"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71" i="6"/>
  <c r="K172" i="6"/>
  <c r="K173" i="6"/>
  <c r="G72" i="6"/>
  <c r="G134" i="6" s="1"/>
  <c r="G149" i="6" s="1"/>
  <c r="G164" i="6" s="1"/>
  <c r="G181" i="6" s="1"/>
  <c r="G73" i="6"/>
  <c r="G135" i="6" s="1"/>
  <c r="G150" i="6" s="1"/>
  <c r="G165" i="6" s="1"/>
  <c r="G182" i="6" s="1"/>
  <c r="G74" i="6"/>
  <c r="G136" i="6" s="1"/>
  <c r="G151" i="6" s="1"/>
  <c r="G166" i="6" s="1"/>
  <c r="G183" i="6" s="1"/>
  <c r="G75" i="6"/>
  <c r="G89" i="6" s="1"/>
  <c r="G103" i="6" s="1"/>
  <c r="G117" i="6" s="1"/>
  <c r="G76" i="6"/>
  <c r="G90" i="6" s="1"/>
  <c r="G104" i="6" s="1"/>
  <c r="G118" i="6" s="1"/>
  <c r="G77" i="6"/>
  <c r="G139" i="6" s="1"/>
  <c r="G154" i="6" s="1"/>
  <c r="G169" i="6" s="1"/>
  <c r="G186" i="6" s="1"/>
  <c r="G78" i="6"/>
  <c r="G140" i="6" s="1"/>
  <c r="G155" i="6" s="1"/>
  <c r="G170" i="6" s="1"/>
  <c r="G187" i="6" s="1"/>
  <c r="G79" i="6"/>
  <c r="G93" i="6" s="1"/>
  <c r="G107" i="6" s="1"/>
  <c r="G121" i="6" s="1"/>
  <c r="G80" i="6"/>
  <c r="G94" i="6" s="1"/>
  <c r="G108" i="6" s="1"/>
  <c r="G122" i="6" s="1"/>
  <c r="G81" i="6"/>
  <c r="G143" i="6" s="1"/>
  <c r="G158" i="6" s="1"/>
  <c r="G173" i="6" s="1"/>
  <c r="G190" i="6" s="1"/>
  <c r="G71" i="6"/>
  <c r="G85" i="6" s="1"/>
  <c r="G99" i="6" s="1"/>
  <c r="G113" i="6" s="1"/>
  <c r="G201" i="6"/>
  <c r="K166" i="6"/>
  <c r="K169" i="6"/>
  <c r="K170" i="6"/>
  <c r="K168" i="6"/>
  <c r="K167" i="6"/>
  <c r="K165" i="6"/>
  <c r="K164" i="6"/>
  <c r="K163" i="6"/>
  <c r="N144" i="9"/>
  <c r="N146" i="9"/>
  <c r="N147" i="9"/>
  <c r="N148" i="9"/>
  <c r="N149" i="9"/>
  <c r="N150" i="9"/>
  <c r="N151" i="9"/>
  <c r="N152" i="9"/>
  <c r="N143" i="9"/>
  <c r="J118" i="9"/>
  <c r="L113" i="18" l="1"/>
  <c r="G138" i="6"/>
  <c r="G153" i="6" s="1"/>
  <c r="G168" i="6" s="1"/>
  <c r="G185" i="6" s="1"/>
  <c r="G137" i="6"/>
  <c r="G152" i="6" s="1"/>
  <c r="G167" i="6" s="1"/>
  <c r="G184" i="6" s="1"/>
  <c r="G88" i="6"/>
  <c r="G102" i="6" s="1"/>
  <c r="G116" i="6" s="1"/>
  <c r="G86" i="6"/>
  <c r="G100" i="6" s="1"/>
  <c r="G114" i="6" s="1"/>
  <c r="G141" i="6"/>
  <c r="G156" i="6" s="1"/>
  <c r="G171" i="6" s="1"/>
  <c r="G188" i="6" s="1"/>
  <c r="G142" i="6"/>
  <c r="G157" i="6" s="1"/>
  <c r="G172" i="6" s="1"/>
  <c r="G189" i="6" s="1"/>
  <c r="G95" i="6"/>
  <c r="G109" i="6" s="1"/>
  <c r="G123" i="6" s="1"/>
  <c r="G87" i="6"/>
  <c r="G101" i="6" s="1"/>
  <c r="G115" i="6" s="1"/>
  <c r="G92" i="6"/>
  <c r="G106" i="6" s="1"/>
  <c r="G120" i="6" s="1"/>
  <c r="G91" i="6"/>
  <c r="G105" i="6" s="1"/>
  <c r="G119" i="6" s="1"/>
  <c r="G133" i="6"/>
  <c r="G148" i="6" s="1"/>
  <c r="G163" i="6" s="1"/>
  <c r="G18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538" i="1"/>
  <c r="G517" i="1"/>
  <c r="G447"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6"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K55" authorId="0" shapeId="0" xr:uid="{B41ADA8D-36D4-48D5-95CA-5E50A3D5DCED}">
      <text>
        <r>
          <rPr>
            <b/>
            <sz val="9"/>
            <color indexed="81"/>
            <rFont val="Tahoma"/>
            <family val="2"/>
          </rPr>
          <t>Michael Young (21512438):</t>
        </r>
        <r>
          <rPr>
            <sz val="9"/>
            <color indexed="81"/>
            <rFont val="Tahoma"/>
            <family val="2"/>
          </rPr>
          <t xml:space="preserve">
Dry matter</t>
        </r>
      </text>
    </comment>
    <comment ref="G21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1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1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19" authorId="0" shapeId="0" xr:uid="{A48C1B47-B2A4-4492-A074-ADBF14D8DFE3}">
      <text>
        <r>
          <rPr>
            <b/>
            <sz val="9"/>
            <color indexed="81"/>
            <rFont val="Tahoma"/>
            <family val="2"/>
          </rPr>
          <t>Michael Young (21512438):</t>
        </r>
        <r>
          <rPr>
            <sz val="9"/>
            <color indexed="81"/>
            <rFont val="Tahoma"/>
            <family val="2"/>
          </rPr>
          <t xml:space="preserve">
includes trampling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2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2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3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3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6"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7" authorId="0" shapeId="0" xr:uid="{A821C727-222A-418F-98FB-FE13A6BE70E5}">
      <text>
        <r>
          <rPr>
            <b/>
            <sz val="9"/>
            <color indexed="81"/>
            <rFont val="Tahoma"/>
            <family val="2"/>
          </rPr>
          <t>Michael Young:</t>
        </r>
        <r>
          <rPr>
            <sz val="9"/>
            <color indexed="81"/>
            <rFont val="Tahoma"/>
            <family val="2"/>
          </rPr>
          <t xml:space="preserve">
canola has no sheath</t>
        </r>
      </text>
    </comment>
    <comment ref="G146"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61"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8"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<sst xmlns="http://schemas.openxmlformats.org/spreadsheetml/2006/main" count="5504" uniqueCount="1082">
  <si>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</si>
  <si>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</si>
  <si>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</si>
  <si>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</si>
  <si>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</si>
  <si>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</si>
  <si>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</si>
  <si>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</si>
  <si>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</si>
  <si>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</si>
  <si>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</si>
  <si>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</si>
  <si>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</si>
  <si>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</si>
  <si>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</si>
  <si>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</si>
  <si>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</si>
  <si>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</si>
  <si>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</si>
  <si>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</si>
  <si>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</si>
  <si>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</si>
  <si>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</si>
  <si>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</si>
  <si>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</si>
  <si>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</si>
  <si>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</si>
  <si>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</si>
  <si>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</si>
  <si>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</si>
  <si>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</si>
  <si>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</si>
  <si>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</si>
  <si>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</si>
  <si>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</si>
  <si>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</si>
  <si>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</si>
  <si>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</si>
  <si>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</si>
  <si>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</si>
  <si>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</si>
  <si>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</si>
  <si>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</si>
  <si>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</si>
  <si>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</si>
  <si>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</si>
  <si>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</si>
  <si>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</si>
  <si>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</si>
  <si>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</si>
  <si>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</si>
  <si>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</si>
  <si>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</si>
  <si>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</si>
  <si>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</si>
  <si>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</si>
  <si>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</si>
  <si>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</si>
  <si>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</si>
  <si>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</si>
  <si>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</si>
  <si>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</si>
  <si>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</si>
  <si>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</si>
  <si>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</si>
  <si>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</si>
  <si>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</si>
  <si>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</si>
  <si>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</si>
  <si>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</si>
  <si>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</si>
  <si>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</si>
  <si>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</si>
  <si>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</si>
  <si>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</si>
  <si>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</si>
  <si>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</si>
  <si>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</si>
  <si>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</si>
  <si>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</si>
  <si>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</si>
  <si>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</si>
  <si>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</si>
  <si>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</si>
  <si>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</si>
  <si>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</si>
  <si>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</si>
  <si>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</si>
  <si>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</si>
  <si>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</si>
  <si>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</si>
  <si>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</si>
  <si>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</si>
  <si>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</si>
  <si>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</si>
  <si>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</si>
  <si>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</si>
  <si>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</si>
  <si>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</si>
  <si>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</si>
  <si>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</si>
  <si>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</si>
  <si>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</si>
  <si>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</si>
  <si>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</si>
  <si>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</si>
  <si>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</si>
  <si>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</si>
  <si>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</si>
  <si>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</si>
  <si>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</si>
  <si>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</si>
  <si>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</si>
  <si>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</si>
  <si>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</si>
  <si>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</si>
  <si>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</si>
  <si>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</si>
  <si>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</si>
  <si>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</si>
  <si>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</si>
  <si>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</si>
  <si>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</si>
  <si>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</si>
  <si>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</si>
  <si>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</si>
  <si>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</si>
  <si>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</si>
  <si>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</si>
  <si>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</si>
  <si>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</si>
  <si>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</si>
  <si>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</si>
  <si>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</si>
  <si>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</si>
  <si>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</si>
  <si>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</si>
  <si>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</si>
  <si>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</si>
  <si>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</si>
  <si>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</si>
  <si>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</si>
  <si>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</si>
  <si>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</si>
  <si>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</si>
  <si>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</si>
  <si>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</si>
  <si>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</si>
  <si>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</si>
  <si>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</si>
  <si>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</si>
  <si>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</si>
  <si>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</si>
  <si>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</si>
  <si>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</si>
  <si>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</si>
  <si>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</si>
  <si>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</si>
  <si>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</si>
  <si>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</si>
  <si>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</si>
  <si>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</si>
  <si>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</si>
  <si>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</si>
  <si>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</si>
  <si>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</si>
  <si>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</si>
  <si>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</si>
  <si>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</si>
  <si>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</si>
  <si>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</si>
  <si>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</si>
  <si>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</si>
  <si>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</si>
  <si>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</si>
  <si>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</si>
  <si>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</si>
  <si>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</si>
  <si>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</si>
  <si>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</si>
  <si>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</si>
  <si>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</si>
  <si>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</si>
  <si>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</si>
  <si>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</si>
  <si>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</si>
  <si>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</si>
  <si>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</si>
  <si>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</si>
  <si>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</si>
  <si>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</si>
  <si>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</si>
  <si>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</si>
  <si>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</si>
  <si>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</si>
  <si>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</si>
  <si>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</si>
  <si>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</si>
  <si>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</si>
  <si>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</si>
  <si>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</si>
  <si>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</si>
  <si>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</si>
  <si>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</si>
  <si>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</si>
  <si>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</si>
  <si>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</si>
  <si>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</si>
  <si>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</si>
  <si>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</si>
  <si>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</si>
  <si>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</si>
  <si>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</si>
  <si>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</si>
  <si>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</si>
  <si>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</si>
  <si>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</si>
  <si>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</si>
  <si>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</si>
  <si>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</si>
  <si>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</si>
  <si>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</si>
  <si>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</si>
  <si>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</si>
  <si>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</si>
  <si>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</si>
  <si>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</si>
  <si>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</si>
  <si>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</si>
  <si>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</si>
  <si>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</si>
  <si>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</si>
  <si>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</si>
  <si>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</si>
  <si>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</si>
  <si>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</si>
  <si>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</si>
  <si>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</si>
  <si>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</si>
  <si>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</si>
  <si>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</si>
  <si>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</si>
  <si>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</si>
  <si>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</si>
  <si>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</si>
  <si>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</si>
  <si>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</si>
  <si>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</si>
  <si>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</si>
  <si>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</si>
  <si>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</si>
  <si>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</si>
  <si>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</si>
  <si>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</si>
  <si>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</si>
  <si>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</si>
  <si>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</si>
  <si>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</si>
  <si>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</si>
  <si>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</si>
  <si>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</si>
  <si>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</si>
  <si>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</si>
  <si>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</si>
  <si>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</si>
  <si>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</si>
  <si>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</si>
  <si>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</si>
  <si>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</si>
  <si>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</si>
  <si>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</si>
  <si>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</si>
  <si>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</si>
  <si>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</si>
  <si>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</si>
  <si>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</si>
  <si>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</si>
  <si>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</si>
  <si>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</si>
  <si>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</si>
  <si>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</si>
  <si>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</si>
  <si>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</si>
  <si>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</si>
  <si>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</si>
  <si>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</si>
  <si>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</si>
  <si>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</si>
  <si>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</si>
  <si>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</si>
  <si>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</si>
  <si>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</si>
  <si>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</si>
  <si>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</si>
  <si>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</si>
  <si>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</si>
  <si>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</si>
  <si>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</si>
  <si>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</si>
  <si>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</si>
  <si>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</si>
  <si>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</si>
  <si>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</si>
  <si>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</si>
  <si>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</si>
  <si>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</si>
  <si>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</si>
  <si>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</si>
  <si>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</si>
  <si>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</si>
  <si>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</si>
  <si>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</si>
  <si>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</si>
  <si>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</si>
  <si>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</si>
  <si>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</si>
  <si>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</si>
  <si>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</si>
  <si>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</si>
  <si>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</si>
  <si>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</si>
  <si>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</si>
  <si>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</si>
  <si>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</si>
  <si>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</si>
  <si>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</si>
  <si>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</si>
  <si>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</si>
  <si>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</si>
  <si>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</si>
  <si>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</si>
  <si>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</si>
  <si>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</si>
  <si>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</si>
  <si>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</si>
  <si>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</si>
  <si>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</si>
  <si>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</si>
  <si>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</si>
  <si>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</si>
  <si>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</si>
  <si>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</si>
  <si>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</si>
  <si>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</si>
  <si>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</si>
  <si>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</si>
  <si>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</si>
  <si>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</si>
  <si>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</si>
  <si>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</si>
  <si>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</si>
  <si>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</si>
  <si>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</si>
  <si>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</si>
  <si>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</si>
  <si>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</si>
  <si>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</si>
  <si>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</si>
  <si>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</si>
  <si>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</si>
  <si>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</si>
  <si>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</si>
  <si>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</si>
  <si>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</si>
  <si>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</si>
  <si>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</si>
  <si>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</si>
  <si>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</si>
  <si>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</si>
  <si>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</si>
  <si>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</si>
  <si>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</si>
  <si>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</si>
  <si>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</si>
  <si>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</si>
  <si>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</si>
  <si>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</si>
  <si>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</si>
  <si>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</si>
  <si>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</si>
  <si>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</si>
  <si>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</si>
  <si>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</si>
  <si>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</si>
  <si>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</si>
  <si>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</si>
  <si>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</si>
  <si>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</si>
  <si>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</si>
  <si>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</si>
  <si>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</si>
  <si>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</si>
  <si>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</si>
  <si>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</si>
  <si>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</si>
  <si>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</si>
  <si>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</si>
  <si>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</si>
  <si>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</si>
  <si>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</si>
  <si>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</si>
  <si>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</si>
  <si>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</si>
  <si>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</si>
  <si>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</si>
  <si>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</si>
  <si>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</si>
  <si>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</si>
  <si>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</si>
  <si>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</si>
  <si>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</si>
  <si>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</si>
  <si>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</si>
  <si>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</si>
  <si>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</si>
  <si>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</si>
  <si>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</si>
  <si>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</si>
  <si>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</si>
  <si>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</si>
  <si>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</si>
  <si>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</si>
  <si>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</si>
  <si>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</si>
  <si>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</si>
  <si>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</si>
  <si>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</si>
  <si>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</si>
  <si>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</si>
  <si>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</si>
  <si>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</si>
  <si>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</si>
  <si>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</si>
  <si>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</si>
  <si>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</si>
  <si>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</si>
  <si>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</si>
  <si>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</si>
  <si>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</si>
  <si>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</si>
  <si>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</si>
  <si>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</si>
  <si>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</si>
  <si>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</si>
  <si>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</si>
  <si>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</si>
  <si>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</si>
  <si>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</si>
  <si>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</si>
  <si>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</si>
  <si>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</si>
  <si>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</si>
  <si>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</si>
  <si>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</si>
  <si>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</si>
  <si>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</si>
  <si>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</si>
  <si>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</si>
  <si>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</si>
  <si>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</si>
  <si>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</si>
  <si>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</si>
  <si>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</si>
  <si>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</si>
  <si>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</si>
  <si>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</si>
  <si>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</si>
  <si>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</si>
  <si>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</si>
  <si>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</si>
  <si>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</si>
  <si>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</si>
  <si>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</si>
  <si>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</si>
  <si>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</si>
  <si>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</si>
  <si>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</si>
  <si>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</si>
  <si>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</si>
  <si>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</si>
  <si>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</si>
  <si>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</si>
  <si>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</si>
  <si>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</si>
  <si>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</si>
  <si>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</si>
  <si>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</si>
  <si>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</si>
  <si>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</si>
  <si>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</si>
  <si>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</si>
  <si>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</si>
  <si>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</si>
  <si>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</si>
  <si>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</si>
  <si>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</si>
  <si>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</si>
  <si>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</si>
  <si>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</si>
  <si>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</si>
  <si>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</si>
  <si>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</si>
  <si>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</si>
  <si>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</si>
  <si>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</si>
  <si>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</si>
  <si>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</si>
  <si>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</si>
  <si>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</si>
  <si>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</si>
  <si>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</si>
  <si>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</si>
  <si>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</si>
  <si>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</si>
  <si>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</si>
  <si>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</si>
  <si>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</si>
  <si>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</si>
  <si>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</si>
  <si>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</si>
  <si>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</si>
  <si>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</si>
  <si>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</si>
  <si>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</si>
  <si>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</si>
  <si>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</si>
  <si>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</si>
  <si>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</si>
  <si>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</si>
  <si>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</si>
  <si>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</si>
  <si>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</si>
  <si>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</si>
  <si>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</si>
  <si>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</si>
  <si>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</si>
  <si>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</si>
  <si>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</si>
  <si>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</si>
  <si>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</si>
  <si>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</si>
  <si>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</si>
  <si>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</si>
  <si>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</si>
  <si>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</si>
  <si>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</si>
  <si>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</si>
  <si>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</si>
  <si>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</si>
  <si>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</si>
  <si>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</si>
  <si>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</si>
  <si>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</si>
  <si>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</si>
  <si>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</si>
  <si>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</si>
  <si>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</si>
  <si>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</si>
  <si>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</si>
  <si>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</si>
  <si>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</si>
  <si>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</si>
  <si>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</si>
  <si>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</si>
  <si>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</si>
  <si>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</si>
  <si>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</si>
  <si>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</si>
  <si>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</si>
  <si>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</si>
  <si>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</si>
  <si>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</si>
  <si>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</si>
  <si>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</si>
  <si>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</si>
  <si>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</si>
  <si>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</si>
  <si>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</si>
  <si>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</si>
  <si>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</si>
  <si>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</si>
  <si>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</si>
  <si>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</si>
  <si>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</si>
  <si>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</si>
  <si>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</si>
  <si>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</si>
  <si>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</si>
  <si>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</si>
  <si>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</si>
  <si>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</si>
  <si>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</si>
  <si>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</si>
  <si>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</si>
  <si>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</si>
  <si>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</si>
  <si>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</si>
  <si>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</si>
  <si>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</si>
  <si>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</si>
  <si>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</si>
  <si>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</si>
  <si>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</si>
  <si>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</si>
  <si>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</si>
  <si>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</si>
  <si>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</si>
  <si>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</si>
  <si>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</si>
  <si>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</si>
  <si>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</si>
  <si>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</si>
  <si>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</si>
  <si>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</si>
  <si>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</si>
  <si>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</si>
  <si>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</si>
  <si>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</si>
  <si>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</si>
  <si>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</si>
  <si>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</si>
  <si>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</si>
  <si>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</si>
  <si>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</si>
  <si>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</si>
  <si>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</si>
  <si>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</si>
  <si>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</si>
  <si>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</si>
  <si>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</si>
  <si>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</si>
  <si>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</si>
  <si>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</si>
  <si>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</si>
  <si>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</si>
  <si>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</si>
  <si>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</si>
  <si>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</si>
  <si>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</si>
  <si>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</si>
  <si>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</si>
  <si>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</si>
  <si>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</si>
  <si>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</si>
  <si>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</si>
  <si>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</si>
  <si>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</si>
  <si>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</si>
  <si>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</si>
  <si>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</si>
  <si>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</si>
  <si>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</si>
  <si>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</si>
  <si>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</si>
  <si>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</si>
  <si>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</si>
  <si>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</si>
  <si>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</si>
  <si>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</si>
  <si>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</si>
  <si>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</si>
  <si>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</si>
  <si>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</si>
  <si>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</si>
  <si>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</si>
  <si>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</si>
  <si>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</si>
  <si>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</si>
  <si>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</si>
  <si>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</si>
  <si>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</si>
  <si>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</si>
  <si>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</si>
  <si>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</si>
  <si>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</si>
  <si>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</si>
  <si>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</si>
  <si>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</si>
  <si>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</si>
  <si>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</si>
  <si>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</si>
  <si>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</si>
  <si>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</si>
  <si>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</si>
  <si>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</si>
  <si>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</si>
  <si>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</si>
  <si>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</si>
  <si>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</si>
  <si>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</si>
  <si>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</si>
  <si>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</si>
  <si>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</si>
  <si>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</si>
  <si>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</si>
  <si>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</si>
  <si>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</si>
  <si>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</si>
  <si>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</si>
  <si>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</si>
  <si>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</si>
  <si>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</si>
  <si>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</si>
  <si>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</si>
  <si>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</si>
  <si>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</si>
  <si>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</si>
  <si>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</si>
  <si>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</si>
  <si>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</si>
  <si>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</si>
  <si>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</si>
  <si>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</si>
  <si>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</si>
  <si>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</si>
  <si>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</si>
  <si>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</si>
  <si>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</si>
  <si>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</si>
  <si>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</si>
  <si>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</si>
  <si>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</si>
  <si>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</si>
  <si>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</si>
  <si>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</si>
  <si>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</si>
  <si>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</si>
  <si>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</si>
  <si>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</si>
  <si>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</si>
  <si>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</si>
  <si>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</si>
  <si>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</si>
  <si>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</si>
  <si>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</si>
  <si>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</si>
  <si>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</si>
  <si>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</si>
  <si>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</si>
  <si>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</si>
  <si>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</si>
  <si>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</si>
  <si>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</si>
  <si>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</si>
  <si>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</si>
  <si>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</si>
  <si>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</si>
  <si>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</si>
  <si>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</si>
  <si>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</si>
  <si>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</si>
  <si>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</si>
  <si>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</si>
  <si>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</si>
  <si>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</si>
  <si>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</si>
  <si>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</si>
  <si>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</si>
  <si>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</si>
  <si>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</si>
  <si>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</si>
  <si>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</si>
  <si>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</si>
  <si>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</si>
  <si>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</si>
  <si>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</si>
  <si>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</si>
  <si>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</si>
  <si>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</si>
  <si>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</si>
  <si>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</si>
  <si>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</si>
  <si>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</si>
  <si>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</si>
  <si>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</si>
  <si>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</si>
  <si>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</si>
  <si>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</si>
  <si>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</si>
  <si>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</si>
  <si>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</si>
  <si>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</si>
  <si>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</si>
  <si>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</si>
  <si>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</si>
  <si>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</si>
  <si>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</si>
  <si>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</si>
  <si>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</si>
  <si>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</si>
  <si>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</si>
  <si>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</si>
  <si>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</si>
  <si>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</si>
  <si>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</si>
  <si>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</si>
  <si>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</si>
  <si>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</si>
  <si>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</si>
  <si>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</si>
  <si>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</si>
  <si>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</si>
  <si>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</si>
  <si>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</si>
  <si>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</si>
  <si>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</si>
  <si>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</si>
  <si>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</si>
  <si>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</si>
  <si>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</si>
  <si>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</si>
  <si>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</si>
  <si>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</si>
  <si>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</si>
  <si>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</si>
  <si>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</si>
  <si>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</si>
  <si>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</si>
  <si>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</si>
  <si>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</si>
  <si>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</si>
  <si>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</si>
  <si>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</si>
  <si>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</si>
  <si>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</si>
  <si>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</si>
  <si>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</si>
  <si>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</si>
  <si>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</si>
  <si>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</si>
  <si>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</si>
  <si>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</si>
  <si>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</si>
  <si>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</si>
  <si>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</si>
  <si>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</si>
  <si>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</si>
  <si>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</si>
  <si>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</si>
  <si>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</si>
  <si>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</si>
  <si>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</si>
  <si>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</si>
  <si>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</si>
  <si>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</si>
  <si>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</si>
  <si>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</si>
  <si>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</si>
  <si>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</si>
  <si>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</si>
  <si>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</si>
  <si>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</si>
  <si>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</si>
  <si>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</si>
  <si>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</si>
  <si>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</si>
  <si>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</si>
  <si>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</si>
  <si>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</si>
  <si>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</si>
  <si>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</si>
  <si>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</si>
  <si>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</si>
  <si>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</si>
  <si>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</si>
  <si>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</si>
  <si>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</si>
  <si>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</si>
  <si>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</si>
  <si>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</si>
  <si>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</si>
  <si>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</si>
  <si>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</si>
  <si>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</si>
  <si>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</si>
  <si>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</si>
  <si>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</si>
  <si>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</si>
  <si>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</si>
  <si>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</si>
  <si>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</si>
  <si>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</si>
  <si>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</si>
  <si>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</si>
  <si>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</si>
  <si>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</si>
  <si>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</si>
  <si>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</si>
  <si>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</si>
  <si>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</si>
  <si>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</si>
  <si>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</si>
  <si>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</si>
  <si>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</si>
  <si>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</si>
  <si>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</si>
  <si>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</si>
  <si>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</si>
  <si>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</si>
  <si>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</si>
  <si>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</si>
  <si>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</si>
  <si>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</si>
  <si>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</si>
  <si>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</si>
  <si>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</si>
  <si>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</si>
  <si>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</si>
  <si>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</si>
  <si>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</si>
  <si>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</si>
  <si>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</si>
  <si>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</si>
  <si>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</si>
  <si>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</si>
  <si>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</si>
  <si>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</si>
  <si>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</si>
  <si>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</si>
  <si>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</si>
  <si>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</si>
  <si>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</si>
  <si>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</si>
  <si>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</si>
  <si>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</si>
  <si>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</si>
  <si>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</si>
  <si>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</si>
  <si>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</si>
  <si>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</si>
  <si>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</si>
  <si>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</si>
  <si>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</si>
  <si>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</si>
  <si>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</si>
  <si>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</si>
  <si>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</si>
  <si>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</si>
  <si>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</si>
  <si>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</si>
  <si>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</si>
  <si>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</si>
  <si>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</si>
  <si>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</si>
  <si>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</si>
  <si>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</si>
  <si>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</si>
  <si>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</si>
  <si>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</si>
  <si>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</si>
  <si>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</si>
  <si>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</si>
  <si>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</si>
  <si>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</si>
  <si>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</si>
  <si>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</si>
  <si>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</si>
  <si>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</si>
  <si>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</si>
  <si>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</si>
  <si>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</si>
  <si>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</si>
  <si>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</si>
  <si>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</si>
  <si>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</si>
  <si>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</si>
  <si>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</si>
  <si>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</si>
  <si>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</si>
  <si>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</si>
  <si>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</si>
  <si>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</si>
  <si>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</si>
  <si>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</si>
  <si>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</si>
  <si>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</si>
  <si>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</si>
  <si>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</si>
  <si>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</si>
  <si>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</si>
  <si>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</si>
  <si>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</si>
  <si>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</si>
  <si>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</si>
  <si>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</si>
  <si>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</si>
  <si>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</si>
  <si>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</si>
  <si>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</si>
  <si>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</si>
  <si>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</si>
  <si>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</si>
  <si>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</si>
  <si>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</si>
  <si>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</si>
  <si>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</si>
  <si>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</si>
  <si>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</si>
  <si>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</si>
  <si>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</si>
  <si>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</si>
  <si>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</si>
  <si>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</si>
  <si>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</si>
  <si>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</si>
  <si>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</si>
  <si>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</si>
  <si>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</si>
  <si>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</si>
  <si>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</si>
  <si>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</si>
  <si>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</si>
  <si>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</si>
  <si>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</si>
  <si>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</si>
  <si>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</si>
  <si>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</si>
  <si>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</si>
  <si>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</si>
  <si>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</si>
  <si>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</si>
  <si>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</si>
  <si>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</si>
  <si>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</si>
  <si>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</si>
  <si>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</si>
  <si>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</si>
  <si>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</si>
  <si>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</si>
  <si>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</si>
  <si>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</si>
  <si>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</si>
  <si>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</si>
  <si>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</si>
  <si>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</si>
  <si>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</si>
  <si>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</si>
  <si>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</si>
  <si>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</si>
  <si>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</si>
  <si>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</si>
  <si>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</si>
  <si>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</si>
  <si>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</si>
  <si>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</si>
  <si>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</si>
  <si>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</si>
  <si>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</si>
  <si>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</si>
  <si>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</si>
  <si>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</si>
  <si>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</si>
  <si>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</si>
  <si>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</si>
  <si>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</si>
  <si>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</si>
  <si>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</si>
  <si>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</si>
  <si>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</si>
  <si>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</si>
  <si>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</si>
  <si>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</si>
  <si>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</si>
  <si>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Yield</t>
  </si>
  <si>
    <t>Reduction:</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</si>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</sst>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09">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2" fontId="2" fillId="0" borderId="78" xfId="0" applyNumberFormat="1" applyFont="1" applyBorder="1" applyAlignment="1">
      <alignment horizontal="left"/>
    </xf>
    <xf numFmtId="2" fontId="2" fillId="0" borderId="122" xfId="0" applyNumberFormat="1" applyFont="1" applyBorder="1" applyAlignment="1">
      <alignment horizontal="left"/>
    </xf>
    <xf numFmtId="9" fontId="16" fillId="14" borderId="9" xfId="4" applyNumberFormat="1" applyBorder="1">
      <protection locked="0"/>
    </xf>
    <xf numFmtId="2" fontId="2" fillId="0" borderId="80" xfId="0" applyNumberFormat="1" applyFont="1" applyBorder="1" applyAlignment="1">
      <alignment horizontal="left"/>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58</xdr:row>
      <xdr:rowOff>38100</xdr:rowOff>
    </xdr:from>
    <xdr:to>
      <xdr:col>14</xdr:col>
      <xdr:colOff>581024</xdr:colOff>
      <xdr:row>61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469</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470</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0">
        <v>40</v>
      </c>
      <c r="O12" s="261" t="s">
        <v>471</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447</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897</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898</v>
      </c>
      <c r="J33" s="245" t="s">
        <v>908</v>
      </c>
      <c r="K33" s="245" t="s">
        <v>909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34" t="s">
        <v>1049</v>
      </c>
      <c r="M48" s="256"/>
      <c r="N48" s="936" t="s">
        <v>1048</v>
      </c>
      <c r="O48" s="936"/>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1047</v>
      </c>
      <c r="H49" s="249"/>
      <c r="I49" s="249"/>
      <c r="J49" s="255" t="s">
        <v>412</v>
      </c>
      <c r="K49" s="255" t="s">
        <v>414</v>
      </c>
      <c r="L49" s="935"/>
      <c r="M49" s="256"/>
      <c r="N49" s="256" t="s">
        <v>1046</v>
      </c>
      <c r="O49" s="256" t="s">
        <v>1045</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934</v>
      </c>
      <c r="J50" s="339">
        <v>1</v>
      </c>
      <c r="K50" s="685" t="b">
        <f t="array" ref="K50">AND(NOT(K51:K59))</f>
        <v>1</v>
      </c>
      <c r="L50" s="340" t="s">
        <v>1044</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461</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1043</v>
      </c>
      <c r="H52" s="261"/>
      <c r="I52" s="705" t="s">
        <v>900</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901</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902</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903</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904</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905</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906</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907</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312</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933">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4">
        <v>4760</v>
      </c>
      <c r="K15" s="344">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4">
        <v>30</v>
      </c>
      <c r="K16" s="344">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7">
        <v>0.1</v>
      </c>
      <c r="I51" s="347">
        <v>0.2</v>
      </c>
      <c r="J51" s="292" t="s">
        <v>342</v>
      </c>
      <c r="K51" s="349">
        <f>H51*60</f>
        <v>6</v>
      </c>
      <c r="L51" s="349">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7">
        <v>0.1</v>
      </c>
      <c r="I52" s="347">
        <v>0.1</v>
      </c>
      <c r="J52" s="292" t="s">
        <v>344</v>
      </c>
      <c r="K52" s="349">
        <f>H52*60</f>
        <v>6</v>
      </c>
      <c r="L52" s="349">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7">
        <v>2</v>
      </c>
      <c r="I53" s="347">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0">
        <v>0.2</v>
      </c>
      <c r="P57" s="300" t="s">
        <v>349</v>
      </c>
      <c r="Q57" s="352">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1">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53"/>
  <sheetViews>
    <sheetView topLeftCell="A174" zoomScale="80" zoomScaleNormal="80" workbookViewId="0">
      <selection activeCell="G604" sqref="G60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870</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934</v>
      </c>
      <c r="J36" s="322" t="s">
        <v>461</v>
      </c>
      <c r="K36" s="257" t="s">
        <v>900</v>
      </c>
      <c r="L36" s="257" t="s">
        <v>901</v>
      </c>
      <c r="M36" s="257" t="s">
        <v>902</v>
      </c>
      <c r="N36" s="322" t="s">
        <v>903</v>
      </c>
      <c r="O36" s="322" t="s">
        <v>904</v>
      </c>
      <c r="P36" s="322" t="s">
        <v>905</v>
      </c>
      <c r="Q36" s="322" t="s">
        <v>906</v>
      </c>
      <c r="R36" s="322" t="s">
        <v>907</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6">
        <v>20</v>
      </c>
      <c r="J38" s="366">
        <v>20</v>
      </c>
      <c r="K38" s="366">
        <v>20</v>
      </c>
      <c r="L38" s="366">
        <v>20</v>
      </c>
      <c r="M38" s="366">
        <v>20</v>
      </c>
      <c r="N38" s="366">
        <v>20</v>
      </c>
      <c r="O38" s="366">
        <v>20</v>
      </c>
      <c r="P38" s="366">
        <v>20</v>
      </c>
      <c r="Q38" s="366">
        <v>20</v>
      </c>
      <c r="R38" s="366">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6">
        <v>15</v>
      </c>
      <c r="J39" s="366">
        <v>15</v>
      </c>
      <c r="K39" s="366">
        <v>15</v>
      </c>
      <c r="L39" s="366">
        <v>15</v>
      </c>
      <c r="M39" s="366">
        <v>15</v>
      </c>
      <c r="N39" s="366">
        <v>15</v>
      </c>
      <c r="O39" s="366">
        <v>15</v>
      </c>
      <c r="P39" s="366">
        <v>15</v>
      </c>
      <c r="Q39" s="366">
        <v>15</v>
      </c>
      <c r="R39" s="366">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6">
        <v>25</v>
      </c>
      <c r="J40" s="366">
        <v>25</v>
      </c>
      <c r="K40" s="366">
        <v>25</v>
      </c>
      <c r="L40" s="366">
        <v>25</v>
      </c>
      <c r="M40" s="366">
        <v>25</v>
      </c>
      <c r="N40" s="366">
        <v>25</v>
      </c>
      <c r="O40" s="366">
        <v>25</v>
      </c>
      <c r="P40" s="366">
        <v>25</v>
      </c>
      <c r="Q40" s="366">
        <v>25</v>
      </c>
      <c r="R40" s="366">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6">
        <v>30</v>
      </c>
      <c r="J42" s="366">
        <v>30</v>
      </c>
      <c r="K42" s="366">
        <v>30</v>
      </c>
      <c r="L42" s="366">
        <v>30</v>
      </c>
      <c r="M42" s="366">
        <v>30</v>
      </c>
      <c r="N42" s="366">
        <v>30</v>
      </c>
      <c r="O42" s="366">
        <v>30</v>
      </c>
      <c r="P42" s="366">
        <v>30</v>
      </c>
      <c r="Q42" s="366">
        <v>30</v>
      </c>
      <c r="R42" s="366">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6">
        <v>30</v>
      </c>
      <c r="J43" s="366">
        <v>30</v>
      </c>
      <c r="K43" s="366">
        <v>30</v>
      </c>
      <c r="L43" s="366">
        <v>30</v>
      </c>
      <c r="M43" s="366">
        <v>30</v>
      </c>
      <c r="N43" s="366">
        <v>30</v>
      </c>
      <c r="O43" s="366">
        <v>30</v>
      </c>
      <c r="P43" s="366">
        <v>30</v>
      </c>
      <c r="Q43" s="366">
        <v>30</v>
      </c>
      <c r="R43" s="366">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6">
        <v>25</v>
      </c>
      <c r="J45" s="366">
        <v>25</v>
      </c>
      <c r="K45" s="366">
        <v>25</v>
      </c>
      <c r="L45" s="366">
        <v>25</v>
      </c>
      <c r="M45" s="366">
        <v>25</v>
      </c>
      <c r="N45" s="366">
        <v>25</v>
      </c>
      <c r="O45" s="366">
        <v>25</v>
      </c>
      <c r="P45" s="366">
        <v>25</v>
      </c>
      <c r="Q45" s="366">
        <v>25</v>
      </c>
      <c r="R45" s="366">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6">
        <v>25</v>
      </c>
      <c r="J46" s="366">
        <v>25</v>
      </c>
      <c r="K46" s="366">
        <v>25</v>
      </c>
      <c r="L46" s="366">
        <v>25</v>
      </c>
      <c r="M46" s="366">
        <v>25</v>
      </c>
      <c r="N46" s="366">
        <v>25</v>
      </c>
      <c r="O46" s="366">
        <v>25</v>
      </c>
      <c r="P46" s="366">
        <v>25</v>
      </c>
      <c r="Q46" s="366">
        <v>25</v>
      </c>
      <c r="R46" s="366">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934</v>
      </c>
      <c r="J50" s="322" t="s">
        <v>461</v>
      </c>
      <c r="K50" s="257" t="s">
        <v>900</v>
      </c>
      <c r="L50" s="257" t="s">
        <v>901</v>
      </c>
      <c r="M50" s="257" t="s">
        <v>902</v>
      </c>
      <c r="N50" s="322" t="s">
        <v>903</v>
      </c>
      <c r="O50" s="322" t="s">
        <v>904</v>
      </c>
      <c r="P50" s="322" t="s">
        <v>905</v>
      </c>
      <c r="Q50" s="322" t="s">
        <v>906</v>
      </c>
      <c r="R50" s="322" t="s">
        <v>907</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6">
        <v>250</v>
      </c>
      <c r="J51" s="366">
        <v>250</v>
      </c>
      <c r="K51" s="366">
        <v>250</v>
      </c>
      <c r="L51" s="366">
        <v>250</v>
      </c>
      <c r="M51" s="366">
        <v>250</v>
      </c>
      <c r="N51" s="366">
        <v>250</v>
      </c>
      <c r="O51" s="366">
        <v>250</v>
      </c>
      <c r="P51" s="366">
        <v>250</v>
      </c>
      <c r="Q51" s="366">
        <v>250</v>
      </c>
      <c r="R51" s="366">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6">
        <v>250</v>
      </c>
      <c r="J52" s="366">
        <v>250</v>
      </c>
      <c r="K52" s="366">
        <v>250</v>
      </c>
      <c r="L52" s="366">
        <v>250</v>
      </c>
      <c r="M52" s="366">
        <v>250</v>
      </c>
      <c r="N52" s="366">
        <v>250</v>
      </c>
      <c r="O52" s="366">
        <v>250</v>
      </c>
      <c r="P52" s="366">
        <v>250</v>
      </c>
      <c r="Q52" s="366">
        <v>250</v>
      </c>
      <c r="R52" s="366">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6">
        <v>250</v>
      </c>
      <c r="J53" s="366">
        <v>250</v>
      </c>
      <c r="K53" s="366">
        <v>250</v>
      </c>
      <c r="L53" s="366">
        <v>250</v>
      </c>
      <c r="M53" s="366">
        <v>250</v>
      </c>
      <c r="N53" s="366">
        <v>250</v>
      </c>
      <c r="O53" s="366">
        <v>250</v>
      </c>
      <c r="P53" s="366">
        <v>250</v>
      </c>
      <c r="Q53" s="366">
        <v>250</v>
      </c>
      <c r="R53" s="366">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6">
        <v>250</v>
      </c>
      <c r="J54" s="366">
        <v>250</v>
      </c>
      <c r="K54" s="366">
        <v>250</v>
      </c>
      <c r="L54" s="366">
        <v>250</v>
      </c>
      <c r="M54" s="366">
        <v>250</v>
      </c>
      <c r="N54" s="366">
        <v>250</v>
      </c>
      <c r="O54" s="366">
        <v>250</v>
      </c>
      <c r="P54" s="366">
        <v>250</v>
      </c>
      <c r="Q54" s="366">
        <v>250</v>
      </c>
      <c r="R54" s="366">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6">
        <v>250</v>
      </c>
      <c r="J55" s="366">
        <v>250</v>
      </c>
      <c r="K55" s="366">
        <v>250</v>
      </c>
      <c r="L55" s="366">
        <v>250</v>
      </c>
      <c r="M55" s="366">
        <v>250</v>
      </c>
      <c r="N55" s="366">
        <v>250</v>
      </c>
      <c r="O55" s="366">
        <v>250</v>
      </c>
      <c r="P55" s="366">
        <v>250</v>
      </c>
      <c r="Q55" s="366">
        <v>250</v>
      </c>
      <c r="R55" s="366">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6">
        <v>250</v>
      </c>
      <c r="J56" s="366">
        <v>250</v>
      </c>
      <c r="K56" s="366">
        <v>250</v>
      </c>
      <c r="L56" s="366">
        <v>250</v>
      </c>
      <c r="M56" s="366">
        <v>250</v>
      </c>
      <c r="N56" s="366">
        <v>250</v>
      </c>
      <c r="O56" s="366">
        <v>250</v>
      </c>
      <c r="P56" s="366">
        <v>250</v>
      </c>
      <c r="Q56" s="366">
        <v>250</v>
      </c>
      <c r="R56" s="366">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6">
        <v>250</v>
      </c>
      <c r="J57" s="366">
        <v>250</v>
      </c>
      <c r="K57" s="366">
        <v>250</v>
      </c>
      <c r="L57" s="366">
        <v>250</v>
      </c>
      <c r="M57" s="366">
        <v>250</v>
      </c>
      <c r="N57" s="366">
        <v>250</v>
      </c>
      <c r="O57" s="366">
        <v>250</v>
      </c>
      <c r="P57" s="366">
        <v>250</v>
      </c>
      <c r="Q57" s="366">
        <v>250</v>
      </c>
      <c r="R57" s="366">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6">
        <v>250</v>
      </c>
      <c r="J58" s="366">
        <v>250</v>
      </c>
      <c r="K58" s="366">
        <v>250</v>
      </c>
      <c r="L58" s="366">
        <v>250</v>
      </c>
      <c r="M58" s="366">
        <v>250</v>
      </c>
      <c r="N58" s="366">
        <v>250</v>
      </c>
      <c r="O58" s="366">
        <v>250</v>
      </c>
      <c r="P58" s="366">
        <v>250</v>
      </c>
      <c r="Q58" s="366">
        <v>250</v>
      </c>
      <c r="R58" s="366">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6">
        <v>250</v>
      </c>
      <c r="J59" s="366">
        <v>250</v>
      </c>
      <c r="K59" s="366">
        <v>250</v>
      </c>
      <c r="L59" s="366">
        <v>250</v>
      </c>
      <c r="M59" s="366">
        <v>250</v>
      </c>
      <c r="N59" s="366">
        <v>250</v>
      </c>
      <c r="O59" s="366">
        <v>250</v>
      </c>
      <c r="P59" s="366">
        <v>250</v>
      </c>
      <c r="Q59" s="366">
        <v>250</v>
      </c>
      <c r="R59" s="366">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6">
        <v>250</v>
      </c>
      <c r="J60" s="366">
        <v>250</v>
      </c>
      <c r="K60" s="366">
        <v>250</v>
      </c>
      <c r="L60" s="366">
        <v>250</v>
      </c>
      <c r="M60" s="366">
        <v>250</v>
      </c>
      <c r="N60" s="366">
        <v>250</v>
      </c>
      <c r="O60" s="366">
        <v>250</v>
      </c>
      <c r="P60" s="366">
        <v>250</v>
      </c>
      <c r="Q60" s="366">
        <v>250</v>
      </c>
      <c r="R60" s="366">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6">
        <v>250</v>
      </c>
      <c r="J61" s="366">
        <v>250</v>
      </c>
      <c r="K61" s="366">
        <v>250</v>
      </c>
      <c r="L61" s="366">
        <v>250</v>
      </c>
      <c r="M61" s="366">
        <v>250</v>
      </c>
      <c r="N61" s="366">
        <v>250</v>
      </c>
      <c r="O61" s="366">
        <v>250</v>
      </c>
      <c r="P61" s="366">
        <v>250</v>
      </c>
      <c r="Q61" s="366">
        <v>250</v>
      </c>
      <c r="R61" s="366">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6">
        <v>250</v>
      </c>
      <c r="J62" s="366">
        <v>250</v>
      </c>
      <c r="K62" s="366">
        <v>250</v>
      </c>
      <c r="L62" s="366">
        <v>250</v>
      </c>
      <c r="M62" s="366">
        <v>250</v>
      </c>
      <c r="N62" s="366">
        <v>250</v>
      </c>
      <c r="O62" s="366">
        <v>250</v>
      </c>
      <c r="P62" s="366">
        <v>250</v>
      </c>
      <c r="Q62" s="366">
        <v>250</v>
      </c>
      <c r="R62" s="366">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934</v>
      </c>
      <c r="J65" s="35" t="s">
        <v>461</v>
      </c>
      <c r="K65" s="68" t="s">
        <v>900</v>
      </c>
      <c r="L65" s="68" t="s">
        <v>901</v>
      </c>
      <c r="M65" s="68" t="s">
        <v>902</v>
      </c>
      <c r="N65" s="35" t="s">
        <v>903</v>
      </c>
      <c r="O65" s="35" t="s">
        <v>904</v>
      </c>
      <c r="P65" s="35" t="s">
        <v>905</v>
      </c>
      <c r="Q65" s="35" t="s">
        <v>906</v>
      </c>
      <c r="R65" s="35" t="s">
        <v>907</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7">
        <v>43794</v>
      </c>
      <c r="J69" s="367">
        <v>43794</v>
      </c>
      <c r="K69" s="367">
        <v>43794</v>
      </c>
      <c r="L69" s="367">
        <v>43794</v>
      </c>
      <c r="M69" s="367">
        <v>43794</v>
      </c>
      <c r="N69" s="367">
        <v>43794</v>
      </c>
      <c r="O69" s="367">
        <v>43794</v>
      </c>
      <c r="P69" s="367">
        <v>43794</v>
      </c>
      <c r="Q69" s="367">
        <v>43794</v>
      </c>
      <c r="R69" s="367">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72</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77</v>
      </c>
      <c r="I72" s="367">
        <v>43804</v>
      </c>
      <c r="J72" s="367">
        <v>43804</v>
      </c>
      <c r="K72" s="367">
        <v>43804</v>
      </c>
      <c r="L72" s="367">
        <v>43804</v>
      </c>
      <c r="M72" s="367">
        <v>43804</v>
      </c>
      <c r="N72" s="367">
        <v>43804</v>
      </c>
      <c r="O72" s="367">
        <v>43804</v>
      </c>
      <c r="P72" s="367">
        <v>43804</v>
      </c>
      <c r="Q72" s="367">
        <v>43804</v>
      </c>
      <c r="R72" s="367">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74</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82</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83</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84</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7">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253</v>
      </c>
      <c r="I80" s="366">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7" t="s">
        <v>264</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265</v>
      </c>
      <c r="I83" s="366">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62</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19"/>
      <c r="N95" s="819"/>
      <c r="O95" s="819"/>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19"/>
      <c r="N96" s="819"/>
      <c r="O96" s="819"/>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447</v>
      </c>
      <c r="J98" s="23" t="s">
        <v>63</v>
      </c>
      <c r="K98" s="23" t="s">
        <v>64</v>
      </c>
      <c r="L98" s="23" t="s">
        <v>65</v>
      </c>
      <c r="M98" s="255" t="s">
        <v>66</v>
      </c>
      <c r="N98" s="255" t="s">
        <v>1004</v>
      </c>
      <c r="O98" s="255" t="s">
        <v>1005</v>
      </c>
      <c r="P98" s="255" t="s">
        <v>1006</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247</v>
      </c>
      <c r="I99" s="364">
        <v>1</v>
      </c>
      <c r="J99" s="364">
        <v>1</v>
      </c>
      <c r="K99" s="364">
        <v>1</v>
      </c>
      <c r="L99" s="368">
        <v>0.8</v>
      </c>
      <c r="M99" s="368">
        <v>0.8</v>
      </c>
      <c r="N99" s="368">
        <v>0</v>
      </c>
      <c r="O99" s="368">
        <v>0</v>
      </c>
      <c r="P99" s="368">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380</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379</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405</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39" t="s">
        <v>410</v>
      </c>
      <c r="I113" s="939"/>
      <c r="J113" s="939"/>
      <c r="K113" s="310"/>
      <c r="L113" s="325"/>
      <c r="M113" s="938" t="s">
        <v>302</v>
      </c>
      <c r="N113" s="938"/>
      <c r="O113" s="938"/>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67</v>
      </c>
      <c r="I114" s="325" t="s">
        <v>67</v>
      </c>
      <c r="J114" s="325" t="s">
        <v>67</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71</v>
      </c>
      <c r="I115" s="24" t="s">
        <v>70</v>
      </c>
      <c r="J115" s="24" t="s">
        <v>69</v>
      </c>
      <c r="K115" s="330"/>
      <c r="L115" s="330"/>
      <c r="M115" s="24" t="s">
        <v>71</v>
      </c>
      <c r="N115" s="24" t="s">
        <v>70</v>
      </c>
      <c r="O115" s="24" t="s">
        <v>69</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76</v>
      </c>
      <c r="H116" s="368">
        <v>250</v>
      </c>
      <c r="I116" s="368">
        <v>0</v>
      </c>
      <c r="J116" s="368">
        <v>0</v>
      </c>
      <c r="L116" s="8" t="str">
        <f t="shared" ref="L116:L140" si="0">G116</f>
        <v>b</v>
      </c>
      <c r="M116" s="369">
        <f t="shared" ref="M116:M140" si="1">1/4</f>
        <v>0.25</v>
      </c>
      <c r="N116" s="368">
        <f t="shared" ref="N116:N140" si="2">IF(I116&gt;0,1,0)</f>
        <v>0</v>
      </c>
      <c r="O116" s="368">
        <f t="shared" ref="O116:O140" si="3">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74</v>
      </c>
      <c r="H117" s="368">
        <v>250</v>
      </c>
      <c r="I117" s="368">
        <v>0</v>
      </c>
      <c r="J117" s="368">
        <v>0</v>
      </c>
      <c r="L117" s="8" t="str">
        <f t="shared" si="0"/>
        <v>f</v>
      </c>
      <c r="M117" s="369">
        <f t="shared" si="1"/>
        <v>0.25</v>
      </c>
      <c r="N117" s="368">
        <f t="shared" si="2"/>
        <v>0</v>
      </c>
      <c r="O117" s="368">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78</v>
      </c>
      <c r="H118" s="368">
        <v>250</v>
      </c>
      <c r="I118" s="368">
        <v>0</v>
      </c>
      <c r="J118" s="368">
        <v>0</v>
      </c>
      <c r="L118" s="8" t="str">
        <f t="shared" si="0"/>
        <v>h</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82</v>
      </c>
      <c r="H119" s="368">
        <v>250</v>
      </c>
      <c r="I119" s="368">
        <v>0</v>
      </c>
      <c r="J119" s="368">
        <v>0</v>
      </c>
      <c r="L119" s="8" t="str">
        <f t="shared" si="0"/>
        <v>i</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83</v>
      </c>
      <c r="H120" s="368">
        <v>250</v>
      </c>
      <c r="I120" s="368">
        <v>0</v>
      </c>
      <c r="J120" s="368">
        <v>0</v>
      </c>
      <c r="L120" s="8" t="str">
        <f t="shared" si="0"/>
        <v>k</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77</v>
      </c>
      <c r="H121" s="368">
        <v>250</v>
      </c>
      <c r="I121" s="368">
        <v>0</v>
      </c>
      <c r="J121" s="368">
        <v>0</v>
      </c>
      <c r="L121" s="8" t="str">
        <f t="shared" si="0"/>
        <v>l</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75</v>
      </c>
      <c r="H122" s="368">
        <v>250</v>
      </c>
      <c r="I122" s="368">
        <v>0</v>
      </c>
      <c r="J122" s="368">
        <v>0</v>
      </c>
      <c r="L122" s="8" t="str">
        <f t="shared" si="0"/>
        <v>o</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251</v>
      </c>
      <c r="H123" s="368">
        <v>250</v>
      </c>
      <c r="I123" s="368">
        <v>0</v>
      </c>
      <c r="J123" s="368">
        <v>0</v>
      </c>
      <c r="L123" s="8" t="str">
        <f t="shared" si="0"/>
        <v>of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8">
        <v>250</v>
      </c>
      <c r="I124" s="368">
        <v>0</v>
      </c>
      <c r="J124" s="368">
        <v>0</v>
      </c>
      <c r="L124" s="8" t="str">
        <f t="shared" si="0"/>
        <v>r</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84</v>
      </c>
      <c r="H125" s="368">
        <v>250</v>
      </c>
      <c r="I125" s="368">
        <v>0</v>
      </c>
      <c r="J125" s="368">
        <v>0</v>
      </c>
      <c r="L125" s="8" t="str">
        <f t="shared" si="0"/>
        <v>v</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73</v>
      </c>
      <c r="H126" s="368">
        <v>250</v>
      </c>
      <c r="I126" s="368">
        <v>0</v>
      </c>
      <c r="J126" s="368">
        <v>0</v>
      </c>
      <c r="L126" s="8" t="str">
        <f t="shared" si="0"/>
        <v>w</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81</v>
      </c>
      <c r="H127" s="368">
        <v>250</v>
      </c>
      <c r="I127" s="368">
        <v>0</v>
      </c>
      <c r="J127" s="368">
        <v>0</v>
      </c>
      <c r="L127" s="8" t="str">
        <f t="shared" si="0"/>
        <v>z</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79</v>
      </c>
      <c r="H128" s="368">
        <v>250</v>
      </c>
      <c r="I128" s="368">
        <v>60</v>
      </c>
      <c r="J128" s="368">
        <v>120</v>
      </c>
      <c r="K128" s="27"/>
      <c r="L128" s="8" t="str">
        <f t="shared" si="0"/>
        <v>a</v>
      </c>
      <c r="M128" s="369">
        <f t="shared" si="1"/>
        <v>0.25</v>
      </c>
      <c r="N128" s="368">
        <f t="shared" si="2"/>
        <v>1</v>
      </c>
      <c r="O128" s="368">
        <f t="shared" si="3"/>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80</v>
      </c>
      <c r="H129" s="368">
        <v>250</v>
      </c>
      <c r="I129" s="368">
        <v>60</v>
      </c>
      <c r="J129" s="368">
        <v>170</v>
      </c>
      <c r="K129" s="27"/>
      <c r="L129" s="8" t="str">
        <f t="shared" si="0"/>
        <v>ar</v>
      </c>
      <c r="M129" s="369">
        <f t="shared" si="1"/>
        <v>0.25</v>
      </c>
      <c r="N129" s="368">
        <f t="shared" si="2"/>
        <v>1</v>
      </c>
      <c r="O129" s="368">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399</v>
      </c>
      <c r="H130" s="368">
        <v>250</v>
      </c>
      <c r="I130" s="368">
        <v>60</v>
      </c>
      <c r="J130" s="368">
        <v>120</v>
      </c>
      <c r="K130" s="27"/>
      <c r="L130" s="8" t="str">
        <f t="shared" si="0"/>
        <v>m</v>
      </c>
      <c r="M130" s="369">
        <f t="shared" si="1"/>
        <v>0.25</v>
      </c>
      <c r="N130" s="368">
        <f t="shared" si="2"/>
        <v>1</v>
      </c>
      <c r="O130" s="368">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400</v>
      </c>
      <c r="H131" s="368">
        <v>250</v>
      </c>
      <c r="I131" s="368">
        <v>60</v>
      </c>
      <c r="J131" s="368">
        <v>120</v>
      </c>
      <c r="L131" s="8" t="str">
        <f t="shared" si="0"/>
        <v>j</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260</v>
      </c>
      <c r="H132" s="368">
        <v>250</v>
      </c>
      <c r="I132" s="368">
        <v>60</v>
      </c>
      <c r="J132" s="368">
        <v>170</v>
      </c>
      <c r="L132" s="8" t="str">
        <f t="shared" si="0"/>
        <v>jr</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401</v>
      </c>
      <c r="H133" s="368">
        <v>250</v>
      </c>
      <c r="I133" s="368">
        <v>60</v>
      </c>
      <c r="J133" s="368">
        <v>120</v>
      </c>
      <c r="K133" s="27"/>
      <c r="L133" s="8" t="str">
        <f t="shared" si="0"/>
        <v>s</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85</v>
      </c>
      <c r="H134" s="368">
        <v>250</v>
      </c>
      <c r="I134" s="368">
        <v>60</v>
      </c>
      <c r="J134" s="368">
        <v>170</v>
      </c>
      <c r="K134" s="27"/>
      <c r="L134" s="8" t="str">
        <f t="shared" si="0"/>
        <v>sr</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402</v>
      </c>
      <c r="H135" s="368">
        <v>250</v>
      </c>
      <c r="I135" s="368">
        <v>60</v>
      </c>
      <c r="J135" s="368">
        <v>120</v>
      </c>
      <c r="K135" s="27"/>
      <c r="L135" s="8" t="str">
        <f t="shared" si="0"/>
        <v>t</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259</v>
      </c>
      <c r="H136" s="368">
        <v>250</v>
      </c>
      <c r="I136" s="368">
        <v>60</v>
      </c>
      <c r="J136" s="368">
        <v>170</v>
      </c>
      <c r="K136" s="27"/>
      <c r="L136" s="8" t="str">
        <f t="shared" si="0"/>
        <v>tr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403</v>
      </c>
      <c r="H137" s="368">
        <v>250</v>
      </c>
      <c r="I137" s="368">
        <v>60</v>
      </c>
      <c r="J137" s="368">
        <v>120</v>
      </c>
      <c r="K137" s="27"/>
      <c r="L137" s="8" t="str">
        <f t="shared" si="0"/>
        <v>u</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257</v>
      </c>
      <c r="H138" s="368">
        <v>250</v>
      </c>
      <c r="I138" s="368">
        <v>60</v>
      </c>
      <c r="J138" s="368">
        <v>170</v>
      </c>
      <c r="K138" s="26"/>
      <c r="L138" s="8" t="str">
        <f t="shared" si="0"/>
        <v>ur</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404</v>
      </c>
      <c r="H139" s="368">
        <v>250</v>
      </c>
      <c r="I139" s="368">
        <v>60</v>
      </c>
      <c r="J139" s="368">
        <v>120</v>
      </c>
      <c r="K139" s="26"/>
      <c r="L139" s="8" t="str">
        <f t="shared" si="0"/>
        <v>x</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xr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301</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295</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19"/>
      <c r="O154" s="819"/>
      <c r="P154" s="819"/>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19"/>
      <c r="O155" s="819"/>
      <c r="P155" s="819"/>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67</v>
      </c>
      <c r="I157" s="249" t="s">
        <v>460</v>
      </c>
      <c r="J157" s="255" t="s">
        <v>447</v>
      </c>
      <c r="K157" s="255" t="s">
        <v>63</v>
      </c>
      <c r="L157" s="255" t="s">
        <v>64</v>
      </c>
      <c r="M157" s="255" t="s">
        <v>65</v>
      </c>
      <c r="N157" s="255" t="s">
        <v>66</v>
      </c>
      <c r="O157" s="255" t="s">
        <v>1004</v>
      </c>
      <c r="P157" s="255" t="s">
        <v>1005</v>
      </c>
      <c r="Q157" s="255" t="s">
        <v>1006</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39</v>
      </c>
      <c r="H158" s="27" t="s">
        <v>69</v>
      </c>
      <c r="I158" s="258" t="s">
        <v>79</v>
      </c>
      <c r="J158" s="370">
        <v>120</v>
      </c>
      <c r="K158" s="370">
        <v>120</v>
      </c>
      <c r="L158" s="370">
        <v>120</v>
      </c>
      <c r="M158" s="370">
        <v>120</v>
      </c>
      <c r="N158" s="370">
        <v>120</v>
      </c>
      <c r="O158" s="370">
        <v>0</v>
      </c>
      <c r="P158" s="370">
        <v>0</v>
      </c>
      <c r="Q158" s="370">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69</v>
      </c>
      <c r="I159" s="258" t="s">
        <v>80</v>
      </c>
      <c r="J159" s="370">
        <v>120</v>
      </c>
      <c r="K159" s="370">
        <v>120</v>
      </c>
      <c r="L159" s="370">
        <v>120</v>
      </c>
      <c r="M159" s="370">
        <v>120</v>
      </c>
      <c r="N159" s="370">
        <v>120</v>
      </c>
      <c r="O159" s="370">
        <v>0</v>
      </c>
      <c r="P159" s="370">
        <v>0</v>
      </c>
      <c r="Q159" s="370">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399</v>
      </c>
      <c r="J160" s="370">
        <v>120</v>
      </c>
      <c r="K160" s="370">
        <v>120</v>
      </c>
      <c r="L160" s="370">
        <v>120</v>
      </c>
      <c r="M160" s="370">
        <v>120</v>
      </c>
      <c r="N160" s="370">
        <v>120</v>
      </c>
      <c r="O160" s="370">
        <v>0</v>
      </c>
      <c r="P160" s="370">
        <v>0</v>
      </c>
      <c r="Q160" s="370">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75" t="s">
        <v>400</v>
      </c>
      <c r="J161" s="370">
        <v>120</v>
      </c>
      <c r="K161" s="370">
        <v>120</v>
      </c>
      <c r="L161" s="370">
        <v>120</v>
      </c>
      <c r="M161" s="370">
        <v>120</v>
      </c>
      <c r="N161" s="370">
        <v>120</v>
      </c>
      <c r="O161" s="370">
        <v>0</v>
      </c>
      <c r="P161" s="370">
        <v>0</v>
      </c>
      <c r="Q161" s="370">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260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401</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85</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402</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259</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403</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7" t="s">
        <v>257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404</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67</v>
      </c>
      <c r="I172" s="235" t="s">
        <v>460</v>
      </c>
      <c r="J172" s="228" t="s">
        <v>447</v>
      </c>
      <c r="K172" s="228" t="s">
        <v>63</v>
      </c>
      <c r="L172" s="228" t="s">
        <v>64</v>
      </c>
      <c r="M172" s="228" t="s">
        <v>65</v>
      </c>
      <c r="N172" s="228" t="s">
        <v>66</v>
      </c>
      <c r="O172" s="228" t="s">
        <v>1004</v>
      </c>
      <c r="P172" s="228" t="s">
        <v>1005</v>
      </c>
      <c r="Q172" s="228" t="s">
        <v>1006</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302</v>
      </c>
      <c r="H173" s="258" t="s">
        <v>69</v>
      </c>
      <c r="I173" s="258" t="s">
        <v>79</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80</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399</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75" t="s">
        <v>400</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260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401</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85</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402</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259</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403</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7" t="s">
        <v>257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404</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387</v>
      </c>
      <c r="H193" s="13"/>
      <c r="I193" s="13"/>
      <c r="J193" s="13"/>
      <c r="K193" s="13"/>
      <c r="L193" s="13" t="s">
        <v>420</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388</v>
      </c>
      <c r="J194" s="373"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418</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419</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928</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930</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1009</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1010</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1011</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398</v>
      </c>
      <c r="O202" s="325"/>
      <c r="P202" s="325"/>
      <c r="Q202" s="325"/>
      <c r="R202" s="325"/>
      <c r="S202" s="325"/>
      <c r="T202" s="325"/>
      <c r="U202" s="325"/>
      <c r="V202" s="325"/>
      <c r="W202" s="325"/>
      <c r="X202" s="325"/>
      <c r="Y202" s="325"/>
      <c r="Z202" s="325"/>
      <c r="AA202" s="687"/>
      <c r="AB202" s="687"/>
      <c r="AC202" s="687"/>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c r="BI202" s="687"/>
      <c r="BJ202" s="687"/>
      <c r="BK202" s="687"/>
      <c r="BL202" s="687"/>
      <c r="BM202" s="687"/>
      <c r="BN202" s="687"/>
      <c r="BO202" s="687"/>
      <c r="BP202" s="687"/>
      <c r="BQ202" s="325"/>
      <c r="BR202" s="16"/>
      <c r="BS202" s="7"/>
      <c r="BT202" s="7"/>
      <c r="BU202" s="7"/>
    </row>
    <row r="203" spans="1:73" ht="12" customHeight="1" outlineLevel="1" x14ac:dyDescent="0.25">
      <c r="A203" s="5"/>
      <c r="B203" s="6"/>
      <c r="C203" s="17"/>
      <c r="D203" s="17"/>
      <c r="E203" s="17"/>
      <c r="F203" s="17"/>
      <c r="G203" s="17"/>
      <c r="H203" s="17"/>
      <c r="I203" s="17" t="s">
        <v>295</v>
      </c>
      <c r="J203" s="17"/>
      <c r="K203" s="17"/>
      <c r="L203" s="325"/>
      <c r="M203" s="325"/>
      <c r="N203" s="325"/>
      <c r="O203" s="325"/>
      <c r="P203" s="325"/>
      <c r="Q203" s="325"/>
      <c r="R203" s="325"/>
      <c r="S203" s="325"/>
      <c r="T203" s="325"/>
      <c r="U203" s="325"/>
      <c r="V203" s="325"/>
      <c r="W203" s="325"/>
      <c r="X203" s="325"/>
      <c r="Y203" s="325"/>
      <c r="Z203" s="325"/>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7"/>
      <c r="O204" s="687"/>
      <c r="P204" s="687"/>
      <c r="Q204" s="687"/>
      <c r="R204" s="687"/>
      <c r="S204" s="687"/>
      <c r="T204" s="687"/>
      <c r="U204" s="687"/>
      <c r="V204" s="687"/>
      <c r="W204" s="687"/>
      <c r="X204" s="687"/>
      <c r="Y204" s="687"/>
      <c r="Z204" s="687"/>
      <c r="AA204" s="687"/>
      <c r="AB204" s="687"/>
      <c r="AC204" s="687"/>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c r="BI204" s="687"/>
      <c r="BJ204" s="687"/>
      <c r="BK204" s="687"/>
      <c r="BL204" s="687"/>
      <c r="BM204" s="687"/>
      <c r="BN204" s="687"/>
      <c r="BO204" s="687"/>
      <c r="BP204" s="687"/>
      <c r="BQ204" s="687"/>
      <c r="BR204" s="16"/>
      <c r="BS204" s="7"/>
      <c r="BT204" s="7"/>
      <c r="BU204" s="7"/>
    </row>
    <row r="205" spans="1:73" ht="12" customHeight="1" outlineLevel="1" x14ac:dyDescent="0.25">
      <c r="A205" s="5"/>
      <c r="B205" s="6"/>
      <c r="C205" s="17"/>
      <c r="D205" s="17"/>
      <c r="E205" s="17"/>
      <c r="F205" s="17"/>
      <c r="G205" s="249"/>
      <c r="H205" s="23" t="s">
        <v>394</v>
      </c>
      <c r="I205" s="23" t="s">
        <v>393</v>
      </c>
      <c r="J205" s="23" t="s">
        <v>391</v>
      </c>
      <c r="K205" s="23" t="s">
        <v>392</v>
      </c>
      <c r="L205" s="23" t="s">
        <v>390</v>
      </c>
      <c r="M205" s="23" t="s">
        <v>389</v>
      </c>
      <c r="N205" s="687" t="s">
        <v>929</v>
      </c>
      <c r="O205" s="687"/>
      <c r="P205" s="687"/>
      <c r="Q205" s="687"/>
      <c r="R205" s="687"/>
      <c r="S205" s="687"/>
      <c r="T205" s="687"/>
      <c r="U205" s="687"/>
      <c r="V205" s="687"/>
      <c r="W205" s="687"/>
      <c r="X205" s="687"/>
      <c r="Y205" s="687"/>
      <c r="Z205" s="687"/>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687"/>
      <c r="BR205" s="16"/>
      <c r="BS205" s="7"/>
      <c r="BT205" s="7"/>
      <c r="BU205" s="7"/>
    </row>
    <row r="206" spans="1:73" ht="15" outlineLevel="1" x14ac:dyDescent="0.25">
      <c r="A206" s="5"/>
      <c r="B206" s="6"/>
      <c r="C206" s="17"/>
      <c r="D206" s="17"/>
      <c r="E206" s="17"/>
      <c r="F206" s="26"/>
      <c r="G206" s="8" t="str">
        <f t="shared" ref="G206:G235" si="4">_xlfn.CONCAT(H206:M206)</f>
        <v>AAAAAa</v>
      </c>
      <c r="H206" s="371" t="s">
        <v>23</v>
      </c>
      <c r="I206" s="371" t="s">
        <v>23</v>
      </c>
      <c r="J206" s="371" t="s">
        <v>23</v>
      </c>
      <c r="K206" s="371" t="s">
        <v>23</v>
      </c>
      <c r="L206" s="371" t="s">
        <v>23</v>
      </c>
      <c r="M206" s="372" t="s">
        <v>79</v>
      </c>
      <c r="N206" s="8" t="b">
        <f>AND(COUNTIF(G207:$G$235,G206))</f>
        <v>0</v>
      </c>
      <c r="BR206" s="16"/>
      <c r="BS206" s="7"/>
      <c r="BT206" s="7"/>
      <c r="BU206" s="7"/>
    </row>
    <row r="207" spans="1:73" ht="15" outlineLevel="1" x14ac:dyDescent="0.25">
      <c r="A207" s="5"/>
      <c r="B207" s="6"/>
      <c r="C207" s="17"/>
      <c r="D207" s="17"/>
      <c r="E207" s="17"/>
      <c r="F207" s="26"/>
      <c r="G207" s="75" t="str">
        <f t="shared" si="4"/>
        <v>YAEAEa</v>
      </c>
      <c r="H207" s="371" t="s">
        <v>415</v>
      </c>
      <c r="I207" s="371" t="s">
        <v>23</v>
      </c>
      <c r="J207" s="371" t="s">
        <v>87</v>
      </c>
      <c r="K207" s="371" t="s">
        <v>23</v>
      </c>
      <c r="L207" s="371" t="s">
        <v>87</v>
      </c>
      <c r="M207" s="372" t="s">
        <v>79</v>
      </c>
      <c r="N207" s="75" t="b">
        <f>AND(COUNTIF(G208:$G$235,G207))</f>
        <v>0</v>
      </c>
      <c r="BR207" s="16"/>
      <c r="BS207" s="7"/>
      <c r="BT207" s="7"/>
      <c r="BU207" s="7"/>
    </row>
    <row r="208" spans="1:73" ht="15" outlineLevel="1" x14ac:dyDescent="0.25">
      <c r="A208" s="5"/>
      <c r="B208" s="6"/>
      <c r="C208" s="17"/>
      <c r="D208" s="17"/>
      <c r="E208" s="17"/>
      <c r="F208" s="26"/>
      <c r="G208" s="75" t="str">
        <f t="shared" si="4"/>
        <v>AYAEAb</v>
      </c>
      <c r="H208" s="371" t="s">
        <v>23</v>
      </c>
      <c r="I208" s="371" t="s">
        <v>415</v>
      </c>
      <c r="J208" s="371" t="s">
        <v>23</v>
      </c>
      <c r="K208" s="371" t="s">
        <v>87</v>
      </c>
      <c r="L208" s="371" t="s">
        <v>23</v>
      </c>
      <c r="M208" s="372" t="s">
        <v>76</v>
      </c>
      <c r="N208" s="75" t="b">
        <f>AND(COUNTIF(G209:$G$235,G208))</f>
        <v>0</v>
      </c>
      <c r="BR208" s="16"/>
      <c r="BS208" s="7"/>
      <c r="BT208" s="7"/>
      <c r="BU208" s="7"/>
    </row>
    <row r="209" spans="1:73" ht="15" outlineLevel="1" x14ac:dyDescent="0.25">
      <c r="A209" s="5"/>
      <c r="B209" s="6"/>
      <c r="C209" s="17"/>
      <c r="D209" s="17"/>
      <c r="E209" s="17"/>
      <c r="F209" s="26"/>
      <c r="G209" s="75" t="str">
        <f t="shared" si="4"/>
        <v>YYNENb</v>
      </c>
      <c r="H209" s="371" t="s">
        <v>415</v>
      </c>
      <c r="I209" s="371" t="s">
        <v>415</v>
      </c>
      <c r="J209" s="371" t="s">
        <v>86</v>
      </c>
      <c r="K209" s="371" t="s">
        <v>87</v>
      </c>
      <c r="L209" s="371" t="s">
        <v>86</v>
      </c>
      <c r="M209" s="372" t="s">
        <v>76</v>
      </c>
      <c r="N209" s="75" t="b">
        <f>AND(COUNTIF(G210:$G$235,G209))</f>
        <v>0</v>
      </c>
      <c r="BR209" s="16"/>
      <c r="BS209" s="7"/>
      <c r="BT209" s="7"/>
      <c r="BU209" s="7"/>
    </row>
    <row r="210" spans="1:73" ht="15" outlineLevel="1" x14ac:dyDescent="0.25">
      <c r="A210" s="5"/>
      <c r="B210" s="6"/>
      <c r="C210" s="17"/>
      <c r="D210" s="17"/>
      <c r="E210" s="17"/>
      <c r="F210" s="26"/>
      <c r="G210" s="75" t="str">
        <f t="shared" si="4"/>
        <v>YYENEz</v>
      </c>
      <c r="H210" s="371" t="s">
        <v>415</v>
      </c>
      <c r="I210" s="371" t="s">
        <v>415</v>
      </c>
      <c r="J210" s="371" t="s">
        <v>87</v>
      </c>
      <c r="K210" s="371" t="s">
        <v>86</v>
      </c>
      <c r="L210" s="371" t="s">
        <v>87</v>
      </c>
      <c r="M210" s="371" t="s">
        <v>81</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4"/>
        <v>YYENEr</v>
      </c>
      <c r="H211" s="371" t="s">
        <v>415</v>
      </c>
      <c r="I211" s="371" t="s">
        <v>415</v>
      </c>
      <c r="J211" s="371" t="s">
        <v>87</v>
      </c>
      <c r="K211" s="371" t="s">
        <v>86</v>
      </c>
      <c r="L211" s="371" t="s">
        <v>87</v>
      </c>
      <c r="M211" s="371" t="s">
        <v>72</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4"/>
        <v>YYNEEr</v>
      </c>
      <c r="H212" s="371" t="s">
        <v>415</v>
      </c>
      <c r="I212" s="371" t="s">
        <v>415</v>
      </c>
      <c r="J212" s="371" t="s">
        <v>86</v>
      </c>
      <c r="K212" s="371" t="s">
        <v>87</v>
      </c>
      <c r="L212" s="371" t="s">
        <v>87</v>
      </c>
      <c r="M212" s="371" t="s">
        <v>72</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4"/>
        <v>YYEENw</v>
      </c>
      <c r="H213" s="371" t="s">
        <v>415</v>
      </c>
      <c r="I213" s="371" t="s">
        <v>415</v>
      </c>
      <c r="J213" s="371" t="s">
        <v>87</v>
      </c>
      <c r="K213" s="371" t="s">
        <v>87</v>
      </c>
      <c r="L213" s="371" t="s">
        <v>86</v>
      </c>
      <c r="M213" s="371" t="s">
        <v>73</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4"/>
        <v>YYENEb</v>
      </c>
      <c r="H214" s="371" t="s">
        <v>415</v>
      </c>
      <c r="I214" s="371" t="s">
        <v>415</v>
      </c>
      <c r="J214" s="371" t="s">
        <v>87</v>
      </c>
      <c r="K214" s="371" t="s">
        <v>86</v>
      </c>
      <c r="L214" s="371" t="s">
        <v>87</v>
      </c>
      <c r="M214" s="371" t="s">
        <v>76</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4"/>
        <v>AAAAAz</v>
      </c>
      <c r="H215" s="371" t="s">
        <v>23</v>
      </c>
      <c r="I215" s="371" t="s">
        <v>23</v>
      </c>
      <c r="J215" s="371" t="s">
        <v>23</v>
      </c>
      <c r="K215" s="371" t="s">
        <v>23</v>
      </c>
      <c r="L215" s="371" t="s">
        <v>23</v>
      </c>
      <c r="M215" s="371" t="s">
        <v>81</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4"/>
        <v>AAAANw</v>
      </c>
      <c r="H216" s="371" t="s">
        <v>23</v>
      </c>
      <c r="I216" s="371" t="s">
        <v>23</v>
      </c>
      <c r="J216" s="371" t="s">
        <v>23</v>
      </c>
      <c r="K216" s="371" t="s">
        <v>23</v>
      </c>
      <c r="L216" s="371" t="s">
        <v>86</v>
      </c>
      <c r="M216" s="371" t="s">
        <v>73</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4"/>
        <v>AAANEb</v>
      </c>
      <c r="H217" s="371" t="s">
        <v>23</v>
      </c>
      <c r="I217" s="371" t="s">
        <v>23</v>
      </c>
      <c r="J217" s="371" t="s">
        <v>23</v>
      </c>
      <c r="K217" s="371" t="s">
        <v>86</v>
      </c>
      <c r="L217" s="371" t="s">
        <v>87</v>
      </c>
      <c r="M217" s="371" t="s">
        <v>76</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4"/>
        <v>AANEEa</v>
      </c>
      <c r="H218" s="371" t="s">
        <v>23</v>
      </c>
      <c r="I218" s="371" t="s">
        <v>23</v>
      </c>
      <c r="J218" s="371" t="s">
        <v>86</v>
      </c>
      <c r="K218" s="371" t="s">
        <v>87</v>
      </c>
      <c r="L218" s="371" t="s">
        <v>87</v>
      </c>
      <c r="M218" s="371" t="s">
        <v>79</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4"/>
        <v>AYEEAa</v>
      </c>
      <c r="H219" s="371" t="s">
        <v>23</v>
      </c>
      <c r="I219" s="371" t="s">
        <v>415</v>
      </c>
      <c r="J219" s="371" t="s">
        <v>87</v>
      </c>
      <c r="K219" s="371" t="s">
        <v>87</v>
      </c>
      <c r="L219" s="371" t="s">
        <v>23</v>
      </c>
      <c r="M219" s="371" t="s">
        <v>79</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4"/>
        <v>YYEAAa</v>
      </c>
      <c r="H220" s="371" t="s">
        <v>415</v>
      </c>
      <c r="I220" s="371" t="s">
        <v>415</v>
      </c>
      <c r="J220" s="371" t="s">
        <v>87</v>
      </c>
      <c r="K220" s="371" t="s">
        <v>23</v>
      </c>
      <c r="L220" s="371" t="s">
        <v>23</v>
      </c>
      <c r="M220" s="371" t="s">
        <v>79</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4"/>
        <v>YYAAAa</v>
      </c>
      <c r="H221" s="371" t="s">
        <v>415</v>
      </c>
      <c r="I221" s="371" t="s">
        <v>415</v>
      </c>
      <c r="J221" s="371" t="s">
        <v>23</v>
      </c>
      <c r="K221" s="371" t="s">
        <v>23</v>
      </c>
      <c r="L221" s="371" t="s">
        <v>23</v>
      </c>
      <c r="M221" s="371" t="s">
        <v>79</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si="4"/>
        <v>YAAAAa</v>
      </c>
      <c r="H222" s="371" t="s">
        <v>415</v>
      </c>
      <c r="I222" s="371" t="s">
        <v>23</v>
      </c>
      <c r="J222" s="371" t="s">
        <v>23</v>
      </c>
      <c r="K222" s="371" t="s">
        <v>23</v>
      </c>
      <c r="L222" s="371" t="s">
        <v>23</v>
      </c>
      <c r="M222" s="371" t="s">
        <v>79</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1" t="s">
        <v>415</v>
      </c>
      <c r="I223" s="371" t="s">
        <v>415</v>
      </c>
      <c r="J223" s="371" t="s">
        <v>87</v>
      </c>
      <c r="K223" s="371" t="s">
        <v>86</v>
      </c>
      <c r="L223" s="371" t="s">
        <v>87</v>
      </c>
      <c r="M223" s="371" t="s">
        <v>77</v>
      </c>
      <c r="N223" s="75" t="b">
        <f>AND(COUNTIF(G224:$G$235,G223))</f>
        <v>0</v>
      </c>
      <c r="O223" s="265" t="s">
        <v>1009</v>
      </c>
      <c r="BR223" s="248"/>
      <c r="BS223" s="240"/>
      <c r="BT223" s="240"/>
      <c r="BU223" s="240"/>
    </row>
    <row r="224" spans="1:73" s="75" customFormat="1" ht="15" outlineLevel="1" x14ac:dyDescent="0.25">
      <c r="A224" s="238"/>
      <c r="B224" s="239"/>
      <c r="C224" s="249"/>
      <c r="D224" s="249"/>
      <c r="E224" s="249"/>
      <c r="F224" s="257"/>
      <c r="G224" s="75" t="str">
        <f t="shared" si="4"/>
        <v>YYPENw</v>
      </c>
      <c r="H224" s="371" t="s">
        <v>415</v>
      </c>
      <c r="I224" s="371" t="s">
        <v>415</v>
      </c>
      <c r="J224" s="371" t="s">
        <v>88</v>
      </c>
      <c r="K224" s="371" t="s">
        <v>87</v>
      </c>
      <c r="L224" s="371" t="s">
        <v>86</v>
      </c>
      <c r="M224" s="371" t="s">
        <v>73</v>
      </c>
      <c r="N224" s="75" t="b">
        <f>AND(COUNTIF(G225:$G$235,G224))</f>
        <v>0</v>
      </c>
      <c r="O224" s="265" t="s">
        <v>1009</v>
      </c>
      <c r="BR224" s="248"/>
      <c r="BS224" s="240"/>
      <c r="BT224" s="240"/>
      <c r="BU224" s="240"/>
    </row>
    <row r="225" spans="1:73" s="75" customFormat="1" ht="15" outlineLevel="1" x14ac:dyDescent="0.25">
      <c r="A225" s="238"/>
      <c r="B225" s="239"/>
      <c r="C225" s="249"/>
      <c r="D225" s="249"/>
      <c r="E225" s="249"/>
      <c r="F225" s="257"/>
      <c r="G225" s="75" t="str">
        <f t="shared" si="4"/>
        <v>YYEPEz</v>
      </c>
      <c r="H225" s="371" t="s">
        <v>415</v>
      </c>
      <c r="I225" s="371" t="s">
        <v>415</v>
      </c>
      <c r="J225" s="371" t="s">
        <v>87</v>
      </c>
      <c r="K225" s="371" t="s">
        <v>88</v>
      </c>
      <c r="L225" s="371" t="s">
        <v>87</v>
      </c>
      <c r="M225" s="371" t="s">
        <v>81</v>
      </c>
      <c r="N225" s="75" t="b">
        <f>AND(COUNTIF(G227:$G$235,G225))</f>
        <v>0</v>
      </c>
      <c r="O225" s="265" t="s">
        <v>1009</v>
      </c>
      <c r="BR225" s="248"/>
      <c r="BS225" s="240"/>
      <c r="BT225" s="240"/>
      <c r="BU225" s="240"/>
    </row>
    <row r="226" spans="1:73" s="75" customFormat="1" ht="15" outlineLevel="1" x14ac:dyDescent="0.25">
      <c r="A226" s="238"/>
      <c r="B226" s="239"/>
      <c r="C226" s="249"/>
      <c r="D226" s="249"/>
      <c r="E226" s="249"/>
      <c r="F226" s="257"/>
      <c r="G226" s="75" t="str">
        <f t="shared" si="4"/>
        <v>YYNEPw</v>
      </c>
      <c r="H226" s="371" t="s">
        <v>415</v>
      </c>
      <c r="I226" s="371" t="s">
        <v>415</v>
      </c>
      <c r="J226" s="371" t="s">
        <v>86</v>
      </c>
      <c r="K226" s="371" t="s">
        <v>87</v>
      </c>
      <c r="L226" s="371" t="s">
        <v>88</v>
      </c>
      <c r="M226" s="371" t="s">
        <v>73</v>
      </c>
      <c r="N226" s="75" t="b">
        <f>AND(COUNTIF(G228:$G$235,G226))</f>
        <v>0</v>
      </c>
      <c r="O226" s="265" t="s">
        <v>1009</v>
      </c>
      <c r="BR226" s="248"/>
      <c r="BS226" s="240"/>
      <c r="BT226" s="240"/>
      <c r="BU226" s="240"/>
    </row>
    <row r="227" spans="1:73" s="75" customFormat="1" ht="15" outlineLevel="1" x14ac:dyDescent="0.25">
      <c r="A227" s="238"/>
      <c r="B227" s="239"/>
      <c r="C227" s="249"/>
      <c r="D227" s="249"/>
      <c r="E227" s="249"/>
      <c r="F227" s="257"/>
      <c r="G227" s="75" t="str">
        <f t="shared" si="4"/>
        <v>AYAAAw</v>
      </c>
      <c r="H227" s="371" t="s">
        <v>23</v>
      </c>
      <c r="I227" s="371" t="s">
        <v>415</v>
      </c>
      <c r="J227" s="371" t="s">
        <v>23</v>
      </c>
      <c r="K227" s="371" t="s">
        <v>23</v>
      </c>
      <c r="L227" s="371" t="s">
        <v>23</v>
      </c>
      <c r="M227" s="371" t="s">
        <v>73</v>
      </c>
      <c r="N227" s="75" t="b">
        <f>AND(COUNTIF(G228:$G$235,G227))</f>
        <v>0</v>
      </c>
      <c r="O227" s="265" t="s">
        <v>1010</v>
      </c>
      <c r="BR227" s="248"/>
      <c r="BS227" s="240"/>
      <c r="BT227" s="240"/>
      <c r="BU227" s="240"/>
    </row>
    <row r="228" spans="1:73" s="75" customFormat="1" ht="15" outlineLevel="1" x14ac:dyDescent="0.25">
      <c r="A228" s="238"/>
      <c r="B228" s="239"/>
      <c r="C228" s="249"/>
      <c r="D228" s="249"/>
      <c r="E228" s="249"/>
      <c r="F228" s="257"/>
      <c r="G228" s="75" t="str">
        <f t="shared" si="4"/>
        <v>AAEAAa</v>
      </c>
      <c r="H228" s="371" t="s">
        <v>23</v>
      </c>
      <c r="I228" s="371" t="s">
        <v>23</v>
      </c>
      <c r="J228" s="371" t="s">
        <v>87</v>
      </c>
      <c r="K228" s="371" t="s">
        <v>23</v>
      </c>
      <c r="L228" s="371" t="s">
        <v>23</v>
      </c>
      <c r="M228" s="371" t="s">
        <v>79</v>
      </c>
      <c r="N228" s="75" t="b">
        <f>AND(COUNTIF(G229:$G$235,G228))</f>
        <v>0</v>
      </c>
      <c r="O228" s="265" t="s">
        <v>1010</v>
      </c>
      <c r="BR228" s="248"/>
      <c r="BS228" s="240"/>
      <c r="BT228" s="240"/>
      <c r="BU228" s="240"/>
    </row>
    <row r="229" spans="1:73" s="75" customFormat="1" ht="15" outlineLevel="1" x14ac:dyDescent="0.25">
      <c r="A229" s="238"/>
      <c r="B229" s="239"/>
      <c r="C229" s="249"/>
      <c r="D229" s="249"/>
      <c r="E229" s="249"/>
      <c r="F229" s="257"/>
      <c r="G229" s="75" t="str">
        <f t="shared" si="4"/>
        <v>AAAEAa</v>
      </c>
      <c r="H229" s="371" t="s">
        <v>23</v>
      </c>
      <c r="I229" s="371" t="s">
        <v>23</v>
      </c>
      <c r="J229" s="371" t="s">
        <v>23</v>
      </c>
      <c r="K229" s="371" t="s">
        <v>87</v>
      </c>
      <c r="L229" s="371" t="s">
        <v>23</v>
      </c>
      <c r="M229" s="371" t="s">
        <v>79</v>
      </c>
      <c r="N229" s="75" t="b">
        <f>AND(COUNTIF(G235:$G$235,G229))</f>
        <v>0</v>
      </c>
      <c r="O229" s="265" t="s">
        <v>1010</v>
      </c>
      <c r="BR229" s="248"/>
      <c r="BS229" s="240"/>
      <c r="BT229" s="240"/>
      <c r="BU229" s="240"/>
    </row>
    <row r="230" spans="1:73" s="75" customFormat="1" ht="15" outlineLevel="1" x14ac:dyDescent="0.25">
      <c r="A230" s="238"/>
      <c r="B230" s="239"/>
      <c r="C230" s="249"/>
      <c r="D230" s="249"/>
      <c r="E230" s="249"/>
      <c r="F230" s="257"/>
      <c r="G230" s="75" t="str">
        <f t="shared" si="4"/>
        <v>YAAAEa</v>
      </c>
      <c r="H230" s="371" t="s">
        <v>415</v>
      </c>
      <c r="I230" s="371" t="s">
        <v>23</v>
      </c>
      <c r="J230" s="371" t="s">
        <v>23</v>
      </c>
      <c r="K230" s="371" t="s">
        <v>23</v>
      </c>
      <c r="L230" s="371" t="s">
        <v>87</v>
      </c>
      <c r="M230" s="371" t="s">
        <v>79</v>
      </c>
      <c r="N230" s="75" t="b">
        <f>AND(COUNTIF(G$235:$G236,G230))</f>
        <v>0</v>
      </c>
      <c r="O230" s="265" t="s">
        <v>1010</v>
      </c>
      <c r="BR230" s="248"/>
      <c r="BS230" s="240"/>
      <c r="BT230" s="240"/>
      <c r="BU230" s="240"/>
    </row>
    <row r="231" spans="1:73" s="75" customFormat="1" ht="15" outlineLevel="1" x14ac:dyDescent="0.25">
      <c r="A231" s="238"/>
      <c r="B231" s="239"/>
      <c r="C231" s="249"/>
      <c r="D231" s="249"/>
      <c r="E231" s="249"/>
      <c r="F231" s="257"/>
      <c r="G231" s="75" t="str">
        <f t="shared" si="4"/>
        <v>YAAANw</v>
      </c>
      <c r="H231" s="371" t="s">
        <v>415</v>
      </c>
      <c r="I231" s="371" t="s">
        <v>23</v>
      </c>
      <c r="J231" s="371" t="s">
        <v>23</v>
      </c>
      <c r="K231" s="371" t="s">
        <v>23</v>
      </c>
      <c r="L231" s="371" t="s">
        <v>86</v>
      </c>
      <c r="M231" s="371" t="s">
        <v>73</v>
      </c>
      <c r="N231" s="75" t="b">
        <f>AND(COUNTIF(G$235:$G237,G231))</f>
        <v>0</v>
      </c>
      <c r="O231" s="265" t="s">
        <v>1011</v>
      </c>
      <c r="BR231" s="248"/>
      <c r="BS231" s="240"/>
      <c r="BT231" s="240"/>
      <c r="BU231" s="240"/>
    </row>
    <row r="232" spans="1:73" s="75" customFormat="1" ht="15" outlineLevel="1" x14ac:dyDescent="0.25">
      <c r="A232" s="238"/>
      <c r="B232" s="239"/>
      <c r="C232" s="249"/>
      <c r="D232" s="249"/>
      <c r="E232" s="249"/>
      <c r="F232" s="257"/>
      <c r="G232" s="75" t="str">
        <f t="shared" si="4"/>
        <v>AYAAAz</v>
      </c>
      <c r="H232" s="371" t="s">
        <v>23</v>
      </c>
      <c r="I232" s="371" t="s">
        <v>415</v>
      </c>
      <c r="J232" s="371" t="s">
        <v>23</v>
      </c>
      <c r="K232" s="371" t="s">
        <v>23</v>
      </c>
      <c r="L232" s="371" t="s">
        <v>23</v>
      </c>
      <c r="M232" s="371" t="s">
        <v>81</v>
      </c>
      <c r="N232" s="75" t="b">
        <f>AND(COUNTIF(G$235:$G238,G232))</f>
        <v>0</v>
      </c>
      <c r="O232" s="265" t="s">
        <v>1011</v>
      </c>
      <c r="BR232" s="248"/>
      <c r="BS232" s="240"/>
      <c r="BT232" s="240"/>
      <c r="BU232" s="240"/>
    </row>
    <row r="233" spans="1:73" s="75" customFormat="1" ht="15" outlineLevel="1" x14ac:dyDescent="0.25">
      <c r="A233" s="238"/>
      <c r="B233" s="239"/>
      <c r="C233" s="249"/>
      <c r="D233" s="249"/>
      <c r="E233" s="249"/>
      <c r="F233" s="257"/>
      <c r="G233" s="75" t="str">
        <f t="shared" si="4"/>
        <v>AYEAAa</v>
      </c>
      <c r="H233" s="371" t="s">
        <v>23</v>
      </c>
      <c r="I233" s="371" t="s">
        <v>415</v>
      </c>
      <c r="J233" s="371" t="s">
        <v>87</v>
      </c>
      <c r="K233" s="371" t="s">
        <v>23</v>
      </c>
      <c r="L233" s="371" t="s">
        <v>23</v>
      </c>
      <c r="M233" s="371" t="s">
        <v>79</v>
      </c>
      <c r="N233" s="75" t="b">
        <f>AND(COUNTIF(G$235:$G239,G233))</f>
        <v>0</v>
      </c>
      <c r="O233" s="265" t="s">
        <v>1011</v>
      </c>
      <c r="BR233" s="248"/>
      <c r="BS233" s="240"/>
      <c r="BT233" s="240"/>
      <c r="BU233" s="240"/>
    </row>
    <row r="234" spans="1:73" s="75" customFormat="1" ht="15" outlineLevel="1" x14ac:dyDescent="0.25">
      <c r="A234" s="238"/>
      <c r="B234" s="239"/>
      <c r="C234" s="249"/>
      <c r="D234" s="249"/>
      <c r="E234" s="249"/>
      <c r="F234" s="257"/>
      <c r="G234" s="75" t="str">
        <f t="shared" si="4"/>
        <v>AANEAa</v>
      </c>
      <c r="H234" s="371" t="s">
        <v>23</v>
      </c>
      <c r="I234" s="371" t="s">
        <v>23</v>
      </c>
      <c r="J234" s="371" t="s">
        <v>86</v>
      </c>
      <c r="K234" s="371" t="s">
        <v>87</v>
      </c>
      <c r="L234" s="371" t="s">
        <v>23</v>
      </c>
      <c r="M234" s="371" t="s">
        <v>79</v>
      </c>
      <c r="N234" s="75" t="b">
        <f>AND(COUNTIF(G$235:$G240,G234))</f>
        <v>0</v>
      </c>
      <c r="O234" s="265" t="s">
        <v>1011</v>
      </c>
      <c r="BR234" s="248"/>
      <c r="BS234" s="240"/>
      <c r="BT234" s="240"/>
      <c r="BU234" s="240"/>
    </row>
    <row r="235" spans="1:73" s="75" customFormat="1" ht="15" outlineLevel="1" x14ac:dyDescent="0.25">
      <c r="A235" s="238"/>
      <c r="B235" s="239"/>
      <c r="C235" s="249"/>
      <c r="D235" s="249"/>
      <c r="E235" s="249"/>
      <c r="F235" s="257"/>
      <c r="G235" s="75" t="str">
        <f t="shared" si="4"/>
        <v>AAANEa</v>
      </c>
      <c r="H235" s="371" t="s">
        <v>23</v>
      </c>
      <c r="I235" s="371" t="s">
        <v>23</v>
      </c>
      <c r="J235" s="371" t="s">
        <v>23</v>
      </c>
      <c r="K235" s="371" t="s">
        <v>86</v>
      </c>
      <c r="L235" s="371" t="s">
        <v>87</v>
      </c>
      <c r="M235" s="371" t="s">
        <v>79</v>
      </c>
      <c r="N235" s="75" t="b">
        <v>0</v>
      </c>
      <c r="O235" s="265" t="s">
        <v>1011</v>
      </c>
      <c r="BR235" s="248"/>
      <c r="BS235" s="240"/>
      <c r="BT235" s="240"/>
      <c r="BU235" s="240"/>
    </row>
    <row r="236" spans="1:73" s="75" customFormat="1" ht="15" customHeight="1" outlineLevel="1" x14ac:dyDescent="0.3">
      <c r="A236" s="238"/>
      <c r="B236" s="239"/>
      <c r="C236" s="249"/>
      <c r="D236" s="249"/>
      <c r="E236" s="249"/>
      <c r="F236" s="257"/>
      <c r="N236" s="733"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8" t="s">
        <v>911</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915</v>
      </c>
      <c r="H239" s="75" t="s">
        <v>934</v>
      </c>
      <c r="I239" s="75" t="s">
        <v>461</v>
      </c>
      <c r="J239" s="75" t="s">
        <v>900</v>
      </c>
      <c r="K239" s="75" t="s">
        <v>901</v>
      </c>
      <c r="L239" s="75" t="s">
        <v>902</v>
      </c>
      <c r="M239" s="75" t="s">
        <v>903</v>
      </c>
      <c r="N239" s="75" t="s">
        <v>904</v>
      </c>
      <c r="O239" s="75" t="s">
        <v>905</v>
      </c>
      <c r="P239" s="75" t="s">
        <v>906</v>
      </c>
      <c r="Q239" s="75" t="s">
        <v>907</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 t="shared" ref="G240:G269" si="5">_xlfn.CONCAT(H206:M206)</f>
        <v>AAAAAa</v>
      </c>
      <c r="H240" s="368">
        <v>0</v>
      </c>
      <c r="I240" s="368">
        <v>0</v>
      </c>
      <c r="J240" s="368">
        <v>0</v>
      </c>
      <c r="K240" s="368">
        <v>0</v>
      </c>
      <c r="L240" s="368">
        <v>0</v>
      </c>
      <c r="M240" s="368">
        <v>0</v>
      </c>
      <c r="N240" s="368">
        <v>0</v>
      </c>
      <c r="O240" s="368">
        <v>0</v>
      </c>
      <c r="P240" s="368">
        <v>0</v>
      </c>
      <c r="Q240" s="368">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 t="shared" si="5"/>
        <v>YAEAEa</v>
      </c>
      <c r="H241" s="368">
        <v>0</v>
      </c>
      <c r="I241" s="368">
        <v>0</v>
      </c>
      <c r="J241" s="368">
        <v>0</v>
      </c>
      <c r="K241" s="368">
        <v>0</v>
      </c>
      <c r="L241" s="368">
        <v>0</v>
      </c>
      <c r="M241" s="368">
        <v>0</v>
      </c>
      <c r="N241" s="368">
        <v>0</v>
      </c>
      <c r="O241" s="368">
        <v>0</v>
      </c>
      <c r="P241" s="368">
        <v>0</v>
      </c>
      <c r="Q241" s="368">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 t="shared" si="5"/>
        <v>AYAEAb</v>
      </c>
      <c r="H242" s="368">
        <v>4000</v>
      </c>
      <c r="I242" s="368">
        <v>4000</v>
      </c>
      <c r="J242" s="368">
        <v>4000</v>
      </c>
      <c r="K242" s="368">
        <v>4000</v>
      </c>
      <c r="L242" s="368">
        <v>4000</v>
      </c>
      <c r="M242" s="368">
        <v>4000</v>
      </c>
      <c r="N242" s="368">
        <v>4000</v>
      </c>
      <c r="O242" s="368">
        <v>4000</v>
      </c>
      <c r="P242" s="368">
        <v>4000</v>
      </c>
      <c r="Q242" s="368">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si="5"/>
        <v>YYNENb</v>
      </c>
      <c r="H243" s="368">
        <v>4000</v>
      </c>
      <c r="I243" s="368">
        <v>4000</v>
      </c>
      <c r="J243" s="368">
        <v>4000</v>
      </c>
      <c r="K243" s="368">
        <v>4000</v>
      </c>
      <c r="L243" s="368">
        <v>4000</v>
      </c>
      <c r="M243" s="368">
        <v>4000</v>
      </c>
      <c r="N243" s="368">
        <v>4000</v>
      </c>
      <c r="O243" s="368">
        <v>4000</v>
      </c>
      <c r="P243" s="368">
        <v>4000</v>
      </c>
      <c r="Q243" s="368">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5"/>
        <v>YYENEz</v>
      </c>
      <c r="H244" s="368">
        <v>1800</v>
      </c>
      <c r="I244" s="368">
        <v>1800</v>
      </c>
      <c r="J244" s="368">
        <v>1800</v>
      </c>
      <c r="K244" s="368">
        <v>1800</v>
      </c>
      <c r="L244" s="368">
        <v>1800</v>
      </c>
      <c r="M244" s="368">
        <v>1800</v>
      </c>
      <c r="N244" s="368">
        <v>1800</v>
      </c>
      <c r="O244" s="368">
        <v>1800</v>
      </c>
      <c r="P244" s="368">
        <v>1800</v>
      </c>
      <c r="Q244" s="368">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5"/>
        <v>YYENEr</v>
      </c>
      <c r="H245" s="368">
        <v>2000</v>
      </c>
      <c r="I245" s="368">
        <v>2000</v>
      </c>
      <c r="J245" s="368">
        <v>2000</v>
      </c>
      <c r="K245" s="368">
        <v>2000</v>
      </c>
      <c r="L245" s="368">
        <v>2000</v>
      </c>
      <c r="M245" s="368">
        <v>2000</v>
      </c>
      <c r="N245" s="368">
        <v>2000</v>
      </c>
      <c r="O245" s="368">
        <v>2000</v>
      </c>
      <c r="P245" s="368">
        <v>2000</v>
      </c>
      <c r="Q245" s="368">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5"/>
        <v>YYNEEr</v>
      </c>
      <c r="H246" s="368">
        <v>2000</v>
      </c>
      <c r="I246" s="368">
        <v>2000</v>
      </c>
      <c r="J246" s="368">
        <v>2000</v>
      </c>
      <c r="K246" s="368">
        <v>2000</v>
      </c>
      <c r="L246" s="368">
        <v>2000</v>
      </c>
      <c r="M246" s="368">
        <v>2000</v>
      </c>
      <c r="N246" s="368">
        <v>2000</v>
      </c>
      <c r="O246" s="368">
        <v>2000</v>
      </c>
      <c r="P246" s="368">
        <v>2000</v>
      </c>
      <c r="Q246" s="368">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5"/>
        <v>YYEENw</v>
      </c>
      <c r="H247" s="368">
        <v>3800</v>
      </c>
      <c r="I247" s="368">
        <v>3800</v>
      </c>
      <c r="J247" s="368">
        <v>3800</v>
      </c>
      <c r="K247" s="368">
        <v>3800</v>
      </c>
      <c r="L247" s="368">
        <v>3800</v>
      </c>
      <c r="M247" s="368">
        <v>3800</v>
      </c>
      <c r="N247" s="368">
        <v>3800</v>
      </c>
      <c r="O247" s="368">
        <v>3800</v>
      </c>
      <c r="P247" s="368">
        <v>3800</v>
      </c>
      <c r="Q247" s="368">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5"/>
        <v>YYENEb</v>
      </c>
      <c r="H248" s="368">
        <v>4000</v>
      </c>
      <c r="I248" s="368">
        <v>4000</v>
      </c>
      <c r="J248" s="368">
        <v>4000</v>
      </c>
      <c r="K248" s="368">
        <v>4000</v>
      </c>
      <c r="L248" s="368">
        <v>4000</v>
      </c>
      <c r="M248" s="368">
        <v>4000</v>
      </c>
      <c r="N248" s="368">
        <v>4000</v>
      </c>
      <c r="O248" s="368">
        <v>4000</v>
      </c>
      <c r="P248" s="368">
        <v>4000</v>
      </c>
      <c r="Q248" s="368">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5"/>
        <v>AAAAAz</v>
      </c>
      <c r="H249" s="368">
        <v>1800</v>
      </c>
      <c r="I249" s="368">
        <v>1800</v>
      </c>
      <c r="J249" s="368">
        <v>1800</v>
      </c>
      <c r="K249" s="368">
        <v>1800</v>
      </c>
      <c r="L249" s="368">
        <v>1800</v>
      </c>
      <c r="M249" s="368">
        <v>1800</v>
      </c>
      <c r="N249" s="368">
        <v>1800</v>
      </c>
      <c r="O249" s="368">
        <v>1800</v>
      </c>
      <c r="P249" s="368">
        <v>1800</v>
      </c>
      <c r="Q249" s="368">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5"/>
        <v>AAAANw</v>
      </c>
      <c r="H250" s="368">
        <v>3800</v>
      </c>
      <c r="I250" s="368">
        <v>3800</v>
      </c>
      <c r="J250" s="368">
        <v>3800</v>
      </c>
      <c r="K250" s="368">
        <v>3800</v>
      </c>
      <c r="L250" s="368">
        <v>3800</v>
      </c>
      <c r="M250" s="368">
        <v>3800</v>
      </c>
      <c r="N250" s="368">
        <v>3800</v>
      </c>
      <c r="O250" s="368">
        <v>3800</v>
      </c>
      <c r="P250" s="368">
        <v>3800</v>
      </c>
      <c r="Q250" s="368">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5"/>
        <v>AAANEb</v>
      </c>
      <c r="H251" s="368">
        <v>4000</v>
      </c>
      <c r="I251" s="368">
        <v>4000</v>
      </c>
      <c r="J251" s="368">
        <v>4000</v>
      </c>
      <c r="K251" s="368">
        <v>4000</v>
      </c>
      <c r="L251" s="368">
        <v>4000</v>
      </c>
      <c r="M251" s="368">
        <v>4000</v>
      </c>
      <c r="N251" s="368">
        <v>4000</v>
      </c>
      <c r="O251" s="368">
        <v>4000</v>
      </c>
      <c r="P251" s="368">
        <v>4000</v>
      </c>
      <c r="Q251" s="368">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5"/>
        <v>AANEEa</v>
      </c>
      <c r="H252" s="368">
        <v>0</v>
      </c>
      <c r="I252" s="368">
        <v>0</v>
      </c>
      <c r="J252" s="368">
        <v>0</v>
      </c>
      <c r="K252" s="368">
        <v>0</v>
      </c>
      <c r="L252" s="368">
        <v>0</v>
      </c>
      <c r="M252" s="368">
        <v>0</v>
      </c>
      <c r="N252" s="368">
        <v>0</v>
      </c>
      <c r="O252" s="368">
        <v>0</v>
      </c>
      <c r="P252" s="368">
        <v>0</v>
      </c>
      <c r="Q252" s="368">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5"/>
        <v>AYEEAa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5"/>
        <v>YYEAAa</v>
      </c>
      <c r="H254" s="368">
        <v>0</v>
      </c>
      <c r="I254" s="368">
        <v>0</v>
      </c>
      <c r="J254" s="368">
        <v>0</v>
      </c>
      <c r="K254" s="368">
        <v>0</v>
      </c>
      <c r="L254" s="368">
        <v>0</v>
      </c>
      <c r="M254" s="368">
        <v>0</v>
      </c>
      <c r="N254" s="368">
        <v>0</v>
      </c>
      <c r="O254" s="368">
        <v>0</v>
      </c>
      <c r="P254" s="368">
        <v>0</v>
      </c>
      <c r="Q254" s="368">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5"/>
        <v>YYAAAa</v>
      </c>
      <c r="H255" s="368">
        <v>0</v>
      </c>
      <c r="I255" s="368">
        <v>0</v>
      </c>
      <c r="J255" s="368">
        <v>0</v>
      </c>
      <c r="K255" s="368">
        <v>0</v>
      </c>
      <c r="L255" s="368">
        <v>0</v>
      </c>
      <c r="M255" s="368">
        <v>0</v>
      </c>
      <c r="N255" s="368">
        <v>0</v>
      </c>
      <c r="O255" s="368">
        <v>0</v>
      </c>
      <c r="P255" s="368">
        <v>0</v>
      </c>
      <c r="Q255" s="368">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5"/>
        <v>YAAAAa</v>
      </c>
      <c r="H256" s="368">
        <v>0</v>
      </c>
      <c r="I256" s="368">
        <v>0</v>
      </c>
      <c r="J256" s="368">
        <v>0</v>
      </c>
      <c r="K256" s="368">
        <v>0</v>
      </c>
      <c r="L256" s="368">
        <v>0</v>
      </c>
      <c r="M256" s="368">
        <v>0</v>
      </c>
      <c r="N256" s="368">
        <v>0</v>
      </c>
      <c r="O256" s="368">
        <v>0</v>
      </c>
      <c r="P256" s="368">
        <v>0</v>
      </c>
      <c r="Q256" s="368">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5"/>
        <v>YYENEl</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5"/>
        <v>YYPENw</v>
      </c>
      <c r="H258" s="368">
        <v>0</v>
      </c>
      <c r="I258" s="368">
        <v>0</v>
      </c>
      <c r="J258" s="368">
        <v>0</v>
      </c>
      <c r="K258" s="368">
        <v>0</v>
      </c>
      <c r="L258" s="368">
        <v>0</v>
      </c>
      <c r="M258" s="368">
        <v>0</v>
      </c>
      <c r="N258" s="368">
        <v>0</v>
      </c>
      <c r="O258" s="368">
        <v>0</v>
      </c>
      <c r="P258" s="368">
        <v>0</v>
      </c>
      <c r="Q258" s="368">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5"/>
        <v>YYEPEz</v>
      </c>
      <c r="H259" s="368">
        <v>0</v>
      </c>
      <c r="I259" s="368">
        <v>0</v>
      </c>
      <c r="J259" s="368">
        <v>0</v>
      </c>
      <c r="K259" s="368">
        <v>0</v>
      </c>
      <c r="L259" s="368">
        <v>0</v>
      </c>
      <c r="M259" s="368">
        <v>0</v>
      </c>
      <c r="N259" s="368">
        <v>0</v>
      </c>
      <c r="O259" s="368">
        <v>0</v>
      </c>
      <c r="P259" s="368">
        <v>0</v>
      </c>
      <c r="Q259" s="368">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5"/>
        <v>YYNEPw</v>
      </c>
      <c r="H260" s="368">
        <v>0</v>
      </c>
      <c r="I260" s="368">
        <v>0</v>
      </c>
      <c r="J260" s="368">
        <v>0</v>
      </c>
      <c r="K260" s="368">
        <v>0</v>
      </c>
      <c r="L260" s="368">
        <v>0</v>
      </c>
      <c r="M260" s="368">
        <v>0</v>
      </c>
      <c r="N260" s="368">
        <v>0</v>
      </c>
      <c r="O260" s="368">
        <v>0</v>
      </c>
      <c r="P260" s="368">
        <v>0</v>
      </c>
      <c r="Q260" s="368">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5"/>
        <v>AYAAAw</v>
      </c>
      <c r="H261" s="368">
        <v>0</v>
      </c>
      <c r="I261" s="368">
        <v>0</v>
      </c>
      <c r="J261" s="368">
        <v>0</v>
      </c>
      <c r="K261" s="368">
        <v>0</v>
      </c>
      <c r="L261" s="368">
        <v>0</v>
      </c>
      <c r="M261" s="368">
        <v>0</v>
      </c>
      <c r="N261" s="368">
        <v>0</v>
      </c>
      <c r="O261" s="368">
        <v>0</v>
      </c>
      <c r="P261" s="368">
        <v>0</v>
      </c>
      <c r="Q261" s="368">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5"/>
        <v>AAEAAa</v>
      </c>
      <c r="H262" s="368">
        <v>0</v>
      </c>
      <c r="I262" s="368">
        <v>0</v>
      </c>
      <c r="J262" s="368">
        <v>0</v>
      </c>
      <c r="K262" s="368">
        <v>0</v>
      </c>
      <c r="L262" s="368">
        <v>0</v>
      </c>
      <c r="M262" s="368">
        <v>0</v>
      </c>
      <c r="N262" s="368">
        <v>0</v>
      </c>
      <c r="O262" s="368">
        <v>0</v>
      </c>
      <c r="P262" s="368">
        <v>0</v>
      </c>
      <c r="Q262" s="368">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5"/>
        <v>AAAEAa</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5"/>
        <v>YAAAEa</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5"/>
        <v>YAAANw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5"/>
        <v>AYAAAz</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5"/>
        <v>AYEAAa</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5"/>
        <v>AANEAa</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5"/>
        <v>AAANEa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7"/>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7"/>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8" t="s">
        <v>910</v>
      </c>
      <c r="I272" s="257"/>
      <c r="J272" s="257"/>
      <c r="K272" s="257"/>
      <c r="N272" s="707"/>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915</v>
      </c>
      <c r="H273" s="75" t="s">
        <v>934</v>
      </c>
      <c r="I273" s="75" t="s">
        <v>934</v>
      </c>
      <c r="J273" s="75" t="s">
        <v>934</v>
      </c>
      <c r="K273" s="75" t="s">
        <v>934</v>
      </c>
      <c r="L273" s="75" t="s">
        <v>934</v>
      </c>
      <c r="M273" s="75" t="s">
        <v>934</v>
      </c>
      <c r="N273" s="75" t="s">
        <v>461</v>
      </c>
      <c r="O273" s="75" t="s">
        <v>461</v>
      </c>
      <c r="P273" s="75" t="s">
        <v>461</v>
      </c>
      <c r="Q273" s="75" t="s">
        <v>461</v>
      </c>
      <c r="R273" s="75" t="s">
        <v>461</v>
      </c>
      <c r="S273" s="75" t="s">
        <v>461</v>
      </c>
      <c r="T273" s="75" t="s">
        <v>900</v>
      </c>
      <c r="U273" s="75" t="s">
        <v>900</v>
      </c>
      <c r="V273" s="75" t="s">
        <v>900</v>
      </c>
      <c r="W273" s="75" t="s">
        <v>900</v>
      </c>
      <c r="X273" s="75" t="s">
        <v>900</v>
      </c>
      <c r="Y273" s="75" t="s">
        <v>900</v>
      </c>
      <c r="Z273" s="75" t="s">
        <v>901</v>
      </c>
      <c r="AA273" s="75" t="s">
        <v>901</v>
      </c>
      <c r="AB273" s="75" t="s">
        <v>901</v>
      </c>
      <c r="AC273" s="75" t="s">
        <v>901</v>
      </c>
      <c r="AD273" s="75" t="s">
        <v>901</v>
      </c>
      <c r="AE273" s="75" t="s">
        <v>901</v>
      </c>
      <c r="AF273" s="75" t="s">
        <v>902</v>
      </c>
      <c r="AG273" s="75" t="s">
        <v>902</v>
      </c>
      <c r="AH273" s="75" t="s">
        <v>902</v>
      </c>
      <c r="AI273" s="75" t="s">
        <v>902</v>
      </c>
      <c r="AJ273" s="75" t="s">
        <v>902</v>
      </c>
      <c r="AK273" s="75" t="s">
        <v>902</v>
      </c>
      <c r="AL273" s="75" t="s">
        <v>903</v>
      </c>
      <c r="AM273" s="75" t="s">
        <v>903</v>
      </c>
      <c r="AN273" s="75" t="s">
        <v>903</v>
      </c>
      <c r="AO273" s="75" t="s">
        <v>903</v>
      </c>
      <c r="AP273" s="75" t="s">
        <v>903</v>
      </c>
      <c r="AQ273" s="75" t="s">
        <v>903</v>
      </c>
      <c r="AR273" s="75" t="s">
        <v>904</v>
      </c>
      <c r="AS273" s="75" t="s">
        <v>904</v>
      </c>
      <c r="AT273" s="75" t="s">
        <v>904</v>
      </c>
      <c r="AU273" s="75" t="s">
        <v>904</v>
      </c>
      <c r="AV273" s="75" t="s">
        <v>904</v>
      </c>
      <c r="AW273" s="75" t="s">
        <v>904</v>
      </c>
      <c r="AX273" s="75" t="s">
        <v>905</v>
      </c>
      <c r="AY273" s="75" t="s">
        <v>905</v>
      </c>
      <c r="AZ273" s="75" t="s">
        <v>905</v>
      </c>
      <c r="BA273" s="75" t="s">
        <v>905</v>
      </c>
      <c r="BB273" s="75" t="s">
        <v>905</v>
      </c>
      <c r="BC273" s="75" t="s">
        <v>905</v>
      </c>
      <c r="BD273" s="75" t="s">
        <v>906</v>
      </c>
      <c r="BE273" s="75" t="s">
        <v>906</v>
      </c>
      <c r="BF273" s="75" t="s">
        <v>906</v>
      </c>
      <c r="BG273" s="75" t="s">
        <v>906</v>
      </c>
      <c r="BH273" s="75" t="s">
        <v>906</v>
      </c>
      <c r="BI273" s="75" t="s">
        <v>906</v>
      </c>
      <c r="BJ273" s="75" t="s">
        <v>907</v>
      </c>
      <c r="BK273" s="75" t="s">
        <v>907</v>
      </c>
      <c r="BL273" s="75" t="s">
        <v>907</v>
      </c>
      <c r="BM273" s="75" t="s">
        <v>907</v>
      </c>
      <c r="BN273" s="75" t="s">
        <v>907</v>
      </c>
      <c r="BO273" s="75" t="s">
        <v>907</v>
      </c>
      <c r="BP273" s="320"/>
      <c r="BQ273" s="320"/>
      <c r="BR273" s="248"/>
      <c r="BS273" s="240"/>
      <c r="BT273" s="240"/>
      <c r="BU273" s="240"/>
    </row>
    <row r="274" spans="1:73" s="75" customFormat="1" ht="15" outlineLevel="1" x14ac:dyDescent="0.25">
      <c r="A274" s="238"/>
      <c r="B274" s="239"/>
      <c r="C274" s="249"/>
      <c r="D274" s="249"/>
      <c r="E274" s="249"/>
      <c r="F274" s="257"/>
      <c r="G274" s="257" t="s">
        <v>914</v>
      </c>
      <c r="H274" s="75" t="s">
        <v>384</v>
      </c>
      <c r="I274" s="75" t="s">
        <v>385</v>
      </c>
      <c r="J274" s="75" t="s">
        <v>386</v>
      </c>
      <c r="K274" s="75" t="s">
        <v>376</v>
      </c>
      <c r="L274" s="75" t="s">
        <v>377</v>
      </c>
      <c r="M274" s="75" t="s">
        <v>378</v>
      </c>
      <c r="N274" s="75" t="s">
        <v>384</v>
      </c>
      <c r="O274" s="75" t="s">
        <v>385</v>
      </c>
      <c r="P274" s="75" t="s">
        <v>386</v>
      </c>
      <c r="Q274" s="75" t="s">
        <v>376</v>
      </c>
      <c r="R274" s="75" t="s">
        <v>377</v>
      </c>
      <c r="S274" s="75" t="s">
        <v>378</v>
      </c>
      <c r="T274" s="75" t="s">
        <v>384</v>
      </c>
      <c r="U274" s="75" t="s">
        <v>385</v>
      </c>
      <c r="V274" s="75" t="s">
        <v>386</v>
      </c>
      <c r="W274" s="75" t="s">
        <v>376</v>
      </c>
      <c r="X274" s="75" t="s">
        <v>377</v>
      </c>
      <c r="Y274" s="75" t="s">
        <v>378</v>
      </c>
      <c r="Z274" s="75" t="s">
        <v>384</v>
      </c>
      <c r="AA274" s="75" t="s">
        <v>385</v>
      </c>
      <c r="AB274" s="75" t="s">
        <v>386</v>
      </c>
      <c r="AC274" s="75" t="s">
        <v>376</v>
      </c>
      <c r="AD274" s="75" t="s">
        <v>377</v>
      </c>
      <c r="AE274" s="75" t="s">
        <v>378</v>
      </c>
      <c r="AF274" s="75" t="s">
        <v>384</v>
      </c>
      <c r="AG274" s="75" t="s">
        <v>385</v>
      </c>
      <c r="AH274" s="75" t="s">
        <v>386</v>
      </c>
      <c r="AI274" s="75" t="s">
        <v>376</v>
      </c>
      <c r="AJ274" s="75" t="s">
        <v>377</v>
      </c>
      <c r="AK274" s="75" t="s">
        <v>378</v>
      </c>
      <c r="AL274" s="75" t="s">
        <v>384</v>
      </c>
      <c r="AM274" s="75" t="s">
        <v>385</v>
      </c>
      <c r="AN274" s="75" t="s">
        <v>386</v>
      </c>
      <c r="AO274" s="75" t="s">
        <v>376</v>
      </c>
      <c r="AP274" s="75" t="s">
        <v>377</v>
      </c>
      <c r="AQ274" s="75" t="s">
        <v>378</v>
      </c>
      <c r="AR274" s="75" t="s">
        <v>384</v>
      </c>
      <c r="AS274" s="75" t="s">
        <v>385</v>
      </c>
      <c r="AT274" s="75" t="s">
        <v>386</v>
      </c>
      <c r="AU274" s="75" t="s">
        <v>376</v>
      </c>
      <c r="AV274" s="75" t="s">
        <v>377</v>
      </c>
      <c r="AW274" s="75" t="s">
        <v>378</v>
      </c>
      <c r="AX274" s="75" t="s">
        <v>384</v>
      </c>
      <c r="AY274" s="75" t="s">
        <v>385</v>
      </c>
      <c r="AZ274" s="75" t="s">
        <v>386</v>
      </c>
      <c r="BA274" s="75" t="s">
        <v>376</v>
      </c>
      <c r="BB274" s="75" t="s">
        <v>377</v>
      </c>
      <c r="BC274" s="75" t="s">
        <v>378</v>
      </c>
      <c r="BD274" s="75" t="s">
        <v>384</v>
      </c>
      <c r="BE274" s="75" t="s">
        <v>385</v>
      </c>
      <c r="BF274" s="75" t="s">
        <v>386</v>
      </c>
      <c r="BG274" s="75" t="s">
        <v>376</v>
      </c>
      <c r="BH274" s="75" t="s">
        <v>377</v>
      </c>
      <c r="BI274" s="75" t="s">
        <v>378</v>
      </c>
      <c r="BJ274" s="75" t="s">
        <v>384</v>
      </c>
      <c r="BK274" s="75" t="s">
        <v>385</v>
      </c>
      <c r="BL274" s="75" t="s">
        <v>386</v>
      </c>
      <c r="BM274" s="75" t="s">
        <v>376</v>
      </c>
      <c r="BN274" s="75" t="s">
        <v>377</v>
      </c>
      <c r="BO274" s="75" t="s">
        <v>378</v>
      </c>
      <c r="BP274" s="320"/>
      <c r="BQ274" s="320"/>
      <c r="BR274" s="248"/>
      <c r="BS274" s="240"/>
      <c r="BT274" s="240"/>
      <c r="BU274" s="240"/>
    </row>
    <row r="275" spans="1:73" s="75" customFormat="1" ht="15" outlineLevel="1" x14ac:dyDescent="0.25">
      <c r="A275" s="238"/>
      <c r="B275" s="239"/>
      <c r="C275" s="249"/>
      <c r="D275" s="249"/>
      <c r="E275" s="249"/>
      <c r="F275" s="257"/>
      <c r="G275" s="257" t="str">
        <f t="shared" ref="G275:G304" si="6">_xlfn.CONCAT(H206:M206)</f>
        <v>AAAAAa</v>
      </c>
      <c r="H275" s="368">
        <v>0</v>
      </c>
      <c r="I275" s="368">
        <v>0</v>
      </c>
      <c r="J275" s="368">
        <v>0</v>
      </c>
      <c r="K275" s="368">
        <v>0</v>
      </c>
      <c r="L275" s="368">
        <v>0</v>
      </c>
      <c r="M275" s="368">
        <v>0</v>
      </c>
      <c r="N275" s="368">
        <v>0</v>
      </c>
      <c r="O275" s="368">
        <v>0</v>
      </c>
      <c r="P275" s="368">
        <v>0</v>
      </c>
      <c r="Q275" s="368">
        <v>0</v>
      </c>
      <c r="R275" s="368">
        <v>0</v>
      </c>
      <c r="S275" s="368">
        <v>0</v>
      </c>
      <c r="T275" s="368">
        <v>0</v>
      </c>
      <c r="U275" s="368">
        <v>0</v>
      </c>
      <c r="V275" s="368">
        <v>0</v>
      </c>
      <c r="W275" s="368">
        <v>0</v>
      </c>
      <c r="X275" s="368">
        <v>0</v>
      </c>
      <c r="Y275" s="368">
        <v>0</v>
      </c>
      <c r="Z275" s="368">
        <v>0</v>
      </c>
      <c r="AA275" s="368">
        <v>0</v>
      </c>
      <c r="AB275" s="368">
        <v>0</v>
      </c>
      <c r="AC275" s="368">
        <v>0</v>
      </c>
      <c r="AD275" s="368">
        <v>0</v>
      </c>
      <c r="AE275" s="368">
        <v>0</v>
      </c>
      <c r="AF275" s="368">
        <v>0</v>
      </c>
      <c r="AG275" s="368">
        <v>0</v>
      </c>
      <c r="AH275" s="368">
        <v>0</v>
      </c>
      <c r="AI275" s="368">
        <v>0</v>
      </c>
      <c r="AJ275" s="368">
        <v>0</v>
      </c>
      <c r="AK275" s="368">
        <v>0</v>
      </c>
      <c r="AL275" s="368">
        <v>0</v>
      </c>
      <c r="AM275" s="368">
        <v>0</v>
      </c>
      <c r="AN275" s="368">
        <v>0</v>
      </c>
      <c r="AO275" s="368">
        <v>0</v>
      </c>
      <c r="AP275" s="368">
        <v>0</v>
      </c>
      <c r="AQ275" s="368">
        <v>0</v>
      </c>
      <c r="AR275" s="368">
        <v>0</v>
      </c>
      <c r="AS275" s="368">
        <v>0</v>
      </c>
      <c r="AT275" s="368">
        <v>0</v>
      </c>
      <c r="AU275" s="368">
        <v>0</v>
      </c>
      <c r="AV275" s="368">
        <v>0</v>
      </c>
      <c r="AW275" s="368">
        <v>0</v>
      </c>
      <c r="AX275" s="368">
        <v>0</v>
      </c>
      <c r="AY275" s="368">
        <v>0</v>
      </c>
      <c r="AZ275" s="368">
        <v>0</v>
      </c>
      <c r="BA275" s="368">
        <v>0</v>
      </c>
      <c r="BB275" s="368">
        <v>0</v>
      </c>
      <c r="BC275" s="368">
        <v>0</v>
      </c>
      <c r="BD275" s="368">
        <v>0</v>
      </c>
      <c r="BE275" s="368">
        <v>0</v>
      </c>
      <c r="BF275" s="368">
        <v>0</v>
      </c>
      <c r="BG275" s="368">
        <v>0</v>
      </c>
      <c r="BH275" s="368">
        <v>0</v>
      </c>
      <c r="BI275" s="368">
        <v>0</v>
      </c>
      <c r="BJ275" s="368">
        <v>0</v>
      </c>
      <c r="BK275" s="368">
        <v>0</v>
      </c>
      <c r="BL275" s="368">
        <v>0</v>
      </c>
      <c r="BM275" s="368">
        <v>0</v>
      </c>
      <c r="BN275" s="368">
        <v>0</v>
      </c>
      <c r="BO275" s="368">
        <v>0</v>
      </c>
      <c r="BP275" s="320"/>
      <c r="BQ275" s="320"/>
      <c r="BR275" s="248"/>
      <c r="BS275" s="240"/>
      <c r="BT275" s="240"/>
      <c r="BU275" s="240"/>
    </row>
    <row r="276" spans="1:73" s="75" customFormat="1" ht="15" outlineLevel="1" x14ac:dyDescent="0.25">
      <c r="A276" s="238"/>
      <c r="B276" s="239"/>
      <c r="C276" s="249"/>
      <c r="D276" s="249"/>
      <c r="E276" s="249"/>
      <c r="F276" s="257"/>
      <c r="G276" s="257" t="str">
        <f t="shared" si="6"/>
        <v>YAEAEa</v>
      </c>
      <c r="H276" s="368">
        <v>0</v>
      </c>
      <c r="I276" s="368">
        <v>0</v>
      </c>
      <c r="J276" s="368">
        <v>0</v>
      </c>
      <c r="K276" s="368">
        <v>0</v>
      </c>
      <c r="L276" s="368">
        <v>0</v>
      </c>
      <c r="M276" s="368">
        <v>0</v>
      </c>
      <c r="N276" s="368">
        <v>0</v>
      </c>
      <c r="O276" s="368">
        <v>0</v>
      </c>
      <c r="P276" s="368">
        <v>0</v>
      </c>
      <c r="Q276" s="368">
        <v>0</v>
      </c>
      <c r="R276" s="368">
        <v>0</v>
      </c>
      <c r="S276" s="368">
        <v>0</v>
      </c>
      <c r="T276" s="368">
        <v>0</v>
      </c>
      <c r="U276" s="368">
        <v>0</v>
      </c>
      <c r="V276" s="368">
        <v>0</v>
      </c>
      <c r="W276" s="368">
        <v>0</v>
      </c>
      <c r="X276" s="368">
        <v>0</v>
      </c>
      <c r="Y276" s="368">
        <v>0</v>
      </c>
      <c r="Z276" s="368">
        <v>0</v>
      </c>
      <c r="AA276" s="368">
        <v>0</v>
      </c>
      <c r="AB276" s="368">
        <v>0</v>
      </c>
      <c r="AC276" s="368">
        <v>0</v>
      </c>
      <c r="AD276" s="368">
        <v>0</v>
      </c>
      <c r="AE276" s="368">
        <v>0</v>
      </c>
      <c r="AF276" s="368">
        <v>0</v>
      </c>
      <c r="AG276" s="368">
        <v>0</v>
      </c>
      <c r="AH276" s="368">
        <v>0</v>
      </c>
      <c r="AI276" s="368">
        <v>0</v>
      </c>
      <c r="AJ276" s="368">
        <v>0</v>
      </c>
      <c r="AK276" s="368">
        <v>0</v>
      </c>
      <c r="AL276" s="368">
        <v>0</v>
      </c>
      <c r="AM276" s="368">
        <v>0</v>
      </c>
      <c r="AN276" s="368">
        <v>0</v>
      </c>
      <c r="AO276" s="368">
        <v>0</v>
      </c>
      <c r="AP276" s="368">
        <v>0</v>
      </c>
      <c r="AQ276" s="368">
        <v>0</v>
      </c>
      <c r="AR276" s="368">
        <v>0</v>
      </c>
      <c r="AS276" s="368">
        <v>0</v>
      </c>
      <c r="AT276" s="368">
        <v>0</v>
      </c>
      <c r="AU276" s="368">
        <v>0</v>
      </c>
      <c r="AV276" s="368">
        <v>0</v>
      </c>
      <c r="AW276" s="368">
        <v>0</v>
      </c>
      <c r="AX276" s="368">
        <v>0</v>
      </c>
      <c r="AY276" s="368">
        <v>0</v>
      </c>
      <c r="AZ276" s="368">
        <v>0</v>
      </c>
      <c r="BA276" s="368">
        <v>0</v>
      </c>
      <c r="BB276" s="368">
        <v>0</v>
      </c>
      <c r="BC276" s="368">
        <v>0</v>
      </c>
      <c r="BD276" s="368">
        <v>0</v>
      </c>
      <c r="BE276" s="368">
        <v>0</v>
      </c>
      <c r="BF276" s="368">
        <v>0</v>
      </c>
      <c r="BG276" s="368">
        <v>0</v>
      </c>
      <c r="BH276" s="368">
        <v>0</v>
      </c>
      <c r="BI276" s="368">
        <v>0</v>
      </c>
      <c r="BJ276" s="368">
        <v>0</v>
      </c>
      <c r="BK276" s="368">
        <v>0</v>
      </c>
      <c r="BL276" s="368">
        <v>0</v>
      </c>
      <c r="BM276" s="368">
        <v>0</v>
      </c>
      <c r="BN276" s="368">
        <v>0</v>
      </c>
      <c r="BO276" s="368">
        <v>0</v>
      </c>
      <c r="BP276" s="320"/>
      <c r="BQ276" s="320"/>
      <c r="BR276" s="248"/>
      <c r="BS276" s="240"/>
      <c r="BT276" s="240"/>
      <c r="BU276" s="240"/>
    </row>
    <row r="277" spans="1:73" s="75" customFormat="1" ht="15" outlineLevel="1" x14ac:dyDescent="0.25">
      <c r="A277" s="238"/>
      <c r="B277" s="239"/>
      <c r="C277" s="249"/>
      <c r="D277" s="249"/>
      <c r="E277" s="249"/>
      <c r="F277" s="257"/>
      <c r="G277" s="257" t="str">
        <f t="shared" si="6"/>
        <v>AYAEAb</v>
      </c>
      <c r="H277" s="368">
        <v>1</v>
      </c>
      <c r="I277" s="368">
        <v>1</v>
      </c>
      <c r="J277" s="368">
        <v>1</v>
      </c>
      <c r="K277" s="368">
        <v>1</v>
      </c>
      <c r="L277" s="368">
        <v>0</v>
      </c>
      <c r="M277" s="368">
        <v>0</v>
      </c>
      <c r="N277" s="368">
        <v>1</v>
      </c>
      <c r="O277" s="368">
        <v>1</v>
      </c>
      <c r="P277" s="368">
        <v>1</v>
      </c>
      <c r="Q277" s="368">
        <v>1</v>
      </c>
      <c r="R277" s="368">
        <v>0</v>
      </c>
      <c r="S277" s="368">
        <v>0</v>
      </c>
      <c r="T277" s="368">
        <v>1</v>
      </c>
      <c r="U277" s="368">
        <v>1</v>
      </c>
      <c r="V277" s="368">
        <v>1</v>
      </c>
      <c r="W277" s="368">
        <v>1</v>
      </c>
      <c r="X277" s="368">
        <v>0</v>
      </c>
      <c r="Y277" s="368">
        <v>0</v>
      </c>
      <c r="Z277" s="368">
        <v>1</v>
      </c>
      <c r="AA277" s="368">
        <v>1</v>
      </c>
      <c r="AB277" s="368">
        <v>1</v>
      </c>
      <c r="AC277" s="368">
        <v>1</v>
      </c>
      <c r="AD277" s="368">
        <v>0</v>
      </c>
      <c r="AE277" s="368">
        <v>0</v>
      </c>
      <c r="AF277" s="368">
        <v>1</v>
      </c>
      <c r="AG277" s="368">
        <v>1</v>
      </c>
      <c r="AH277" s="368">
        <v>1</v>
      </c>
      <c r="AI277" s="368">
        <v>1</v>
      </c>
      <c r="AJ277" s="368">
        <v>0</v>
      </c>
      <c r="AK277" s="368">
        <v>0</v>
      </c>
      <c r="AL277" s="368">
        <v>1</v>
      </c>
      <c r="AM277" s="368">
        <v>1</v>
      </c>
      <c r="AN277" s="368">
        <v>1</v>
      </c>
      <c r="AO277" s="368">
        <v>1</v>
      </c>
      <c r="AP277" s="368">
        <v>0</v>
      </c>
      <c r="AQ277" s="368">
        <v>0</v>
      </c>
      <c r="AR277" s="368">
        <v>1</v>
      </c>
      <c r="AS277" s="368">
        <v>1</v>
      </c>
      <c r="AT277" s="368">
        <v>1</v>
      </c>
      <c r="AU277" s="368">
        <v>1</v>
      </c>
      <c r="AV277" s="368">
        <v>0</v>
      </c>
      <c r="AW277" s="368">
        <v>0</v>
      </c>
      <c r="AX277" s="368">
        <v>1</v>
      </c>
      <c r="AY277" s="368">
        <v>1</v>
      </c>
      <c r="AZ277" s="368">
        <v>1</v>
      </c>
      <c r="BA277" s="368">
        <v>1</v>
      </c>
      <c r="BB277" s="368">
        <v>0</v>
      </c>
      <c r="BC277" s="368">
        <v>0</v>
      </c>
      <c r="BD277" s="368">
        <v>1</v>
      </c>
      <c r="BE277" s="368">
        <v>1</v>
      </c>
      <c r="BF277" s="368">
        <v>1</v>
      </c>
      <c r="BG277" s="368">
        <v>1</v>
      </c>
      <c r="BH277" s="368">
        <v>0</v>
      </c>
      <c r="BI277" s="368">
        <v>0</v>
      </c>
      <c r="BJ277" s="368">
        <v>1</v>
      </c>
      <c r="BK277" s="368">
        <v>1</v>
      </c>
      <c r="BL277" s="368">
        <v>1</v>
      </c>
      <c r="BM277" s="368">
        <v>1</v>
      </c>
      <c r="BN277" s="368">
        <v>0</v>
      </c>
      <c r="BO277" s="368">
        <v>0</v>
      </c>
      <c r="BP277" s="320"/>
      <c r="BQ277" s="320"/>
      <c r="BR277" s="248"/>
      <c r="BS277" s="240"/>
      <c r="BT277" s="240"/>
      <c r="BU277" s="240"/>
    </row>
    <row r="278" spans="1:73" s="75" customFormat="1" ht="15" outlineLevel="1" x14ac:dyDescent="0.25">
      <c r="A278" s="238"/>
      <c r="B278" s="239"/>
      <c r="C278" s="249"/>
      <c r="D278" s="249"/>
      <c r="E278" s="249"/>
      <c r="F278" s="257"/>
      <c r="G278" s="257" t="str">
        <f t="shared" si="6"/>
        <v>YYNENb</v>
      </c>
      <c r="H278" s="368">
        <v>1</v>
      </c>
      <c r="I278" s="368">
        <v>1</v>
      </c>
      <c r="J278" s="368">
        <v>2</v>
      </c>
      <c r="K278" s="368">
        <v>2</v>
      </c>
      <c r="L278" s="368">
        <v>0</v>
      </c>
      <c r="M278" s="368">
        <v>0</v>
      </c>
      <c r="N278" s="368">
        <v>1</v>
      </c>
      <c r="O278" s="368">
        <v>1</v>
      </c>
      <c r="P278" s="368">
        <v>2</v>
      </c>
      <c r="Q278" s="368">
        <v>2</v>
      </c>
      <c r="R278" s="368">
        <v>0</v>
      </c>
      <c r="S278" s="368">
        <v>0</v>
      </c>
      <c r="T278" s="368">
        <v>1</v>
      </c>
      <c r="U278" s="368">
        <v>1</v>
      </c>
      <c r="V278" s="368">
        <v>2</v>
      </c>
      <c r="W278" s="368">
        <v>2</v>
      </c>
      <c r="X278" s="368">
        <v>0</v>
      </c>
      <c r="Y278" s="368">
        <v>0</v>
      </c>
      <c r="Z278" s="368">
        <v>1</v>
      </c>
      <c r="AA278" s="368">
        <v>1</v>
      </c>
      <c r="AB278" s="368">
        <v>2</v>
      </c>
      <c r="AC278" s="368">
        <v>2</v>
      </c>
      <c r="AD278" s="368">
        <v>0</v>
      </c>
      <c r="AE278" s="368">
        <v>0</v>
      </c>
      <c r="AF278" s="368">
        <v>1</v>
      </c>
      <c r="AG278" s="368">
        <v>1</v>
      </c>
      <c r="AH278" s="368">
        <v>2</v>
      </c>
      <c r="AI278" s="368">
        <v>2</v>
      </c>
      <c r="AJ278" s="368">
        <v>0</v>
      </c>
      <c r="AK278" s="368">
        <v>0</v>
      </c>
      <c r="AL278" s="368">
        <v>1</v>
      </c>
      <c r="AM278" s="368">
        <v>1</v>
      </c>
      <c r="AN278" s="368">
        <v>2</v>
      </c>
      <c r="AO278" s="368">
        <v>2</v>
      </c>
      <c r="AP278" s="368">
        <v>0</v>
      </c>
      <c r="AQ278" s="368">
        <v>0</v>
      </c>
      <c r="AR278" s="368">
        <v>1</v>
      </c>
      <c r="AS278" s="368">
        <v>1</v>
      </c>
      <c r="AT278" s="368">
        <v>2</v>
      </c>
      <c r="AU278" s="368">
        <v>2</v>
      </c>
      <c r="AV278" s="368">
        <v>0</v>
      </c>
      <c r="AW278" s="368">
        <v>0</v>
      </c>
      <c r="AX278" s="368">
        <v>1</v>
      </c>
      <c r="AY278" s="368">
        <v>1</v>
      </c>
      <c r="AZ278" s="368">
        <v>2</v>
      </c>
      <c r="BA278" s="368">
        <v>2</v>
      </c>
      <c r="BB278" s="368">
        <v>0</v>
      </c>
      <c r="BC278" s="368">
        <v>0</v>
      </c>
      <c r="BD278" s="368">
        <v>1</v>
      </c>
      <c r="BE278" s="368">
        <v>1</v>
      </c>
      <c r="BF278" s="368">
        <v>2</v>
      </c>
      <c r="BG278" s="368">
        <v>2</v>
      </c>
      <c r="BH278" s="368">
        <v>0</v>
      </c>
      <c r="BI278" s="368">
        <v>0</v>
      </c>
      <c r="BJ278" s="368">
        <v>1</v>
      </c>
      <c r="BK278" s="368">
        <v>1</v>
      </c>
      <c r="BL278" s="368">
        <v>2</v>
      </c>
      <c r="BM278" s="368">
        <v>2</v>
      </c>
      <c r="BN278" s="368">
        <v>0</v>
      </c>
      <c r="BO278" s="368">
        <v>0</v>
      </c>
      <c r="BP278" s="320"/>
      <c r="BQ278" s="320"/>
      <c r="BR278" s="248"/>
      <c r="BS278" s="240"/>
      <c r="BT278" s="240"/>
      <c r="BU278" s="240"/>
    </row>
    <row r="279" spans="1:73" s="75" customFormat="1" ht="15" outlineLevel="1" x14ac:dyDescent="0.25">
      <c r="A279" s="238"/>
      <c r="B279" s="239"/>
      <c r="C279" s="249"/>
      <c r="D279" s="249"/>
      <c r="E279" s="249"/>
      <c r="F279" s="257"/>
      <c r="G279" s="257" t="str">
        <f t="shared" si="6"/>
        <v>YYENEz</v>
      </c>
      <c r="H279" s="368">
        <v>1</v>
      </c>
      <c r="I279" s="368">
        <v>1</v>
      </c>
      <c r="J279" s="368">
        <v>2</v>
      </c>
      <c r="K279" s="368">
        <v>0</v>
      </c>
      <c r="L279" s="368">
        <v>1</v>
      </c>
      <c r="M279" s="368">
        <v>0</v>
      </c>
      <c r="N279" s="368">
        <v>1</v>
      </c>
      <c r="O279" s="368">
        <v>1</v>
      </c>
      <c r="P279" s="368">
        <v>2</v>
      </c>
      <c r="Q279" s="368">
        <v>0</v>
      </c>
      <c r="R279" s="368">
        <v>1</v>
      </c>
      <c r="S279" s="368">
        <v>0</v>
      </c>
      <c r="T279" s="368">
        <v>1</v>
      </c>
      <c r="U279" s="368">
        <v>1</v>
      </c>
      <c r="V279" s="368">
        <v>2</v>
      </c>
      <c r="W279" s="368">
        <v>0</v>
      </c>
      <c r="X279" s="368">
        <v>1</v>
      </c>
      <c r="Y279" s="368">
        <v>0</v>
      </c>
      <c r="Z279" s="368">
        <v>1</v>
      </c>
      <c r="AA279" s="368">
        <v>1</v>
      </c>
      <c r="AB279" s="368">
        <v>2</v>
      </c>
      <c r="AC279" s="368">
        <v>0</v>
      </c>
      <c r="AD279" s="368">
        <v>1</v>
      </c>
      <c r="AE279" s="368">
        <v>0</v>
      </c>
      <c r="AF279" s="368">
        <v>1</v>
      </c>
      <c r="AG279" s="368">
        <v>1</v>
      </c>
      <c r="AH279" s="368">
        <v>2</v>
      </c>
      <c r="AI279" s="368">
        <v>0</v>
      </c>
      <c r="AJ279" s="368">
        <v>1</v>
      </c>
      <c r="AK279" s="368">
        <v>0</v>
      </c>
      <c r="AL279" s="368">
        <v>1</v>
      </c>
      <c r="AM279" s="368">
        <v>1</v>
      </c>
      <c r="AN279" s="368">
        <v>2</v>
      </c>
      <c r="AO279" s="368">
        <v>0</v>
      </c>
      <c r="AP279" s="368">
        <v>1</v>
      </c>
      <c r="AQ279" s="368">
        <v>0</v>
      </c>
      <c r="AR279" s="368">
        <v>1</v>
      </c>
      <c r="AS279" s="368">
        <v>1</v>
      </c>
      <c r="AT279" s="368">
        <v>2</v>
      </c>
      <c r="AU279" s="368">
        <v>0</v>
      </c>
      <c r="AV279" s="368">
        <v>1</v>
      </c>
      <c r="AW279" s="368">
        <v>0</v>
      </c>
      <c r="AX279" s="368">
        <v>1</v>
      </c>
      <c r="AY279" s="368">
        <v>1</v>
      </c>
      <c r="AZ279" s="368">
        <v>2</v>
      </c>
      <c r="BA279" s="368">
        <v>0</v>
      </c>
      <c r="BB279" s="368">
        <v>1</v>
      </c>
      <c r="BC279" s="368">
        <v>0</v>
      </c>
      <c r="BD279" s="368">
        <v>1</v>
      </c>
      <c r="BE279" s="368">
        <v>1</v>
      </c>
      <c r="BF279" s="368">
        <v>2</v>
      </c>
      <c r="BG279" s="368">
        <v>0</v>
      </c>
      <c r="BH279" s="368">
        <v>1</v>
      </c>
      <c r="BI279" s="368">
        <v>0</v>
      </c>
      <c r="BJ279" s="368">
        <v>1</v>
      </c>
      <c r="BK279" s="368">
        <v>1</v>
      </c>
      <c r="BL279" s="368">
        <v>2</v>
      </c>
      <c r="BM279" s="368">
        <v>0</v>
      </c>
      <c r="BN279" s="368">
        <v>1</v>
      </c>
      <c r="BO279" s="368">
        <v>0</v>
      </c>
      <c r="BP279" s="320"/>
      <c r="BQ279" s="320"/>
      <c r="BR279" s="248"/>
      <c r="BS279" s="240"/>
      <c r="BT279" s="240"/>
      <c r="BU279" s="240"/>
    </row>
    <row r="280" spans="1:73" s="75" customFormat="1" ht="15" outlineLevel="1" x14ac:dyDescent="0.25">
      <c r="A280" s="238"/>
      <c r="B280" s="239"/>
      <c r="C280" s="249"/>
      <c r="D280" s="249"/>
      <c r="E280" s="249"/>
      <c r="F280" s="257"/>
      <c r="G280" s="257" t="str">
        <f t="shared" si="6"/>
        <v>YYENEr</v>
      </c>
      <c r="H280" s="368">
        <v>1</v>
      </c>
      <c r="I280" s="368">
        <v>1</v>
      </c>
      <c r="J280" s="368">
        <v>3</v>
      </c>
      <c r="K280" s="368">
        <v>0</v>
      </c>
      <c r="L280" s="368">
        <v>1</v>
      </c>
      <c r="M280" s="368">
        <v>0</v>
      </c>
      <c r="N280" s="368">
        <v>1</v>
      </c>
      <c r="O280" s="368">
        <v>1</v>
      </c>
      <c r="P280" s="368">
        <v>3</v>
      </c>
      <c r="Q280" s="368">
        <v>0</v>
      </c>
      <c r="R280" s="368">
        <v>1</v>
      </c>
      <c r="S280" s="368">
        <v>0</v>
      </c>
      <c r="T280" s="368">
        <v>1</v>
      </c>
      <c r="U280" s="368">
        <v>1</v>
      </c>
      <c r="V280" s="368">
        <v>3</v>
      </c>
      <c r="W280" s="368">
        <v>0</v>
      </c>
      <c r="X280" s="368">
        <v>1</v>
      </c>
      <c r="Y280" s="368">
        <v>0</v>
      </c>
      <c r="Z280" s="368">
        <v>1</v>
      </c>
      <c r="AA280" s="368">
        <v>1</v>
      </c>
      <c r="AB280" s="368">
        <v>3</v>
      </c>
      <c r="AC280" s="368">
        <v>0</v>
      </c>
      <c r="AD280" s="368">
        <v>1</v>
      </c>
      <c r="AE280" s="368">
        <v>0</v>
      </c>
      <c r="AF280" s="368">
        <v>1</v>
      </c>
      <c r="AG280" s="368">
        <v>1</v>
      </c>
      <c r="AH280" s="368">
        <v>3</v>
      </c>
      <c r="AI280" s="368">
        <v>0</v>
      </c>
      <c r="AJ280" s="368">
        <v>1</v>
      </c>
      <c r="AK280" s="368">
        <v>0</v>
      </c>
      <c r="AL280" s="368">
        <v>1</v>
      </c>
      <c r="AM280" s="368">
        <v>1</v>
      </c>
      <c r="AN280" s="368">
        <v>3</v>
      </c>
      <c r="AO280" s="368">
        <v>0</v>
      </c>
      <c r="AP280" s="368">
        <v>1</v>
      </c>
      <c r="AQ280" s="368">
        <v>0</v>
      </c>
      <c r="AR280" s="368">
        <v>1</v>
      </c>
      <c r="AS280" s="368">
        <v>1</v>
      </c>
      <c r="AT280" s="368">
        <v>3</v>
      </c>
      <c r="AU280" s="368">
        <v>0</v>
      </c>
      <c r="AV280" s="368">
        <v>1</v>
      </c>
      <c r="AW280" s="368">
        <v>0</v>
      </c>
      <c r="AX280" s="368">
        <v>1</v>
      </c>
      <c r="AY280" s="368">
        <v>1</v>
      </c>
      <c r="AZ280" s="368">
        <v>3</v>
      </c>
      <c r="BA280" s="368">
        <v>0</v>
      </c>
      <c r="BB280" s="368">
        <v>1</v>
      </c>
      <c r="BC280" s="368">
        <v>0</v>
      </c>
      <c r="BD280" s="368">
        <v>1</v>
      </c>
      <c r="BE280" s="368">
        <v>1</v>
      </c>
      <c r="BF280" s="368">
        <v>3</v>
      </c>
      <c r="BG280" s="368">
        <v>0</v>
      </c>
      <c r="BH280" s="368">
        <v>1</v>
      </c>
      <c r="BI280" s="368">
        <v>0</v>
      </c>
      <c r="BJ280" s="368">
        <v>1</v>
      </c>
      <c r="BK280" s="368">
        <v>1</v>
      </c>
      <c r="BL280" s="368">
        <v>3</v>
      </c>
      <c r="BM280" s="368">
        <v>0</v>
      </c>
      <c r="BN280" s="368">
        <v>1</v>
      </c>
      <c r="BO280" s="368">
        <v>0</v>
      </c>
      <c r="BP280" s="320"/>
      <c r="BQ280" s="320"/>
      <c r="BR280" s="248"/>
      <c r="BS280" s="240"/>
      <c r="BT280" s="240"/>
      <c r="BU280" s="240"/>
    </row>
    <row r="281" spans="1:73" s="75" customFormat="1" ht="15" outlineLevel="1" x14ac:dyDescent="0.25">
      <c r="A281" s="238"/>
      <c r="B281" s="239"/>
      <c r="C281" s="249"/>
      <c r="D281" s="249"/>
      <c r="E281" s="249"/>
      <c r="F281" s="257"/>
      <c r="G281" s="257" t="str">
        <f t="shared" si="6"/>
        <v>YYNEEr</v>
      </c>
      <c r="H281" s="368">
        <v>1</v>
      </c>
      <c r="I281" s="368">
        <v>1</v>
      </c>
      <c r="J281" s="368">
        <v>3</v>
      </c>
      <c r="K281" s="368">
        <v>0</v>
      </c>
      <c r="L281" s="368">
        <v>1</v>
      </c>
      <c r="M281" s="368">
        <v>0</v>
      </c>
      <c r="N281" s="368">
        <v>1</v>
      </c>
      <c r="O281" s="368">
        <v>1</v>
      </c>
      <c r="P281" s="368">
        <v>3</v>
      </c>
      <c r="Q281" s="368">
        <v>0</v>
      </c>
      <c r="R281" s="368">
        <v>1</v>
      </c>
      <c r="S281" s="368">
        <v>0</v>
      </c>
      <c r="T281" s="368">
        <v>1</v>
      </c>
      <c r="U281" s="368">
        <v>1</v>
      </c>
      <c r="V281" s="368">
        <v>3</v>
      </c>
      <c r="W281" s="368">
        <v>0</v>
      </c>
      <c r="X281" s="368">
        <v>1</v>
      </c>
      <c r="Y281" s="368">
        <v>0</v>
      </c>
      <c r="Z281" s="368">
        <v>1</v>
      </c>
      <c r="AA281" s="368">
        <v>1</v>
      </c>
      <c r="AB281" s="368">
        <v>3</v>
      </c>
      <c r="AC281" s="368">
        <v>0</v>
      </c>
      <c r="AD281" s="368">
        <v>1</v>
      </c>
      <c r="AE281" s="368">
        <v>0</v>
      </c>
      <c r="AF281" s="368">
        <v>1</v>
      </c>
      <c r="AG281" s="368">
        <v>1</v>
      </c>
      <c r="AH281" s="368">
        <v>3</v>
      </c>
      <c r="AI281" s="368">
        <v>0</v>
      </c>
      <c r="AJ281" s="368">
        <v>1</v>
      </c>
      <c r="AK281" s="368">
        <v>0</v>
      </c>
      <c r="AL281" s="368">
        <v>1</v>
      </c>
      <c r="AM281" s="368">
        <v>1</v>
      </c>
      <c r="AN281" s="368">
        <v>3</v>
      </c>
      <c r="AO281" s="368">
        <v>0</v>
      </c>
      <c r="AP281" s="368">
        <v>1</v>
      </c>
      <c r="AQ281" s="368">
        <v>0</v>
      </c>
      <c r="AR281" s="368">
        <v>1</v>
      </c>
      <c r="AS281" s="368">
        <v>1</v>
      </c>
      <c r="AT281" s="368">
        <v>3</v>
      </c>
      <c r="AU281" s="368">
        <v>0</v>
      </c>
      <c r="AV281" s="368">
        <v>1</v>
      </c>
      <c r="AW281" s="368">
        <v>0</v>
      </c>
      <c r="AX281" s="368">
        <v>1</v>
      </c>
      <c r="AY281" s="368">
        <v>1</v>
      </c>
      <c r="AZ281" s="368">
        <v>3</v>
      </c>
      <c r="BA281" s="368">
        <v>0</v>
      </c>
      <c r="BB281" s="368">
        <v>1</v>
      </c>
      <c r="BC281" s="368">
        <v>0</v>
      </c>
      <c r="BD281" s="368">
        <v>1</v>
      </c>
      <c r="BE281" s="368">
        <v>1</v>
      </c>
      <c r="BF281" s="368">
        <v>3</v>
      </c>
      <c r="BG281" s="368">
        <v>0</v>
      </c>
      <c r="BH281" s="368">
        <v>1</v>
      </c>
      <c r="BI281" s="368">
        <v>0</v>
      </c>
      <c r="BJ281" s="368">
        <v>1</v>
      </c>
      <c r="BK281" s="368">
        <v>1</v>
      </c>
      <c r="BL281" s="368">
        <v>3</v>
      </c>
      <c r="BM281" s="368">
        <v>0</v>
      </c>
      <c r="BN281" s="368">
        <v>1</v>
      </c>
      <c r="BO281" s="368">
        <v>0</v>
      </c>
      <c r="BP281" s="320"/>
      <c r="BQ281" s="320"/>
      <c r="BR281" s="248"/>
      <c r="BS281" s="240"/>
      <c r="BT281" s="240"/>
      <c r="BU281" s="240"/>
    </row>
    <row r="282" spans="1:73" s="75" customFormat="1" ht="15" outlineLevel="1" x14ac:dyDescent="0.25">
      <c r="A282" s="238"/>
      <c r="B282" s="239"/>
      <c r="C282" s="249"/>
      <c r="D282" s="249"/>
      <c r="E282" s="249"/>
      <c r="F282" s="257"/>
      <c r="G282" s="257" t="str">
        <f t="shared" si="6"/>
        <v>YYEENw</v>
      </c>
      <c r="H282" s="368">
        <v>1</v>
      </c>
      <c r="I282" s="368">
        <v>1</v>
      </c>
      <c r="J282" s="368">
        <v>1</v>
      </c>
      <c r="K282" s="368">
        <v>1</v>
      </c>
      <c r="L282" s="368">
        <v>0</v>
      </c>
      <c r="M282" s="368">
        <v>0</v>
      </c>
      <c r="N282" s="368">
        <v>1</v>
      </c>
      <c r="O282" s="368">
        <v>1</v>
      </c>
      <c r="P282" s="368">
        <v>1</v>
      </c>
      <c r="Q282" s="368">
        <v>1</v>
      </c>
      <c r="R282" s="368">
        <v>0</v>
      </c>
      <c r="S282" s="368">
        <v>0</v>
      </c>
      <c r="T282" s="368">
        <v>1</v>
      </c>
      <c r="U282" s="368">
        <v>1</v>
      </c>
      <c r="V282" s="368">
        <v>1</v>
      </c>
      <c r="W282" s="368">
        <v>1</v>
      </c>
      <c r="X282" s="368">
        <v>0</v>
      </c>
      <c r="Y282" s="368">
        <v>0</v>
      </c>
      <c r="Z282" s="368">
        <v>1</v>
      </c>
      <c r="AA282" s="368">
        <v>1</v>
      </c>
      <c r="AB282" s="368">
        <v>1</v>
      </c>
      <c r="AC282" s="368">
        <v>1</v>
      </c>
      <c r="AD282" s="368">
        <v>0</v>
      </c>
      <c r="AE282" s="368">
        <v>0</v>
      </c>
      <c r="AF282" s="368">
        <v>1</v>
      </c>
      <c r="AG282" s="368">
        <v>1</v>
      </c>
      <c r="AH282" s="368">
        <v>1</v>
      </c>
      <c r="AI282" s="368">
        <v>1</v>
      </c>
      <c r="AJ282" s="368">
        <v>0</v>
      </c>
      <c r="AK282" s="368">
        <v>0</v>
      </c>
      <c r="AL282" s="368">
        <v>1</v>
      </c>
      <c r="AM282" s="368">
        <v>1</v>
      </c>
      <c r="AN282" s="368">
        <v>1</v>
      </c>
      <c r="AO282" s="368">
        <v>1</v>
      </c>
      <c r="AP282" s="368">
        <v>0</v>
      </c>
      <c r="AQ282" s="368">
        <v>0</v>
      </c>
      <c r="AR282" s="368">
        <v>1</v>
      </c>
      <c r="AS282" s="368">
        <v>1</v>
      </c>
      <c r="AT282" s="368">
        <v>1</v>
      </c>
      <c r="AU282" s="368">
        <v>1</v>
      </c>
      <c r="AV282" s="368">
        <v>0</v>
      </c>
      <c r="AW282" s="368">
        <v>0</v>
      </c>
      <c r="AX282" s="368">
        <v>1</v>
      </c>
      <c r="AY282" s="368">
        <v>1</v>
      </c>
      <c r="AZ282" s="368">
        <v>1</v>
      </c>
      <c r="BA282" s="368">
        <v>1</v>
      </c>
      <c r="BB282" s="368">
        <v>0</v>
      </c>
      <c r="BC282" s="368">
        <v>0</v>
      </c>
      <c r="BD282" s="368">
        <v>1</v>
      </c>
      <c r="BE282" s="368">
        <v>1</v>
      </c>
      <c r="BF282" s="368">
        <v>1</v>
      </c>
      <c r="BG282" s="368">
        <v>1</v>
      </c>
      <c r="BH282" s="368">
        <v>0</v>
      </c>
      <c r="BI282" s="368">
        <v>0</v>
      </c>
      <c r="BJ282" s="368">
        <v>1</v>
      </c>
      <c r="BK282" s="368">
        <v>1</v>
      </c>
      <c r="BL282" s="368">
        <v>1</v>
      </c>
      <c r="BM282" s="368">
        <v>1</v>
      </c>
      <c r="BN282" s="368">
        <v>0</v>
      </c>
      <c r="BO282" s="368">
        <v>0</v>
      </c>
      <c r="BP282" s="320"/>
      <c r="BQ282" s="320"/>
      <c r="BR282" s="248"/>
      <c r="BS282" s="240"/>
      <c r="BT282" s="240"/>
      <c r="BU282" s="240"/>
    </row>
    <row r="283" spans="1:73" s="75" customFormat="1" ht="15" outlineLevel="1" x14ac:dyDescent="0.25">
      <c r="A283" s="238"/>
      <c r="B283" s="239"/>
      <c r="C283" s="249"/>
      <c r="D283" s="249"/>
      <c r="E283" s="249"/>
      <c r="F283" s="257"/>
      <c r="G283" s="257" t="str">
        <f t="shared" si="6"/>
        <v>YYENEb</v>
      </c>
      <c r="H283" s="368">
        <v>1</v>
      </c>
      <c r="I283" s="368">
        <v>1</v>
      </c>
      <c r="J283" s="368">
        <v>2</v>
      </c>
      <c r="K283" s="368">
        <v>2</v>
      </c>
      <c r="L283" s="368">
        <v>0</v>
      </c>
      <c r="M283" s="368">
        <v>0</v>
      </c>
      <c r="N283" s="368">
        <v>1</v>
      </c>
      <c r="O283" s="368">
        <v>1</v>
      </c>
      <c r="P283" s="368">
        <v>2</v>
      </c>
      <c r="Q283" s="368">
        <v>2</v>
      </c>
      <c r="R283" s="368">
        <v>0</v>
      </c>
      <c r="S283" s="368">
        <v>0</v>
      </c>
      <c r="T283" s="368">
        <v>1</v>
      </c>
      <c r="U283" s="368">
        <v>1</v>
      </c>
      <c r="V283" s="368">
        <v>2</v>
      </c>
      <c r="W283" s="368">
        <v>2</v>
      </c>
      <c r="X283" s="368">
        <v>0</v>
      </c>
      <c r="Y283" s="368">
        <v>0</v>
      </c>
      <c r="Z283" s="368">
        <v>1</v>
      </c>
      <c r="AA283" s="368">
        <v>1</v>
      </c>
      <c r="AB283" s="368">
        <v>2</v>
      </c>
      <c r="AC283" s="368">
        <v>2</v>
      </c>
      <c r="AD283" s="368">
        <v>0</v>
      </c>
      <c r="AE283" s="368">
        <v>0</v>
      </c>
      <c r="AF283" s="368">
        <v>1</v>
      </c>
      <c r="AG283" s="368">
        <v>1</v>
      </c>
      <c r="AH283" s="368">
        <v>2</v>
      </c>
      <c r="AI283" s="368">
        <v>2</v>
      </c>
      <c r="AJ283" s="368">
        <v>0</v>
      </c>
      <c r="AK283" s="368">
        <v>0</v>
      </c>
      <c r="AL283" s="368">
        <v>1</v>
      </c>
      <c r="AM283" s="368">
        <v>1</v>
      </c>
      <c r="AN283" s="368">
        <v>2</v>
      </c>
      <c r="AO283" s="368">
        <v>2</v>
      </c>
      <c r="AP283" s="368">
        <v>0</v>
      </c>
      <c r="AQ283" s="368">
        <v>0</v>
      </c>
      <c r="AR283" s="368">
        <v>1</v>
      </c>
      <c r="AS283" s="368">
        <v>1</v>
      </c>
      <c r="AT283" s="368">
        <v>2</v>
      </c>
      <c r="AU283" s="368">
        <v>2</v>
      </c>
      <c r="AV283" s="368">
        <v>0</v>
      </c>
      <c r="AW283" s="368">
        <v>0</v>
      </c>
      <c r="AX283" s="368">
        <v>1</v>
      </c>
      <c r="AY283" s="368">
        <v>1</v>
      </c>
      <c r="AZ283" s="368">
        <v>2</v>
      </c>
      <c r="BA283" s="368">
        <v>2</v>
      </c>
      <c r="BB283" s="368">
        <v>0</v>
      </c>
      <c r="BC283" s="368">
        <v>0</v>
      </c>
      <c r="BD283" s="368">
        <v>1</v>
      </c>
      <c r="BE283" s="368">
        <v>1</v>
      </c>
      <c r="BF283" s="368">
        <v>2</v>
      </c>
      <c r="BG283" s="368">
        <v>2</v>
      </c>
      <c r="BH283" s="368">
        <v>0</v>
      </c>
      <c r="BI283" s="368">
        <v>0</v>
      </c>
      <c r="BJ283" s="368">
        <v>1</v>
      </c>
      <c r="BK283" s="368">
        <v>1</v>
      </c>
      <c r="BL283" s="368">
        <v>2</v>
      </c>
      <c r="BM283" s="368">
        <v>2</v>
      </c>
      <c r="BN283" s="368">
        <v>0</v>
      </c>
      <c r="BO283" s="368">
        <v>0</v>
      </c>
      <c r="BP283" s="320"/>
      <c r="BQ283" s="320"/>
      <c r="BR283" s="248"/>
      <c r="BS283" s="240"/>
      <c r="BT283" s="240"/>
      <c r="BU283" s="240"/>
    </row>
    <row r="284" spans="1:73" s="75" customFormat="1" ht="15" outlineLevel="1" x14ac:dyDescent="0.25">
      <c r="A284" s="238"/>
      <c r="B284" s="239"/>
      <c r="C284" s="249"/>
      <c r="D284" s="249"/>
      <c r="E284" s="249"/>
      <c r="F284" s="257"/>
      <c r="G284" s="257" t="str">
        <f t="shared" si="6"/>
        <v>AAAAAz</v>
      </c>
      <c r="H284" s="368">
        <v>1</v>
      </c>
      <c r="I284" s="368">
        <v>1</v>
      </c>
      <c r="J284" s="368">
        <v>2</v>
      </c>
      <c r="K284" s="368">
        <v>0</v>
      </c>
      <c r="L284" s="368">
        <v>0</v>
      </c>
      <c r="M284" s="368">
        <v>0</v>
      </c>
      <c r="N284" s="368">
        <v>1</v>
      </c>
      <c r="O284" s="368">
        <v>1</v>
      </c>
      <c r="P284" s="368">
        <v>2</v>
      </c>
      <c r="Q284" s="368">
        <v>0</v>
      </c>
      <c r="R284" s="368">
        <v>0</v>
      </c>
      <c r="S284" s="368">
        <v>0</v>
      </c>
      <c r="T284" s="368">
        <v>1</v>
      </c>
      <c r="U284" s="368">
        <v>1</v>
      </c>
      <c r="V284" s="368">
        <v>2</v>
      </c>
      <c r="W284" s="368">
        <v>0</v>
      </c>
      <c r="X284" s="368">
        <v>0</v>
      </c>
      <c r="Y284" s="368">
        <v>0</v>
      </c>
      <c r="Z284" s="368">
        <v>1</v>
      </c>
      <c r="AA284" s="368">
        <v>1</v>
      </c>
      <c r="AB284" s="368">
        <v>2</v>
      </c>
      <c r="AC284" s="368">
        <v>0</v>
      </c>
      <c r="AD284" s="368">
        <v>0</v>
      </c>
      <c r="AE284" s="368">
        <v>0</v>
      </c>
      <c r="AF284" s="368">
        <v>1</v>
      </c>
      <c r="AG284" s="368">
        <v>1</v>
      </c>
      <c r="AH284" s="368">
        <v>2</v>
      </c>
      <c r="AI284" s="368">
        <v>0</v>
      </c>
      <c r="AJ284" s="368">
        <v>0</v>
      </c>
      <c r="AK284" s="368">
        <v>0</v>
      </c>
      <c r="AL284" s="368">
        <v>1</v>
      </c>
      <c r="AM284" s="368">
        <v>1</v>
      </c>
      <c r="AN284" s="368">
        <v>2</v>
      </c>
      <c r="AO284" s="368">
        <v>0</v>
      </c>
      <c r="AP284" s="368">
        <v>0</v>
      </c>
      <c r="AQ284" s="368">
        <v>0</v>
      </c>
      <c r="AR284" s="368">
        <v>1</v>
      </c>
      <c r="AS284" s="368">
        <v>1</v>
      </c>
      <c r="AT284" s="368">
        <v>2</v>
      </c>
      <c r="AU284" s="368">
        <v>0</v>
      </c>
      <c r="AV284" s="368">
        <v>0</v>
      </c>
      <c r="AW284" s="368">
        <v>0</v>
      </c>
      <c r="AX284" s="368">
        <v>1</v>
      </c>
      <c r="AY284" s="368">
        <v>1</v>
      </c>
      <c r="AZ284" s="368">
        <v>2</v>
      </c>
      <c r="BA284" s="368">
        <v>0</v>
      </c>
      <c r="BB284" s="368">
        <v>0</v>
      </c>
      <c r="BC284" s="368">
        <v>0</v>
      </c>
      <c r="BD284" s="368">
        <v>1</v>
      </c>
      <c r="BE284" s="368">
        <v>1</v>
      </c>
      <c r="BF284" s="368">
        <v>2</v>
      </c>
      <c r="BG284" s="368">
        <v>0</v>
      </c>
      <c r="BH284" s="368">
        <v>0</v>
      </c>
      <c r="BI284" s="368">
        <v>0</v>
      </c>
      <c r="BJ284" s="368">
        <v>1</v>
      </c>
      <c r="BK284" s="368">
        <v>1</v>
      </c>
      <c r="BL284" s="368">
        <v>2</v>
      </c>
      <c r="BM284" s="368">
        <v>0</v>
      </c>
      <c r="BN284" s="368">
        <v>0</v>
      </c>
      <c r="BO284" s="368">
        <v>0</v>
      </c>
      <c r="BP284" s="320"/>
      <c r="BQ284" s="320"/>
      <c r="BR284" s="248"/>
      <c r="BS284" s="240"/>
      <c r="BT284" s="240"/>
      <c r="BU284" s="240"/>
    </row>
    <row r="285" spans="1:73" s="75" customFormat="1" ht="15" outlineLevel="1" x14ac:dyDescent="0.25">
      <c r="A285" s="238"/>
      <c r="B285" s="239"/>
      <c r="C285" s="249"/>
      <c r="D285" s="249"/>
      <c r="E285" s="249"/>
      <c r="F285" s="257"/>
      <c r="G285" s="257" t="str">
        <f t="shared" si="6"/>
        <v>AAAANw</v>
      </c>
      <c r="H285" s="368">
        <v>1</v>
      </c>
      <c r="I285" s="368">
        <v>1</v>
      </c>
      <c r="J285" s="368">
        <v>1</v>
      </c>
      <c r="K285" s="368">
        <v>1</v>
      </c>
      <c r="L285" s="368">
        <v>0</v>
      </c>
      <c r="M285" s="368">
        <v>0</v>
      </c>
      <c r="N285" s="368">
        <v>1</v>
      </c>
      <c r="O285" s="368">
        <v>1</v>
      </c>
      <c r="P285" s="368">
        <v>1</v>
      </c>
      <c r="Q285" s="368">
        <v>1</v>
      </c>
      <c r="R285" s="368">
        <v>0</v>
      </c>
      <c r="S285" s="368">
        <v>0</v>
      </c>
      <c r="T285" s="368">
        <v>1</v>
      </c>
      <c r="U285" s="368">
        <v>1</v>
      </c>
      <c r="V285" s="368">
        <v>1</v>
      </c>
      <c r="W285" s="368">
        <v>1</v>
      </c>
      <c r="X285" s="368">
        <v>0</v>
      </c>
      <c r="Y285" s="368">
        <v>0</v>
      </c>
      <c r="Z285" s="368">
        <v>1</v>
      </c>
      <c r="AA285" s="368">
        <v>1</v>
      </c>
      <c r="AB285" s="368">
        <v>1</v>
      </c>
      <c r="AC285" s="368">
        <v>1</v>
      </c>
      <c r="AD285" s="368">
        <v>0</v>
      </c>
      <c r="AE285" s="368">
        <v>0</v>
      </c>
      <c r="AF285" s="368">
        <v>1</v>
      </c>
      <c r="AG285" s="368">
        <v>1</v>
      </c>
      <c r="AH285" s="368">
        <v>1</v>
      </c>
      <c r="AI285" s="368">
        <v>1</v>
      </c>
      <c r="AJ285" s="368">
        <v>0</v>
      </c>
      <c r="AK285" s="368">
        <v>0</v>
      </c>
      <c r="AL285" s="368">
        <v>1</v>
      </c>
      <c r="AM285" s="368">
        <v>1</v>
      </c>
      <c r="AN285" s="368">
        <v>1</v>
      </c>
      <c r="AO285" s="368">
        <v>1</v>
      </c>
      <c r="AP285" s="368">
        <v>0</v>
      </c>
      <c r="AQ285" s="368">
        <v>0</v>
      </c>
      <c r="AR285" s="368">
        <v>1</v>
      </c>
      <c r="AS285" s="368">
        <v>1</v>
      </c>
      <c r="AT285" s="368">
        <v>1</v>
      </c>
      <c r="AU285" s="368">
        <v>1</v>
      </c>
      <c r="AV285" s="368">
        <v>0</v>
      </c>
      <c r="AW285" s="368">
        <v>0</v>
      </c>
      <c r="AX285" s="368">
        <v>1</v>
      </c>
      <c r="AY285" s="368">
        <v>1</v>
      </c>
      <c r="AZ285" s="368">
        <v>1</v>
      </c>
      <c r="BA285" s="368">
        <v>1</v>
      </c>
      <c r="BB285" s="368">
        <v>0</v>
      </c>
      <c r="BC285" s="368">
        <v>0</v>
      </c>
      <c r="BD285" s="368">
        <v>1</v>
      </c>
      <c r="BE285" s="368">
        <v>1</v>
      </c>
      <c r="BF285" s="368">
        <v>1</v>
      </c>
      <c r="BG285" s="368">
        <v>1</v>
      </c>
      <c r="BH285" s="368">
        <v>0</v>
      </c>
      <c r="BI285" s="368">
        <v>0</v>
      </c>
      <c r="BJ285" s="368">
        <v>1</v>
      </c>
      <c r="BK285" s="368">
        <v>1</v>
      </c>
      <c r="BL285" s="368">
        <v>1</v>
      </c>
      <c r="BM285" s="368">
        <v>1</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 t="shared" si="6"/>
        <v>AAANEb</v>
      </c>
      <c r="H286" s="368">
        <v>1</v>
      </c>
      <c r="I286" s="368">
        <v>1</v>
      </c>
      <c r="J286" s="368">
        <v>1</v>
      </c>
      <c r="K286" s="368">
        <v>1</v>
      </c>
      <c r="L286" s="368">
        <v>0</v>
      </c>
      <c r="M286" s="368">
        <v>0</v>
      </c>
      <c r="N286" s="368">
        <v>1</v>
      </c>
      <c r="O286" s="368">
        <v>1</v>
      </c>
      <c r="P286" s="368">
        <v>1</v>
      </c>
      <c r="Q286" s="368">
        <v>1</v>
      </c>
      <c r="R286" s="368">
        <v>0</v>
      </c>
      <c r="S286" s="368">
        <v>0</v>
      </c>
      <c r="T286" s="368">
        <v>1</v>
      </c>
      <c r="U286" s="368">
        <v>1</v>
      </c>
      <c r="V286" s="368">
        <v>1</v>
      </c>
      <c r="W286" s="368">
        <v>1</v>
      </c>
      <c r="X286" s="368">
        <v>0</v>
      </c>
      <c r="Y286" s="368">
        <v>0</v>
      </c>
      <c r="Z286" s="368">
        <v>1</v>
      </c>
      <c r="AA286" s="368">
        <v>1</v>
      </c>
      <c r="AB286" s="368">
        <v>1</v>
      </c>
      <c r="AC286" s="368">
        <v>1</v>
      </c>
      <c r="AD286" s="368">
        <v>0</v>
      </c>
      <c r="AE286" s="368">
        <v>0</v>
      </c>
      <c r="AF286" s="368">
        <v>1</v>
      </c>
      <c r="AG286" s="368">
        <v>1</v>
      </c>
      <c r="AH286" s="368">
        <v>1</v>
      </c>
      <c r="AI286" s="368">
        <v>1</v>
      </c>
      <c r="AJ286" s="368">
        <v>0</v>
      </c>
      <c r="AK286" s="368">
        <v>0</v>
      </c>
      <c r="AL286" s="368">
        <v>1</v>
      </c>
      <c r="AM286" s="368">
        <v>1</v>
      </c>
      <c r="AN286" s="368">
        <v>1</v>
      </c>
      <c r="AO286" s="368">
        <v>1</v>
      </c>
      <c r="AP286" s="368">
        <v>0</v>
      </c>
      <c r="AQ286" s="368">
        <v>0</v>
      </c>
      <c r="AR286" s="368">
        <v>1</v>
      </c>
      <c r="AS286" s="368">
        <v>1</v>
      </c>
      <c r="AT286" s="368">
        <v>1</v>
      </c>
      <c r="AU286" s="368">
        <v>1</v>
      </c>
      <c r="AV286" s="368">
        <v>0</v>
      </c>
      <c r="AW286" s="368">
        <v>0</v>
      </c>
      <c r="AX286" s="368">
        <v>1</v>
      </c>
      <c r="AY286" s="368">
        <v>1</v>
      </c>
      <c r="AZ286" s="368">
        <v>1</v>
      </c>
      <c r="BA286" s="368">
        <v>1</v>
      </c>
      <c r="BB286" s="368">
        <v>0</v>
      </c>
      <c r="BC286" s="368">
        <v>0</v>
      </c>
      <c r="BD286" s="368">
        <v>1</v>
      </c>
      <c r="BE286" s="368">
        <v>1</v>
      </c>
      <c r="BF286" s="368">
        <v>1</v>
      </c>
      <c r="BG286" s="368">
        <v>1</v>
      </c>
      <c r="BH286" s="368">
        <v>0</v>
      </c>
      <c r="BI286" s="368">
        <v>0</v>
      </c>
      <c r="BJ286" s="368">
        <v>1</v>
      </c>
      <c r="BK286" s="368">
        <v>1</v>
      </c>
      <c r="BL286" s="368">
        <v>1</v>
      </c>
      <c r="BM286" s="368">
        <v>1</v>
      </c>
      <c r="BN286" s="368">
        <v>0</v>
      </c>
      <c r="BO286" s="368">
        <v>0</v>
      </c>
      <c r="BP286" s="320"/>
      <c r="BQ286" s="320"/>
      <c r="BR286" s="248"/>
      <c r="BS286" s="240"/>
      <c r="BT286" s="240"/>
      <c r="BU286" s="240"/>
    </row>
    <row r="287" spans="1:73" s="75" customFormat="1" ht="15" outlineLevel="1" x14ac:dyDescent="0.25">
      <c r="A287" s="238"/>
      <c r="B287" s="239"/>
      <c r="C287" s="249"/>
      <c r="D287" s="249"/>
      <c r="E287" s="249"/>
      <c r="F287" s="257"/>
      <c r="G287" s="257" t="str">
        <f t="shared" si="6"/>
        <v>AANEEa</v>
      </c>
      <c r="H287" s="368">
        <v>0</v>
      </c>
      <c r="I287" s="368">
        <v>0</v>
      </c>
      <c r="J287" s="368">
        <v>0</v>
      </c>
      <c r="K287" s="368">
        <v>0</v>
      </c>
      <c r="L287" s="368">
        <v>0</v>
      </c>
      <c r="M287" s="368">
        <v>0</v>
      </c>
      <c r="N287" s="368">
        <v>0</v>
      </c>
      <c r="O287" s="368">
        <v>0</v>
      </c>
      <c r="P287" s="368">
        <v>0</v>
      </c>
      <c r="Q287" s="368">
        <v>0</v>
      </c>
      <c r="R287" s="368">
        <v>0</v>
      </c>
      <c r="S287" s="368">
        <v>0</v>
      </c>
      <c r="T287" s="368">
        <v>0</v>
      </c>
      <c r="U287" s="368">
        <v>0</v>
      </c>
      <c r="V287" s="368">
        <v>0</v>
      </c>
      <c r="W287" s="368">
        <v>0</v>
      </c>
      <c r="X287" s="368">
        <v>0</v>
      </c>
      <c r="Y287" s="368">
        <v>0</v>
      </c>
      <c r="Z287" s="368">
        <v>0</v>
      </c>
      <c r="AA287" s="368">
        <v>0</v>
      </c>
      <c r="AB287" s="368">
        <v>0</v>
      </c>
      <c r="AC287" s="368">
        <v>0</v>
      </c>
      <c r="AD287" s="368">
        <v>0</v>
      </c>
      <c r="AE287" s="368">
        <v>0</v>
      </c>
      <c r="AF287" s="368">
        <v>0</v>
      </c>
      <c r="AG287" s="368">
        <v>0</v>
      </c>
      <c r="AH287" s="368">
        <v>0</v>
      </c>
      <c r="AI287" s="368">
        <v>0</v>
      </c>
      <c r="AJ287" s="368">
        <v>0</v>
      </c>
      <c r="AK287" s="368">
        <v>0</v>
      </c>
      <c r="AL287" s="368">
        <v>0</v>
      </c>
      <c r="AM287" s="368">
        <v>0</v>
      </c>
      <c r="AN287" s="368">
        <v>0</v>
      </c>
      <c r="AO287" s="368">
        <v>0</v>
      </c>
      <c r="AP287" s="368">
        <v>0</v>
      </c>
      <c r="AQ287" s="368">
        <v>0</v>
      </c>
      <c r="AR287" s="368">
        <v>0</v>
      </c>
      <c r="AS287" s="368">
        <v>0</v>
      </c>
      <c r="AT287" s="368">
        <v>0</v>
      </c>
      <c r="AU287" s="368">
        <v>0</v>
      </c>
      <c r="AV287" s="368">
        <v>0</v>
      </c>
      <c r="AW287" s="368">
        <v>0</v>
      </c>
      <c r="AX287" s="368">
        <v>0</v>
      </c>
      <c r="AY287" s="368">
        <v>0</v>
      </c>
      <c r="AZ287" s="368">
        <v>0</v>
      </c>
      <c r="BA287" s="368">
        <v>0</v>
      </c>
      <c r="BB287" s="368">
        <v>0</v>
      </c>
      <c r="BC287" s="368">
        <v>0</v>
      </c>
      <c r="BD287" s="368">
        <v>0</v>
      </c>
      <c r="BE287" s="368">
        <v>0</v>
      </c>
      <c r="BF287" s="368">
        <v>0</v>
      </c>
      <c r="BG287" s="368">
        <v>0</v>
      </c>
      <c r="BH287" s="368">
        <v>0</v>
      </c>
      <c r="BI287" s="368">
        <v>0</v>
      </c>
      <c r="BJ287" s="368">
        <v>0</v>
      </c>
      <c r="BK287" s="368">
        <v>0</v>
      </c>
      <c r="BL287" s="368">
        <v>0</v>
      </c>
      <c r="BM287" s="368">
        <v>0</v>
      </c>
      <c r="BN287" s="368">
        <v>0</v>
      </c>
      <c r="BO287" s="368">
        <v>0</v>
      </c>
      <c r="BP287" s="320"/>
      <c r="BQ287" s="320"/>
      <c r="BR287" s="248"/>
      <c r="BS287" s="240"/>
      <c r="BT287" s="240"/>
      <c r="BU287" s="240"/>
    </row>
    <row r="288" spans="1:73" s="75" customFormat="1" ht="15" outlineLevel="1" x14ac:dyDescent="0.25">
      <c r="A288" s="238"/>
      <c r="B288" s="239"/>
      <c r="C288" s="249"/>
      <c r="D288" s="249"/>
      <c r="E288" s="249"/>
      <c r="F288" s="257"/>
      <c r="G288" s="257" t="str">
        <f t="shared" si="6"/>
        <v>AYEEAa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6"/>
        <v>YYEAAa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6"/>
        <v>YYAAAa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6"/>
        <v>YAAAAa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6"/>
        <v>YYENEl</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6"/>
        <v>YYPENw</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 t="shared" si="6"/>
        <v>YYEPEz</v>
      </c>
      <c r="H294" s="368">
        <v>0</v>
      </c>
      <c r="I294" s="368">
        <v>0</v>
      </c>
      <c r="J294" s="368">
        <v>0</v>
      </c>
      <c r="K294" s="368">
        <v>0</v>
      </c>
      <c r="L294" s="368">
        <v>0</v>
      </c>
      <c r="M294" s="368">
        <v>0</v>
      </c>
      <c r="N294" s="368">
        <v>0</v>
      </c>
      <c r="O294" s="368">
        <v>0</v>
      </c>
      <c r="P294" s="368">
        <v>0</v>
      </c>
      <c r="Q294" s="368">
        <v>0</v>
      </c>
      <c r="R294" s="368">
        <v>0</v>
      </c>
      <c r="S294" s="368">
        <v>0</v>
      </c>
      <c r="T294" s="368">
        <v>0</v>
      </c>
      <c r="U294" s="368">
        <v>0</v>
      </c>
      <c r="V294" s="368">
        <v>0</v>
      </c>
      <c r="W294" s="368">
        <v>0</v>
      </c>
      <c r="X294" s="368">
        <v>0</v>
      </c>
      <c r="Y294" s="368">
        <v>0</v>
      </c>
      <c r="Z294" s="368">
        <v>0</v>
      </c>
      <c r="AA294" s="368">
        <v>0</v>
      </c>
      <c r="AB294" s="368">
        <v>0</v>
      </c>
      <c r="AC294" s="368">
        <v>0</v>
      </c>
      <c r="AD294" s="368">
        <v>0</v>
      </c>
      <c r="AE294" s="368">
        <v>0</v>
      </c>
      <c r="AF294" s="368">
        <v>0</v>
      </c>
      <c r="AG294" s="368">
        <v>0</v>
      </c>
      <c r="AH294" s="368">
        <v>0</v>
      </c>
      <c r="AI294" s="368">
        <v>0</v>
      </c>
      <c r="AJ294" s="368">
        <v>0</v>
      </c>
      <c r="AK294" s="368">
        <v>0</v>
      </c>
      <c r="AL294" s="368">
        <v>0</v>
      </c>
      <c r="AM294" s="368">
        <v>0</v>
      </c>
      <c r="AN294" s="368">
        <v>0</v>
      </c>
      <c r="AO294" s="368">
        <v>0</v>
      </c>
      <c r="AP294" s="368">
        <v>0</v>
      </c>
      <c r="AQ294" s="368">
        <v>0</v>
      </c>
      <c r="AR294" s="368">
        <v>0</v>
      </c>
      <c r="AS294" s="368">
        <v>0</v>
      </c>
      <c r="AT294" s="368">
        <v>0</v>
      </c>
      <c r="AU294" s="368">
        <v>0</v>
      </c>
      <c r="AV294" s="368">
        <v>0</v>
      </c>
      <c r="AW294" s="368">
        <v>0</v>
      </c>
      <c r="AX294" s="368">
        <v>0</v>
      </c>
      <c r="AY294" s="368">
        <v>0</v>
      </c>
      <c r="AZ294" s="368">
        <v>0</v>
      </c>
      <c r="BA294" s="368">
        <v>0</v>
      </c>
      <c r="BB294" s="368">
        <v>0</v>
      </c>
      <c r="BC294" s="368">
        <v>0</v>
      </c>
      <c r="BD294" s="368">
        <v>0</v>
      </c>
      <c r="BE294" s="368">
        <v>0</v>
      </c>
      <c r="BF294" s="368">
        <v>0</v>
      </c>
      <c r="BG294" s="368">
        <v>0</v>
      </c>
      <c r="BH294" s="368">
        <v>0</v>
      </c>
      <c r="BI294" s="368">
        <v>0</v>
      </c>
      <c r="BJ294" s="368">
        <v>0</v>
      </c>
      <c r="BK294" s="368">
        <v>0</v>
      </c>
      <c r="BL294" s="368">
        <v>0</v>
      </c>
      <c r="BM294" s="368">
        <v>0</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6"/>
        <v>YYNEPw</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6"/>
        <v>AYAAAw</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6"/>
        <v>AAEAAa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6"/>
        <v>AAAEAa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6"/>
        <v>YAAAEa</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6"/>
        <v>YAAANw</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6"/>
        <v>AYAAAz</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6"/>
        <v>AYEAAa</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6"/>
        <v>AANEAa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6"/>
        <v>AAANEa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7"/>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7"/>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8" t="s">
        <v>912</v>
      </c>
      <c r="N307" s="707"/>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915</v>
      </c>
      <c r="H308" s="75" t="s">
        <v>934</v>
      </c>
      <c r="I308" s="75" t="s">
        <v>934</v>
      </c>
      <c r="J308" s="75" t="s">
        <v>934</v>
      </c>
      <c r="K308" s="75" t="s">
        <v>934</v>
      </c>
      <c r="L308" s="75" t="s">
        <v>461</v>
      </c>
      <c r="M308" s="75" t="s">
        <v>461</v>
      </c>
      <c r="N308" s="75" t="s">
        <v>461</v>
      </c>
      <c r="O308" s="75" t="s">
        <v>461</v>
      </c>
      <c r="P308" s="75" t="s">
        <v>900</v>
      </c>
      <c r="Q308" s="75" t="s">
        <v>900</v>
      </c>
      <c r="R308" s="75" t="s">
        <v>900</v>
      </c>
      <c r="S308" s="75" t="s">
        <v>900</v>
      </c>
      <c r="T308" s="75" t="s">
        <v>901</v>
      </c>
      <c r="U308" s="75" t="s">
        <v>901</v>
      </c>
      <c r="V308" s="75" t="s">
        <v>901</v>
      </c>
      <c r="W308" s="75" t="s">
        <v>901</v>
      </c>
      <c r="X308" s="75" t="s">
        <v>902</v>
      </c>
      <c r="Y308" s="75" t="s">
        <v>902</v>
      </c>
      <c r="Z308" s="75" t="s">
        <v>902</v>
      </c>
      <c r="AA308" s="75" t="s">
        <v>902</v>
      </c>
      <c r="AB308" s="75" t="s">
        <v>903</v>
      </c>
      <c r="AC308" s="75" t="s">
        <v>903</v>
      </c>
      <c r="AD308" s="75" t="s">
        <v>903</v>
      </c>
      <c r="AE308" s="75" t="s">
        <v>903</v>
      </c>
      <c r="AF308" s="75" t="s">
        <v>904</v>
      </c>
      <c r="AG308" s="75" t="s">
        <v>904</v>
      </c>
      <c r="AH308" s="75" t="s">
        <v>904</v>
      </c>
      <c r="AI308" s="75" t="s">
        <v>904</v>
      </c>
      <c r="AJ308" s="75" t="s">
        <v>905</v>
      </c>
      <c r="AK308" s="75" t="s">
        <v>905</v>
      </c>
      <c r="AL308" s="75" t="s">
        <v>905</v>
      </c>
      <c r="AM308" s="75" t="s">
        <v>905</v>
      </c>
      <c r="AN308" s="75" t="s">
        <v>906</v>
      </c>
      <c r="AO308" s="75" t="s">
        <v>906</v>
      </c>
      <c r="AP308" s="75" t="s">
        <v>906</v>
      </c>
      <c r="AQ308" s="75" t="s">
        <v>906</v>
      </c>
      <c r="AR308" s="75" t="s">
        <v>907</v>
      </c>
      <c r="AS308" s="75" t="s">
        <v>907</v>
      </c>
      <c r="AT308" s="75" t="s">
        <v>907</v>
      </c>
      <c r="AU308" s="75" t="s">
        <v>907</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67</v>
      </c>
      <c r="H309" s="75" t="s">
        <v>406</v>
      </c>
      <c r="I309" s="75" t="s">
        <v>407</v>
      </c>
      <c r="J309" s="75" t="s">
        <v>68</v>
      </c>
      <c r="K309" s="75" t="s">
        <v>408</v>
      </c>
      <c r="L309" s="75" t="s">
        <v>406</v>
      </c>
      <c r="M309" s="75" t="s">
        <v>407</v>
      </c>
      <c r="N309" s="75" t="s">
        <v>68</v>
      </c>
      <c r="O309" s="75" t="s">
        <v>408</v>
      </c>
      <c r="P309" s="75" t="s">
        <v>406</v>
      </c>
      <c r="Q309" s="75" t="s">
        <v>407</v>
      </c>
      <c r="R309" s="75" t="s">
        <v>68</v>
      </c>
      <c r="S309" s="75" t="s">
        <v>408</v>
      </c>
      <c r="T309" s="75" t="s">
        <v>406</v>
      </c>
      <c r="U309" s="75" t="s">
        <v>407</v>
      </c>
      <c r="V309" s="75" t="s">
        <v>68</v>
      </c>
      <c r="W309" s="75" t="s">
        <v>408</v>
      </c>
      <c r="X309" s="75" t="s">
        <v>406</v>
      </c>
      <c r="Y309" s="75" t="s">
        <v>407</v>
      </c>
      <c r="Z309" s="75" t="s">
        <v>68</v>
      </c>
      <c r="AA309" s="75" t="s">
        <v>408</v>
      </c>
      <c r="AB309" s="75" t="s">
        <v>406</v>
      </c>
      <c r="AC309" s="75" t="s">
        <v>407</v>
      </c>
      <c r="AD309" s="75" t="s">
        <v>68</v>
      </c>
      <c r="AE309" s="75" t="s">
        <v>408</v>
      </c>
      <c r="AF309" s="75" t="s">
        <v>406</v>
      </c>
      <c r="AG309" s="75" t="s">
        <v>407</v>
      </c>
      <c r="AH309" s="75" t="s">
        <v>68</v>
      </c>
      <c r="AI309" s="75" t="s">
        <v>408</v>
      </c>
      <c r="AJ309" s="75" t="s">
        <v>406</v>
      </c>
      <c r="AK309" s="75" t="s">
        <v>407</v>
      </c>
      <c r="AL309" s="75" t="s">
        <v>68</v>
      </c>
      <c r="AM309" s="75" t="s">
        <v>408</v>
      </c>
      <c r="AN309" s="75" t="s">
        <v>406</v>
      </c>
      <c r="AO309" s="75" t="s">
        <v>407</v>
      </c>
      <c r="AP309" s="75" t="s">
        <v>68</v>
      </c>
      <c r="AQ309" s="75" t="s">
        <v>408</v>
      </c>
      <c r="AR309" s="75" t="s">
        <v>406</v>
      </c>
      <c r="AS309" s="75" t="s">
        <v>407</v>
      </c>
      <c r="AT309" s="75" t="s">
        <v>68</v>
      </c>
      <c r="AU309" s="75" t="s">
        <v>408</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 t="shared" ref="G310:G339" si="7">_xlfn.CONCAT(H206:M206)</f>
        <v>AAAAAa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 t="shared" si="7"/>
        <v>YAEAEa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si="7"/>
        <v>AYAEAb</v>
      </c>
      <c r="H312" s="368">
        <v>100</v>
      </c>
      <c r="I312" s="368">
        <v>100</v>
      </c>
      <c r="J312" s="368">
        <v>40</v>
      </c>
      <c r="K312" s="368">
        <v>0</v>
      </c>
      <c r="L312" s="368">
        <v>100</v>
      </c>
      <c r="M312" s="368">
        <v>100</v>
      </c>
      <c r="N312" s="368">
        <v>40</v>
      </c>
      <c r="O312" s="368">
        <v>0</v>
      </c>
      <c r="P312" s="368">
        <v>100</v>
      </c>
      <c r="Q312" s="368">
        <v>100</v>
      </c>
      <c r="R312" s="368">
        <v>40</v>
      </c>
      <c r="S312" s="368">
        <v>0</v>
      </c>
      <c r="T312" s="368">
        <v>100</v>
      </c>
      <c r="U312" s="368">
        <v>100</v>
      </c>
      <c r="V312" s="368">
        <v>40</v>
      </c>
      <c r="W312" s="368">
        <v>0</v>
      </c>
      <c r="X312" s="368">
        <v>100</v>
      </c>
      <c r="Y312" s="368">
        <v>100</v>
      </c>
      <c r="Z312" s="368">
        <v>40</v>
      </c>
      <c r="AA312" s="368">
        <v>0</v>
      </c>
      <c r="AB312" s="368">
        <v>100</v>
      </c>
      <c r="AC312" s="368">
        <v>100</v>
      </c>
      <c r="AD312" s="368">
        <v>40</v>
      </c>
      <c r="AE312" s="368">
        <v>0</v>
      </c>
      <c r="AF312" s="368">
        <v>100</v>
      </c>
      <c r="AG312" s="368">
        <v>100</v>
      </c>
      <c r="AH312" s="368">
        <v>40</v>
      </c>
      <c r="AI312" s="368">
        <v>0</v>
      </c>
      <c r="AJ312" s="368">
        <v>100</v>
      </c>
      <c r="AK312" s="368">
        <v>100</v>
      </c>
      <c r="AL312" s="368">
        <v>40</v>
      </c>
      <c r="AM312" s="368">
        <v>0</v>
      </c>
      <c r="AN312" s="368">
        <v>100</v>
      </c>
      <c r="AO312" s="368">
        <v>100</v>
      </c>
      <c r="AP312" s="368">
        <v>40</v>
      </c>
      <c r="AQ312" s="368">
        <v>0</v>
      </c>
      <c r="AR312" s="368">
        <v>100</v>
      </c>
      <c r="AS312" s="368">
        <v>100</v>
      </c>
      <c r="AT312" s="368">
        <v>40</v>
      </c>
      <c r="AU312" s="368">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7"/>
        <v>YYNENb</v>
      </c>
      <c r="H313" s="368">
        <v>100</v>
      </c>
      <c r="I313" s="368">
        <v>120</v>
      </c>
      <c r="J313" s="368">
        <v>100</v>
      </c>
      <c r="K313" s="368">
        <v>0</v>
      </c>
      <c r="L313" s="368">
        <v>100</v>
      </c>
      <c r="M313" s="368">
        <v>120</v>
      </c>
      <c r="N313" s="368">
        <v>100</v>
      </c>
      <c r="O313" s="368">
        <v>0</v>
      </c>
      <c r="P313" s="368">
        <v>100</v>
      </c>
      <c r="Q313" s="368">
        <v>120</v>
      </c>
      <c r="R313" s="368">
        <v>100</v>
      </c>
      <c r="S313" s="368">
        <v>0</v>
      </c>
      <c r="T313" s="368">
        <v>100</v>
      </c>
      <c r="U313" s="368">
        <v>120</v>
      </c>
      <c r="V313" s="368">
        <v>100</v>
      </c>
      <c r="W313" s="368">
        <v>0</v>
      </c>
      <c r="X313" s="368">
        <v>100</v>
      </c>
      <c r="Y313" s="368">
        <v>120</v>
      </c>
      <c r="Z313" s="368">
        <v>100</v>
      </c>
      <c r="AA313" s="368">
        <v>0</v>
      </c>
      <c r="AB313" s="368">
        <v>100</v>
      </c>
      <c r="AC313" s="368">
        <v>120</v>
      </c>
      <c r="AD313" s="368">
        <v>100</v>
      </c>
      <c r="AE313" s="368">
        <v>0</v>
      </c>
      <c r="AF313" s="368">
        <v>100</v>
      </c>
      <c r="AG313" s="368">
        <v>120</v>
      </c>
      <c r="AH313" s="368">
        <v>100</v>
      </c>
      <c r="AI313" s="368">
        <v>0</v>
      </c>
      <c r="AJ313" s="368">
        <v>100</v>
      </c>
      <c r="AK313" s="368">
        <v>120</v>
      </c>
      <c r="AL313" s="368">
        <v>100</v>
      </c>
      <c r="AM313" s="368">
        <v>0</v>
      </c>
      <c r="AN313" s="368">
        <v>100</v>
      </c>
      <c r="AO313" s="368">
        <v>120</v>
      </c>
      <c r="AP313" s="368">
        <v>100</v>
      </c>
      <c r="AQ313" s="368">
        <v>0</v>
      </c>
      <c r="AR313" s="368">
        <v>100</v>
      </c>
      <c r="AS313" s="368">
        <v>120</v>
      </c>
      <c r="AT313" s="368">
        <v>100</v>
      </c>
      <c r="AU313" s="368">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7"/>
        <v>YYENEz</v>
      </c>
      <c r="H314" s="368">
        <v>100</v>
      </c>
      <c r="I314" s="368">
        <v>150</v>
      </c>
      <c r="J314" s="368">
        <v>0</v>
      </c>
      <c r="K314" s="368">
        <v>150</v>
      </c>
      <c r="L314" s="368">
        <v>100</v>
      </c>
      <c r="M314" s="368">
        <v>150</v>
      </c>
      <c r="N314" s="368">
        <v>0</v>
      </c>
      <c r="O314" s="368">
        <v>150</v>
      </c>
      <c r="P314" s="368">
        <v>100</v>
      </c>
      <c r="Q314" s="368">
        <v>150</v>
      </c>
      <c r="R314" s="368">
        <v>0</v>
      </c>
      <c r="S314" s="368">
        <v>150</v>
      </c>
      <c r="T314" s="368">
        <v>100</v>
      </c>
      <c r="U314" s="368">
        <v>150</v>
      </c>
      <c r="V314" s="368">
        <v>0</v>
      </c>
      <c r="W314" s="368">
        <v>150</v>
      </c>
      <c r="X314" s="368">
        <v>100</v>
      </c>
      <c r="Y314" s="368">
        <v>150</v>
      </c>
      <c r="Z314" s="368">
        <v>0</v>
      </c>
      <c r="AA314" s="368">
        <v>150</v>
      </c>
      <c r="AB314" s="368">
        <v>100</v>
      </c>
      <c r="AC314" s="368">
        <v>150</v>
      </c>
      <c r="AD314" s="368">
        <v>0</v>
      </c>
      <c r="AE314" s="368">
        <v>150</v>
      </c>
      <c r="AF314" s="368">
        <v>100</v>
      </c>
      <c r="AG314" s="368">
        <v>150</v>
      </c>
      <c r="AH314" s="368">
        <v>0</v>
      </c>
      <c r="AI314" s="368">
        <v>150</v>
      </c>
      <c r="AJ314" s="368">
        <v>100</v>
      </c>
      <c r="AK314" s="368">
        <v>150</v>
      </c>
      <c r="AL314" s="368">
        <v>0</v>
      </c>
      <c r="AM314" s="368">
        <v>150</v>
      </c>
      <c r="AN314" s="368">
        <v>100</v>
      </c>
      <c r="AO314" s="368">
        <v>150</v>
      </c>
      <c r="AP314" s="368">
        <v>0</v>
      </c>
      <c r="AQ314" s="368">
        <v>150</v>
      </c>
      <c r="AR314" s="368">
        <v>100</v>
      </c>
      <c r="AS314" s="368">
        <v>150</v>
      </c>
      <c r="AT314" s="368">
        <v>0</v>
      </c>
      <c r="AU314" s="368">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7"/>
        <v>YYENEr</v>
      </c>
      <c r="H315" s="368">
        <v>100</v>
      </c>
      <c r="I315" s="368">
        <v>150</v>
      </c>
      <c r="J315" s="368">
        <v>0</v>
      </c>
      <c r="K315" s="368">
        <v>150</v>
      </c>
      <c r="L315" s="368">
        <v>100</v>
      </c>
      <c r="M315" s="368">
        <v>150</v>
      </c>
      <c r="N315" s="368">
        <v>0</v>
      </c>
      <c r="O315" s="368">
        <v>150</v>
      </c>
      <c r="P315" s="368">
        <v>100</v>
      </c>
      <c r="Q315" s="368">
        <v>150</v>
      </c>
      <c r="R315" s="368">
        <v>0</v>
      </c>
      <c r="S315" s="368">
        <v>150</v>
      </c>
      <c r="T315" s="368">
        <v>100</v>
      </c>
      <c r="U315" s="368">
        <v>150</v>
      </c>
      <c r="V315" s="368">
        <v>0</v>
      </c>
      <c r="W315" s="368">
        <v>150</v>
      </c>
      <c r="X315" s="368">
        <v>100</v>
      </c>
      <c r="Y315" s="368">
        <v>150</v>
      </c>
      <c r="Z315" s="368">
        <v>0</v>
      </c>
      <c r="AA315" s="368">
        <v>150</v>
      </c>
      <c r="AB315" s="368">
        <v>100</v>
      </c>
      <c r="AC315" s="368">
        <v>150</v>
      </c>
      <c r="AD315" s="368">
        <v>0</v>
      </c>
      <c r="AE315" s="368">
        <v>150</v>
      </c>
      <c r="AF315" s="368">
        <v>100</v>
      </c>
      <c r="AG315" s="368">
        <v>150</v>
      </c>
      <c r="AH315" s="368">
        <v>0</v>
      </c>
      <c r="AI315" s="368">
        <v>150</v>
      </c>
      <c r="AJ315" s="368">
        <v>100</v>
      </c>
      <c r="AK315" s="368">
        <v>150</v>
      </c>
      <c r="AL315" s="368">
        <v>0</v>
      </c>
      <c r="AM315" s="368">
        <v>150</v>
      </c>
      <c r="AN315" s="368">
        <v>100</v>
      </c>
      <c r="AO315" s="368">
        <v>150</v>
      </c>
      <c r="AP315" s="368">
        <v>0</v>
      </c>
      <c r="AQ315" s="368">
        <v>150</v>
      </c>
      <c r="AR315" s="368">
        <v>100</v>
      </c>
      <c r="AS315" s="368">
        <v>150</v>
      </c>
      <c r="AT315" s="368">
        <v>0</v>
      </c>
      <c r="AU315" s="368">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7"/>
        <v>YYNEEr</v>
      </c>
      <c r="H316" s="368">
        <v>100</v>
      </c>
      <c r="I316" s="368">
        <v>150</v>
      </c>
      <c r="J316" s="368">
        <v>0</v>
      </c>
      <c r="K316" s="368">
        <v>150</v>
      </c>
      <c r="L316" s="368">
        <v>100</v>
      </c>
      <c r="M316" s="368">
        <v>150</v>
      </c>
      <c r="N316" s="368">
        <v>0</v>
      </c>
      <c r="O316" s="368">
        <v>150</v>
      </c>
      <c r="P316" s="368">
        <v>100</v>
      </c>
      <c r="Q316" s="368">
        <v>150</v>
      </c>
      <c r="R316" s="368">
        <v>0</v>
      </c>
      <c r="S316" s="368">
        <v>150</v>
      </c>
      <c r="T316" s="368">
        <v>100</v>
      </c>
      <c r="U316" s="368">
        <v>150</v>
      </c>
      <c r="V316" s="368">
        <v>0</v>
      </c>
      <c r="W316" s="368">
        <v>150</v>
      </c>
      <c r="X316" s="368">
        <v>100</v>
      </c>
      <c r="Y316" s="368">
        <v>150</v>
      </c>
      <c r="Z316" s="368">
        <v>0</v>
      </c>
      <c r="AA316" s="368">
        <v>150</v>
      </c>
      <c r="AB316" s="368">
        <v>100</v>
      </c>
      <c r="AC316" s="368">
        <v>150</v>
      </c>
      <c r="AD316" s="368">
        <v>0</v>
      </c>
      <c r="AE316" s="368">
        <v>150</v>
      </c>
      <c r="AF316" s="368">
        <v>100</v>
      </c>
      <c r="AG316" s="368">
        <v>150</v>
      </c>
      <c r="AH316" s="368">
        <v>0</v>
      </c>
      <c r="AI316" s="368">
        <v>150</v>
      </c>
      <c r="AJ316" s="368">
        <v>100</v>
      </c>
      <c r="AK316" s="368">
        <v>150</v>
      </c>
      <c r="AL316" s="368">
        <v>0</v>
      </c>
      <c r="AM316" s="368">
        <v>150</v>
      </c>
      <c r="AN316" s="368">
        <v>100</v>
      </c>
      <c r="AO316" s="368">
        <v>150</v>
      </c>
      <c r="AP316" s="368">
        <v>0</v>
      </c>
      <c r="AQ316" s="368">
        <v>150</v>
      </c>
      <c r="AR316" s="368">
        <v>100</v>
      </c>
      <c r="AS316" s="368">
        <v>150</v>
      </c>
      <c r="AT316" s="368">
        <v>0</v>
      </c>
      <c r="AU316" s="368">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7"/>
        <v>YYEENw</v>
      </c>
      <c r="H317" s="368">
        <v>100</v>
      </c>
      <c r="I317" s="368">
        <v>120</v>
      </c>
      <c r="J317" s="368">
        <v>100</v>
      </c>
      <c r="K317" s="368">
        <v>0</v>
      </c>
      <c r="L317" s="368">
        <v>100</v>
      </c>
      <c r="M317" s="368">
        <v>120</v>
      </c>
      <c r="N317" s="368">
        <v>100</v>
      </c>
      <c r="O317" s="368">
        <v>0</v>
      </c>
      <c r="P317" s="368">
        <v>100</v>
      </c>
      <c r="Q317" s="368">
        <v>120</v>
      </c>
      <c r="R317" s="368">
        <v>100</v>
      </c>
      <c r="S317" s="368">
        <v>0</v>
      </c>
      <c r="T317" s="368">
        <v>100</v>
      </c>
      <c r="U317" s="368">
        <v>120</v>
      </c>
      <c r="V317" s="368">
        <v>100</v>
      </c>
      <c r="W317" s="368">
        <v>0</v>
      </c>
      <c r="X317" s="368">
        <v>100</v>
      </c>
      <c r="Y317" s="368">
        <v>120</v>
      </c>
      <c r="Z317" s="368">
        <v>100</v>
      </c>
      <c r="AA317" s="368">
        <v>0</v>
      </c>
      <c r="AB317" s="368">
        <v>100</v>
      </c>
      <c r="AC317" s="368">
        <v>120</v>
      </c>
      <c r="AD317" s="368">
        <v>100</v>
      </c>
      <c r="AE317" s="368">
        <v>0</v>
      </c>
      <c r="AF317" s="368">
        <v>100</v>
      </c>
      <c r="AG317" s="368">
        <v>120</v>
      </c>
      <c r="AH317" s="368">
        <v>100</v>
      </c>
      <c r="AI317" s="368">
        <v>0</v>
      </c>
      <c r="AJ317" s="368">
        <v>100</v>
      </c>
      <c r="AK317" s="368">
        <v>120</v>
      </c>
      <c r="AL317" s="368">
        <v>100</v>
      </c>
      <c r="AM317" s="368">
        <v>0</v>
      </c>
      <c r="AN317" s="368">
        <v>100</v>
      </c>
      <c r="AO317" s="368">
        <v>120</v>
      </c>
      <c r="AP317" s="368">
        <v>100</v>
      </c>
      <c r="AQ317" s="368">
        <v>0</v>
      </c>
      <c r="AR317" s="368">
        <v>100</v>
      </c>
      <c r="AS317" s="368">
        <v>120</v>
      </c>
      <c r="AT317" s="368">
        <v>100</v>
      </c>
      <c r="AU317" s="368">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7"/>
        <v>YYENEb</v>
      </c>
      <c r="H318" s="368">
        <v>100</v>
      </c>
      <c r="I318" s="368">
        <v>120</v>
      </c>
      <c r="J318" s="368">
        <v>100</v>
      </c>
      <c r="K318" s="368">
        <v>0</v>
      </c>
      <c r="L318" s="368">
        <v>100</v>
      </c>
      <c r="M318" s="368">
        <v>120</v>
      </c>
      <c r="N318" s="368">
        <v>100</v>
      </c>
      <c r="O318" s="368">
        <v>0</v>
      </c>
      <c r="P318" s="368">
        <v>100</v>
      </c>
      <c r="Q318" s="368">
        <v>120</v>
      </c>
      <c r="R318" s="368">
        <v>100</v>
      </c>
      <c r="S318" s="368">
        <v>0</v>
      </c>
      <c r="T318" s="368">
        <v>100</v>
      </c>
      <c r="U318" s="368">
        <v>120</v>
      </c>
      <c r="V318" s="368">
        <v>100</v>
      </c>
      <c r="W318" s="368">
        <v>0</v>
      </c>
      <c r="X318" s="368">
        <v>100</v>
      </c>
      <c r="Y318" s="368">
        <v>120</v>
      </c>
      <c r="Z318" s="368">
        <v>100</v>
      </c>
      <c r="AA318" s="368">
        <v>0</v>
      </c>
      <c r="AB318" s="368">
        <v>100</v>
      </c>
      <c r="AC318" s="368">
        <v>120</v>
      </c>
      <c r="AD318" s="368">
        <v>100</v>
      </c>
      <c r="AE318" s="368">
        <v>0</v>
      </c>
      <c r="AF318" s="368">
        <v>100</v>
      </c>
      <c r="AG318" s="368">
        <v>120</v>
      </c>
      <c r="AH318" s="368">
        <v>100</v>
      </c>
      <c r="AI318" s="368">
        <v>0</v>
      </c>
      <c r="AJ318" s="368">
        <v>100</v>
      </c>
      <c r="AK318" s="368">
        <v>120</v>
      </c>
      <c r="AL318" s="368">
        <v>100</v>
      </c>
      <c r="AM318" s="368">
        <v>0</v>
      </c>
      <c r="AN318" s="368">
        <v>100</v>
      </c>
      <c r="AO318" s="368">
        <v>120</v>
      </c>
      <c r="AP318" s="368">
        <v>100</v>
      </c>
      <c r="AQ318" s="368">
        <v>0</v>
      </c>
      <c r="AR318" s="368">
        <v>100</v>
      </c>
      <c r="AS318" s="368">
        <v>120</v>
      </c>
      <c r="AT318" s="368">
        <v>100</v>
      </c>
      <c r="AU318" s="368">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7"/>
        <v>AAAAAz</v>
      </c>
      <c r="H319" s="368">
        <v>100</v>
      </c>
      <c r="I319" s="368">
        <v>100</v>
      </c>
      <c r="J319" s="368">
        <v>0</v>
      </c>
      <c r="K319" s="368">
        <v>50</v>
      </c>
      <c r="L319" s="368">
        <v>100</v>
      </c>
      <c r="M319" s="368">
        <v>100</v>
      </c>
      <c r="N319" s="368">
        <v>0</v>
      </c>
      <c r="O319" s="368">
        <v>50</v>
      </c>
      <c r="P319" s="368">
        <v>100</v>
      </c>
      <c r="Q319" s="368">
        <v>100</v>
      </c>
      <c r="R319" s="368">
        <v>0</v>
      </c>
      <c r="S319" s="368">
        <v>50</v>
      </c>
      <c r="T319" s="368">
        <v>100</v>
      </c>
      <c r="U319" s="368">
        <v>100</v>
      </c>
      <c r="V319" s="368">
        <v>0</v>
      </c>
      <c r="W319" s="368">
        <v>50</v>
      </c>
      <c r="X319" s="368">
        <v>100</v>
      </c>
      <c r="Y319" s="368">
        <v>100</v>
      </c>
      <c r="Z319" s="368">
        <v>0</v>
      </c>
      <c r="AA319" s="368">
        <v>50</v>
      </c>
      <c r="AB319" s="368">
        <v>100</v>
      </c>
      <c r="AC319" s="368">
        <v>100</v>
      </c>
      <c r="AD319" s="368">
        <v>0</v>
      </c>
      <c r="AE319" s="368">
        <v>50</v>
      </c>
      <c r="AF319" s="368">
        <v>100</v>
      </c>
      <c r="AG319" s="368">
        <v>100</v>
      </c>
      <c r="AH319" s="368">
        <v>0</v>
      </c>
      <c r="AI319" s="368">
        <v>50</v>
      </c>
      <c r="AJ319" s="368">
        <v>100</v>
      </c>
      <c r="AK319" s="368">
        <v>100</v>
      </c>
      <c r="AL319" s="368">
        <v>0</v>
      </c>
      <c r="AM319" s="368">
        <v>50</v>
      </c>
      <c r="AN319" s="368">
        <v>100</v>
      </c>
      <c r="AO319" s="368">
        <v>100</v>
      </c>
      <c r="AP319" s="368">
        <v>0</v>
      </c>
      <c r="AQ319" s="368">
        <v>50</v>
      </c>
      <c r="AR319" s="368">
        <v>100</v>
      </c>
      <c r="AS319" s="368">
        <v>100</v>
      </c>
      <c r="AT319" s="368">
        <v>0</v>
      </c>
      <c r="AU319" s="368">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7"/>
        <v>AAAANw</v>
      </c>
      <c r="H320" s="368">
        <v>100</v>
      </c>
      <c r="I320" s="368">
        <v>100</v>
      </c>
      <c r="J320" s="368">
        <v>60</v>
      </c>
      <c r="K320" s="368">
        <v>0</v>
      </c>
      <c r="L320" s="368">
        <v>100</v>
      </c>
      <c r="M320" s="368">
        <v>100</v>
      </c>
      <c r="N320" s="368">
        <v>60</v>
      </c>
      <c r="O320" s="368">
        <v>0</v>
      </c>
      <c r="P320" s="368">
        <v>100</v>
      </c>
      <c r="Q320" s="368">
        <v>100</v>
      </c>
      <c r="R320" s="368">
        <v>60</v>
      </c>
      <c r="S320" s="368">
        <v>0</v>
      </c>
      <c r="T320" s="368">
        <v>100</v>
      </c>
      <c r="U320" s="368">
        <v>100</v>
      </c>
      <c r="V320" s="368">
        <v>60</v>
      </c>
      <c r="W320" s="368">
        <v>0</v>
      </c>
      <c r="X320" s="368">
        <v>100</v>
      </c>
      <c r="Y320" s="368">
        <v>100</v>
      </c>
      <c r="Z320" s="368">
        <v>60</v>
      </c>
      <c r="AA320" s="368">
        <v>0</v>
      </c>
      <c r="AB320" s="368">
        <v>100</v>
      </c>
      <c r="AC320" s="368">
        <v>100</v>
      </c>
      <c r="AD320" s="368">
        <v>60</v>
      </c>
      <c r="AE320" s="368">
        <v>0</v>
      </c>
      <c r="AF320" s="368">
        <v>100</v>
      </c>
      <c r="AG320" s="368">
        <v>100</v>
      </c>
      <c r="AH320" s="368">
        <v>60</v>
      </c>
      <c r="AI320" s="368">
        <v>0</v>
      </c>
      <c r="AJ320" s="368">
        <v>100</v>
      </c>
      <c r="AK320" s="368">
        <v>100</v>
      </c>
      <c r="AL320" s="368">
        <v>60</v>
      </c>
      <c r="AM320" s="368">
        <v>0</v>
      </c>
      <c r="AN320" s="368">
        <v>100</v>
      </c>
      <c r="AO320" s="368">
        <v>100</v>
      </c>
      <c r="AP320" s="368">
        <v>60</v>
      </c>
      <c r="AQ320" s="368">
        <v>0</v>
      </c>
      <c r="AR320" s="368">
        <v>100</v>
      </c>
      <c r="AS320" s="368">
        <v>100</v>
      </c>
      <c r="AT320" s="368">
        <v>60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7"/>
        <v>AAANEb</v>
      </c>
      <c r="H321" s="368">
        <v>100</v>
      </c>
      <c r="I321" s="368">
        <v>120</v>
      </c>
      <c r="J321" s="368">
        <v>80</v>
      </c>
      <c r="K321" s="368">
        <v>0</v>
      </c>
      <c r="L321" s="368">
        <v>100</v>
      </c>
      <c r="M321" s="368">
        <v>120</v>
      </c>
      <c r="N321" s="368">
        <v>80</v>
      </c>
      <c r="O321" s="368">
        <v>0</v>
      </c>
      <c r="P321" s="368">
        <v>100</v>
      </c>
      <c r="Q321" s="368">
        <v>120</v>
      </c>
      <c r="R321" s="368">
        <v>80</v>
      </c>
      <c r="S321" s="368">
        <v>0</v>
      </c>
      <c r="T321" s="368">
        <v>100</v>
      </c>
      <c r="U321" s="368">
        <v>120</v>
      </c>
      <c r="V321" s="368">
        <v>80</v>
      </c>
      <c r="W321" s="368">
        <v>0</v>
      </c>
      <c r="X321" s="368">
        <v>100</v>
      </c>
      <c r="Y321" s="368">
        <v>120</v>
      </c>
      <c r="Z321" s="368">
        <v>80</v>
      </c>
      <c r="AA321" s="368">
        <v>0</v>
      </c>
      <c r="AB321" s="368">
        <v>100</v>
      </c>
      <c r="AC321" s="368">
        <v>120</v>
      </c>
      <c r="AD321" s="368">
        <v>80</v>
      </c>
      <c r="AE321" s="368">
        <v>0</v>
      </c>
      <c r="AF321" s="368">
        <v>100</v>
      </c>
      <c r="AG321" s="368">
        <v>120</v>
      </c>
      <c r="AH321" s="368">
        <v>80</v>
      </c>
      <c r="AI321" s="368">
        <v>0</v>
      </c>
      <c r="AJ321" s="368">
        <v>100</v>
      </c>
      <c r="AK321" s="368">
        <v>120</v>
      </c>
      <c r="AL321" s="368">
        <v>80</v>
      </c>
      <c r="AM321" s="368">
        <v>0</v>
      </c>
      <c r="AN321" s="368">
        <v>100</v>
      </c>
      <c r="AO321" s="368">
        <v>120</v>
      </c>
      <c r="AP321" s="368">
        <v>80</v>
      </c>
      <c r="AQ321" s="368">
        <v>0</v>
      </c>
      <c r="AR321" s="368">
        <v>100</v>
      </c>
      <c r="AS321" s="368">
        <v>120</v>
      </c>
      <c r="AT321" s="368">
        <v>80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7"/>
        <v>AANEEa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7"/>
        <v>AYEEAa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7"/>
        <v>YYEAAa</v>
      </c>
      <c r="H324" s="368">
        <v>0</v>
      </c>
      <c r="I324" s="368">
        <v>0</v>
      </c>
      <c r="J324" s="368">
        <v>0</v>
      </c>
      <c r="K324" s="368">
        <v>0</v>
      </c>
      <c r="L324" s="368">
        <v>0</v>
      </c>
      <c r="M324" s="368">
        <v>0</v>
      </c>
      <c r="N324" s="368">
        <v>0</v>
      </c>
      <c r="O324" s="368">
        <v>0</v>
      </c>
      <c r="P324" s="368">
        <v>0</v>
      </c>
      <c r="Q324" s="368">
        <v>0</v>
      </c>
      <c r="R324" s="368">
        <v>0</v>
      </c>
      <c r="S324" s="368">
        <v>0</v>
      </c>
      <c r="T324" s="368">
        <v>0</v>
      </c>
      <c r="U324" s="368">
        <v>0</v>
      </c>
      <c r="V324" s="368">
        <v>0</v>
      </c>
      <c r="W324" s="368">
        <v>0</v>
      </c>
      <c r="X324" s="368">
        <v>0</v>
      </c>
      <c r="Y324" s="368">
        <v>0</v>
      </c>
      <c r="Z324" s="368">
        <v>0</v>
      </c>
      <c r="AA324" s="368">
        <v>0</v>
      </c>
      <c r="AB324" s="368">
        <v>0</v>
      </c>
      <c r="AC324" s="368">
        <v>0</v>
      </c>
      <c r="AD324" s="368">
        <v>0</v>
      </c>
      <c r="AE324" s="368">
        <v>0</v>
      </c>
      <c r="AF324" s="368">
        <v>0</v>
      </c>
      <c r="AG324" s="368">
        <v>0</v>
      </c>
      <c r="AH324" s="368">
        <v>0</v>
      </c>
      <c r="AI324" s="368">
        <v>0</v>
      </c>
      <c r="AJ324" s="368">
        <v>0</v>
      </c>
      <c r="AK324" s="368">
        <v>0</v>
      </c>
      <c r="AL324" s="368">
        <v>0</v>
      </c>
      <c r="AM324" s="368">
        <v>0</v>
      </c>
      <c r="AN324" s="368">
        <v>0</v>
      </c>
      <c r="AO324" s="368">
        <v>0</v>
      </c>
      <c r="AP324" s="368">
        <v>0</v>
      </c>
      <c r="AQ324" s="368">
        <v>0</v>
      </c>
      <c r="AR324" s="368">
        <v>0</v>
      </c>
      <c r="AS324" s="368">
        <v>0</v>
      </c>
      <c r="AT324" s="368">
        <v>0</v>
      </c>
      <c r="AU324" s="368">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7"/>
        <v>YYAAAa</v>
      </c>
      <c r="H325" s="368">
        <v>0</v>
      </c>
      <c r="I325" s="368">
        <v>0</v>
      </c>
      <c r="J325" s="368">
        <v>0</v>
      </c>
      <c r="K325" s="368">
        <v>0</v>
      </c>
      <c r="L325" s="368">
        <v>0</v>
      </c>
      <c r="M325" s="368">
        <v>0</v>
      </c>
      <c r="N325" s="368">
        <v>0</v>
      </c>
      <c r="O325" s="368">
        <v>0</v>
      </c>
      <c r="P325" s="368">
        <v>0</v>
      </c>
      <c r="Q325" s="368">
        <v>0</v>
      </c>
      <c r="R325" s="368">
        <v>0</v>
      </c>
      <c r="S325" s="368">
        <v>0</v>
      </c>
      <c r="T325" s="368">
        <v>0</v>
      </c>
      <c r="U325" s="368">
        <v>0</v>
      </c>
      <c r="V325" s="368">
        <v>0</v>
      </c>
      <c r="W325" s="368">
        <v>0</v>
      </c>
      <c r="X325" s="368">
        <v>0</v>
      </c>
      <c r="Y325" s="368">
        <v>0</v>
      </c>
      <c r="Z325" s="368">
        <v>0</v>
      </c>
      <c r="AA325" s="368">
        <v>0</v>
      </c>
      <c r="AB325" s="368">
        <v>0</v>
      </c>
      <c r="AC325" s="368">
        <v>0</v>
      </c>
      <c r="AD325" s="368">
        <v>0</v>
      </c>
      <c r="AE325" s="368">
        <v>0</v>
      </c>
      <c r="AF325" s="368">
        <v>0</v>
      </c>
      <c r="AG325" s="368">
        <v>0</v>
      </c>
      <c r="AH325" s="368">
        <v>0</v>
      </c>
      <c r="AI325" s="368">
        <v>0</v>
      </c>
      <c r="AJ325" s="368">
        <v>0</v>
      </c>
      <c r="AK325" s="368">
        <v>0</v>
      </c>
      <c r="AL325" s="368">
        <v>0</v>
      </c>
      <c r="AM325" s="368">
        <v>0</v>
      </c>
      <c r="AN325" s="368">
        <v>0</v>
      </c>
      <c r="AO325" s="368">
        <v>0</v>
      </c>
      <c r="AP325" s="368">
        <v>0</v>
      </c>
      <c r="AQ325" s="368">
        <v>0</v>
      </c>
      <c r="AR325" s="368">
        <v>0</v>
      </c>
      <c r="AS325" s="368">
        <v>0</v>
      </c>
      <c r="AT325" s="368">
        <v>0</v>
      </c>
      <c r="AU325" s="368">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7"/>
        <v>YAAAAa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7"/>
        <v>YYENEl</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7"/>
        <v>YYPENw</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7"/>
        <v>YYEPEz</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7"/>
        <v>YYNEPw</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7"/>
        <v>AYAAAw</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7"/>
        <v>AAEAAa</v>
      </c>
      <c r="H332" s="368">
        <v>0</v>
      </c>
      <c r="I332" s="368">
        <v>0</v>
      </c>
      <c r="J332" s="368">
        <v>0</v>
      </c>
      <c r="K332" s="368">
        <v>0</v>
      </c>
      <c r="L332" s="368">
        <v>0</v>
      </c>
      <c r="M332" s="368">
        <v>0</v>
      </c>
      <c r="N332" s="368">
        <v>0</v>
      </c>
      <c r="O332" s="368">
        <v>0</v>
      </c>
      <c r="P332" s="368">
        <v>0</v>
      </c>
      <c r="Q332" s="368">
        <v>0</v>
      </c>
      <c r="R332" s="368">
        <v>0</v>
      </c>
      <c r="S332" s="368">
        <v>0</v>
      </c>
      <c r="T332" s="368">
        <v>0</v>
      </c>
      <c r="U332" s="368">
        <v>0</v>
      </c>
      <c r="V332" s="368">
        <v>0</v>
      </c>
      <c r="W332" s="368">
        <v>0</v>
      </c>
      <c r="X332" s="368">
        <v>0</v>
      </c>
      <c r="Y332" s="368">
        <v>0</v>
      </c>
      <c r="Z332" s="368">
        <v>0</v>
      </c>
      <c r="AA332" s="368">
        <v>0</v>
      </c>
      <c r="AB332" s="368">
        <v>0</v>
      </c>
      <c r="AC332" s="368">
        <v>0</v>
      </c>
      <c r="AD332" s="368">
        <v>0</v>
      </c>
      <c r="AE332" s="368">
        <v>0</v>
      </c>
      <c r="AF332" s="368">
        <v>0</v>
      </c>
      <c r="AG332" s="368">
        <v>0</v>
      </c>
      <c r="AH332" s="368">
        <v>0</v>
      </c>
      <c r="AI332" s="368">
        <v>0</v>
      </c>
      <c r="AJ332" s="368">
        <v>0</v>
      </c>
      <c r="AK332" s="368">
        <v>0</v>
      </c>
      <c r="AL332" s="368">
        <v>0</v>
      </c>
      <c r="AM332" s="368">
        <v>0</v>
      </c>
      <c r="AN332" s="368">
        <v>0</v>
      </c>
      <c r="AO332" s="368">
        <v>0</v>
      </c>
      <c r="AP332" s="368">
        <v>0</v>
      </c>
      <c r="AQ332" s="368">
        <v>0</v>
      </c>
      <c r="AR332" s="368">
        <v>0</v>
      </c>
      <c r="AS332" s="368">
        <v>0</v>
      </c>
      <c r="AT332" s="368">
        <v>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7"/>
        <v>AAAEAa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7"/>
        <v>YAAAEa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7"/>
        <v>YAAANw</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7"/>
        <v>AYAAAz</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7"/>
        <v>AYEAAa</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7"/>
        <v>AANEAa</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7"/>
        <v>AAANEa</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8" t="s">
        <v>913</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915</v>
      </c>
      <c r="H343" s="75" t="s">
        <v>934</v>
      </c>
      <c r="I343" s="75" t="s">
        <v>934</v>
      </c>
      <c r="J343" s="75" t="s">
        <v>934</v>
      </c>
      <c r="K343" s="75" t="s">
        <v>934</v>
      </c>
      <c r="L343" s="75" t="s">
        <v>461</v>
      </c>
      <c r="M343" s="75" t="s">
        <v>461</v>
      </c>
      <c r="N343" s="75" t="s">
        <v>461</v>
      </c>
      <c r="O343" s="75" t="s">
        <v>461</v>
      </c>
      <c r="P343" s="75" t="s">
        <v>900</v>
      </c>
      <c r="Q343" s="75" t="s">
        <v>900</v>
      </c>
      <c r="R343" s="75" t="s">
        <v>900</v>
      </c>
      <c r="S343" s="75" t="s">
        <v>900</v>
      </c>
      <c r="T343" s="75" t="s">
        <v>901</v>
      </c>
      <c r="U343" s="75" t="s">
        <v>901</v>
      </c>
      <c r="V343" s="75" t="s">
        <v>901</v>
      </c>
      <c r="W343" s="75" t="s">
        <v>901</v>
      </c>
      <c r="X343" s="75" t="s">
        <v>902</v>
      </c>
      <c r="Y343" s="75" t="s">
        <v>902</v>
      </c>
      <c r="Z343" s="75" t="s">
        <v>902</v>
      </c>
      <c r="AA343" s="75" t="s">
        <v>902</v>
      </c>
      <c r="AB343" s="75" t="s">
        <v>903</v>
      </c>
      <c r="AC343" s="75" t="s">
        <v>903</v>
      </c>
      <c r="AD343" s="75" t="s">
        <v>903</v>
      </c>
      <c r="AE343" s="75" t="s">
        <v>903</v>
      </c>
      <c r="AF343" s="75" t="s">
        <v>904</v>
      </c>
      <c r="AG343" s="75" t="s">
        <v>904</v>
      </c>
      <c r="AH343" s="75" t="s">
        <v>904</v>
      </c>
      <c r="AI343" s="75" t="s">
        <v>904</v>
      </c>
      <c r="AJ343" s="75" t="s">
        <v>905</v>
      </c>
      <c r="AK343" s="75" t="s">
        <v>905</v>
      </c>
      <c r="AL343" s="75" t="s">
        <v>905</v>
      </c>
      <c r="AM343" s="75" t="s">
        <v>905</v>
      </c>
      <c r="AN343" s="75" t="s">
        <v>906</v>
      </c>
      <c r="AO343" s="75" t="s">
        <v>906</v>
      </c>
      <c r="AP343" s="75" t="s">
        <v>906</v>
      </c>
      <c r="AQ343" s="75" t="s">
        <v>906</v>
      </c>
      <c r="AR343" s="75" t="s">
        <v>907</v>
      </c>
      <c r="AS343" s="75" t="s">
        <v>907</v>
      </c>
      <c r="AT343" s="75" t="s">
        <v>907</v>
      </c>
      <c r="AU343" s="75" t="s">
        <v>907</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916</v>
      </c>
      <c r="H344" s="75" t="s">
        <v>406</v>
      </c>
      <c r="I344" s="75" t="s">
        <v>407</v>
      </c>
      <c r="J344" s="75" t="s">
        <v>68</v>
      </c>
      <c r="K344" s="75" t="s">
        <v>408</v>
      </c>
      <c r="L344" s="75" t="s">
        <v>406</v>
      </c>
      <c r="M344" s="75" t="s">
        <v>407</v>
      </c>
      <c r="N344" s="75" t="s">
        <v>68</v>
      </c>
      <c r="O344" s="75" t="s">
        <v>408</v>
      </c>
      <c r="P344" s="75" t="s">
        <v>406</v>
      </c>
      <c r="Q344" s="75" t="s">
        <v>407</v>
      </c>
      <c r="R344" s="75" t="s">
        <v>68</v>
      </c>
      <c r="S344" s="75" t="s">
        <v>408</v>
      </c>
      <c r="T344" s="75" t="s">
        <v>406</v>
      </c>
      <c r="U344" s="75" t="s">
        <v>407</v>
      </c>
      <c r="V344" s="75" t="s">
        <v>68</v>
      </c>
      <c r="W344" s="75" t="s">
        <v>408</v>
      </c>
      <c r="X344" s="75" t="s">
        <v>406</v>
      </c>
      <c r="Y344" s="75" t="s">
        <v>407</v>
      </c>
      <c r="Z344" s="75" t="s">
        <v>68</v>
      </c>
      <c r="AA344" s="75" t="s">
        <v>408</v>
      </c>
      <c r="AB344" s="75" t="s">
        <v>406</v>
      </c>
      <c r="AC344" s="75" t="s">
        <v>407</v>
      </c>
      <c r="AD344" s="75" t="s">
        <v>68</v>
      </c>
      <c r="AE344" s="75" t="s">
        <v>408</v>
      </c>
      <c r="AF344" s="75" t="s">
        <v>406</v>
      </c>
      <c r="AG344" s="75" t="s">
        <v>407</v>
      </c>
      <c r="AH344" s="75" t="s">
        <v>68</v>
      </c>
      <c r="AI344" s="75" t="s">
        <v>408</v>
      </c>
      <c r="AJ344" s="75" t="s">
        <v>406</v>
      </c>
      <c r="AK344" s="75" t="s">
        <v>407</v>
      </c>
      <c r="AL344" s="75" t="s">
        <v>68</v>
      </c>
      <c r="AM344" s="75" t="s">
        <v>408</v>
      </c>
      <c r="AN344" s="75" t="s">
        <v>406</v>
      </c>
      <c r="AO344" s="75" t="s">
        <v>407</v>
      </c>
      <c r="AP344" s="75" t="s">
        <v>68</v>
      </c>
      <c r="AQ344" s="75" t="s">
        <v>408</v>
      </c>
      <c r="AR344" s="75" t="s">
        <v>406</v>
      </c>
      <c r="AS344" s="75" t="s">
        <v>407</v>
      </c>
      <c r="AT344" s="75" t="s">
        <v>68</v>
      </c>
      <c r="AU344" s="75" t="s">
        <v>408</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ref="G345:G374" si="8">_xlfn.CONCAT(H206:M206)</f>
        <v>AAAAAa</v>
      </c>
      <c r="H345" s="368">
        <f t="shared" ref="H345:AU345" si="9">IF(H310&gt;0,1,0)</f>
        <v>0</v>
      </c>
      <c r="I345" s="368">
        <f t="shared" si="9"/>
        <v>0</v>
      </c>
      <c r="J345" s="368">
        <f t="shared" si="9"/>
        <v>0</v>
      </c>
      <c r="K345" s="368">
        <f t="shared" si="9"/>
        <v>0</v>
      </c>
      <c r="L345" s="368">
        <f t="shared" si="9"/>
        <v>0</v>
      </c>
      <c r="M345" s="368">
        <f t="shared" si="9"/>
        <v>0</v>
      </c>
      <c r="N345" s="368">
        <f t="shared" si="9"/>
        <v>0</v>
      </c>
      <c r="O345" s="368">
        <f t="shared" si="9"/>
        <v>0</v>
      </c>
      <c r="P345" s="368">
        <f t="shared" si="9"/>
        <v>0</v>
      </c>
      <c r="Q345" s="368">
        <f t="shared" si="9"/>
        <v>0</v>
      </c>
      <c r="R345" s="368">
        <f t="shared" si="9"/>
        <v>0</v>
      </c>
      <c r="S345" s="368">
        <f t="shared" si="9"/>
        <v>0</v>
      </c>
      <c r="T345" s="368">
        <f t="shared" si="9"/>
        <v>0</v>
      </c>
      <c r="U345" s="368">
        <f t="shared" si="9"/>
        <v>0</v>
      </c>
      <c r="V345" s="368">
        <f t="shared" si="9"/>
        <v>0</v>
      </c>
      <c r="W345" s="368">
        <f t="shared" si="9"/>
        <v>0</v>
      </c>
      <c r="X345" s="368">
        <f t="shared" si="9"/>
        <v>0</v>
      </c>
      <c r="Y345" s="368">
        <f t="shared" si="9"/>
        <v>0</v>
      </c>
      <c r="Z345" s="368">
        <f t="shared" si="9"/>
        <v>0</v>
      </c>
      <c r="AA345" s="368">
        <f t="shared" si="9"/>
        <v>0</v>
      </c>
      <c r="AB345" s="368">
        <f t="shared" si="9"/>
        <v>0</v>
      </c>
      <c r="AC345" s="368">
        <f t="shared" si="9"/>
        <v>0</v>
      </c>
      <c r="AD345" s="368">
        <f t="shared" si="9"/>
        <v>0</v>
      </c>
      <c r="AE345" s="368">
        <f t="shared" si="9"/>
        <v>0</v>
      </c>
      <c r="AF345" s="368">
        <f t="shared" si="9"/>
        <v>0</v>
      </c>
      <c r="AG345" s="368">
        <f t="shared" si="9"/>
        <v>0</v>
      </c>
      <c r="AH345" s="368">
        <f t="shared" si="9"/>
        <v>0</v>
      </c>
      <c r="AI345" s="368">
        <f t="shared" si="9"/>
        <v>0</v>
      </c>
      <c r="AJ345" s="368">
        <f t="shared" si="9"/>
        <v>0</v>
      </c>
      <c r="AK345" s="368">
        <f t="shared" si="9"/>
        <v>0</v>
      </c>
      <c r="AL345" s="368">
        <f t="shared" si="9"/>
        <v>0</v>
      </c>
      <c r="AM345" s="368">
        <f t="shared" si="9"/>
        <v>0</v>
      </c>
      <c r="AN345" s="368">
        <f t="shared" si="9"/>
        <v>0</v>
      </c>
      <c r="AO345" s="368">
        <f t="shared" si="9"/>
        <v>0</v>
      </c>
      <c r="AP345" s="368">
        <f t="shared" si="9"/>
        <v>0</v>
      </c>
      <c r="AQ345" s="368">
        <f t="shared" si="9"/>
        <v>0</v>
      </c>
      <c r="AR345" s="368">
        <f t="shared" si="9"/>
        <v>0</v>
      </c>
      <c r="AS345" s="368">
        <f t="shared" si="9"/>
        <v>0</v>
      </c>
      <c r="AT345" s="368">
        <f t="shared" si="9"/>
        <v>0</v>
      </c>
      <c r="AU345" s="368">
        <f t="shared" si="9"/>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YAEAEa</v>
      </c>
      <c r="H346" s="368">
        <f t="shared" ref="H346:AU346" si="10">IF(H311&gt;0,1,0)</f>
        <v>0</v>
      </c>
      <c r="I346" s="368">
        <f t="shared" si="10"/>
        <v>0</v>
      </c>
      <c r="J346" s="368">
        <f t="shared" si="10"/>
        <v>0</v>
      </c>
      <c r="K346" s="368">
        <f t="shared" si="10"/>
        <v>0</v>
      </c>
      <c r="L346" s="368">
        <f t="shared" si="10"/>
        <v>0</v>
      </c>
      <c r="M346" s="368">
        <f t="shared" si="10"/>
        <v>0</v>
      </c>
      <c r="N346" s="368">
        <f t="shared" si="10"/>
        <v>0</v>
      </c>
      <c r="O346" s="368">
        <f t="shared" si="10"/>
        <v>0</v>
      </c>
      <c r="P346" s="368">
        <f t="shared" si="10"/>
        <v>0</v>
      </c>
      <c r="Q346" s="368">
        <f t="shared" si="10"/>
        <v>0</v>
      </c>
      <c r="R346" s="368">
        <f t="shared" si="10"/>
        <v>0</v>
      </c>
      <c r="S346" s="368">
        <f t="shared" si="10"/>
        <v>0</v>
      </c>
      <c r="T346" s="368">
        <f t="shared" si="10"/>
        <v>0</v>
      </c>
      <c r="U346" s="368">
        <f t="shared" si="10"/>
        <v>0</v>
      </c>
      <c r="V346" s="368">
        <f t="shared" si="10"/>
        <v>0</v>
      </c>
      <c r="W346" s="368">
        <f t="shared" si="10"/>
        <v>0</v>
      </c>
      <c r="X346" s="368">
        <f t="shared" si="10"/>
        <v>0</v>
      </c>
      <c r="Y346" s="368">
        <f t="shared" si="10"/>
        <v>0</v>
      </c>
      <c r="Z346" s="368">
        <f t="shared" si="10"/>
        <v>0</v>
      </c>
      <c r="AA346" s="368">
        <f t="shared" si="10"/>
        <v>0</v>
      </c>
      <c r="AB346" s="368">
        <f t="shared" si="10"/>
        <v>0</v>
      </c>
      <c r="AC346" s="368">
        <f t="shared" si="10"/>
        <v>0</v>
      </c>
      <c r="AD346" s="368">
        <f t="shared" si="10"/>
        <v>0</v>
      </c>
      <c r="AE346" s="368">
        <f t="shared" si="10"/>
        <v>0</v>
      </c>
      <c r="AF346" s="368">
        <f t="shared" si="10"/>
        <v>0</v>
      </c>
      <c r="AG346" s="368">
        <f t="shared" si="10"/>
        <v>0</v>
      </c>
      <c r="AH346" s="368">
        <f t="shared" si="10"/>
        <v>0</v>
      </c>
      <c r="AI346" s="368">
        <f t="shared" si="10"/>
        <v>0</v>
      </c>
      <c r="AJ346" s="368">
        <f t="shared" si="10"/>
        <v>0</v>
      </c>
      <c r="AK346" s="368">
        <f t="shared" si="10"/>
        <v>0</v>
      </c>
      <c r="AL346" s="368">
        <f t="shared" si="10"/>
        <v>0</v>
      </c>
      <c r="AM346" s="368">
        <f t="shared" si="10"/>
        <v>0</v>
      </c>
      <c r="AN346" s="368">
        <f t="shared" si="10"/>
        <v>0</v>
      </c>
      <c r="AO346" s="368">
        <f t="shared" si="10"/>
        <v>0</v>
      </c>
      <c r="AP346" s="368">
        <f t="shared" si="10"/>
        <v>0</v>
      </c>
      <c r="AQ346" s="368">
        <f t="shared" si="10"/>
        <v>0</v>
      </c>
      <c r="AR346" s="368">
        <f t="shared" si="10"/>
        <v>0</v>
      </c>
      <c r="AS346" s="368">
        <f t="shared" si="10"/>
        <v>0</v>
      </c>
      <c r="AT346" s="368">
        <f t="shared" si="10"/>
        <v>0</v>
      </c>
      <c r="AU346" s="368">
        <f t="shared" si="10"/>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AYAEAb</v>
      </c>
      <c r="H347" s="368">
        <f t="shared" ref="H347:AU347" si="11">IF(H312&gt;0,1,0)</f>
        <v>1</v>
      </c>
      <c r="I347" s="368">
        <f t="shared" si="11"/>
        <v>1</v>
      </c>
      <c r="J347" s="368">
        <f t="shared" si="11"/>
        <v>1</v>
      </c>
      <c r="K347" s="368">
        <f t="shared" si="11"/>
        <v>0</v>
      </c>
      <c r="L347" s="368">
        <f t="shared" si="11"/>
        <v>1</v>
      </c>
      <c r="M347" s="368">
        <f t="shared" si="11"/>
        <v>1</v>
      </c>
      <c r="N347" s="368">
        <f t="shared" si="11"/>
        <v>1</v>
      </c>
      <c r="O347" s="368">
        <f t="shared" si="11"/>
        <v>0</v>
      </c>
      <c r="P347" s="368">
        <f t="shared" si="11"/>
        <v>1</v>
      </c>
      <c r="Q347" s="368">
        <f t="shared" si="11"/>
        <v>1</v>
      </c>
      <c r="R347" s="368">
        <f t="shared" si="11"/>
        <v>1</v>
      </c>
      <c r="S347" s="368">
        <f t="shared" si="11"/>
        <v>0</v>
      </c>
      <c r="T347" s="368">
        <f t="shared" si="11"/>
        <v>1</v>
      </c>
      <c r="U347" s="368">
        <f t="shared" si="11"/>
        <v>1</v>
      </c>
      <c r="V347" s="368">
        <f t="shared" si="11"/>
        <v>1</v>
      </c>
      <c r="W347" s="368">
        <f t="shared" si="11"/>
        <v>0</v>
      </c>
      <c r="X347" s="368">
        <f t="shared" si="11"/>
        <v>1</v>
      </c>
      <c r="Y347" s="368">
        <f t="shared" si="11"/>
        <v>1</v>
      </c>
      <c r="Z347" s="368">
        <f t="shared" si="11"/>
        <v>1</v>
      </c>
      <c r="AA347" s="368">
        <f t="shared" si="11"/>
        <v>0</v>
      </c>
      <c r="AB347" s="368">
        <f t="shared" si="11"/>
        <v>1</v>
      </c>
      <c r="AC347" s="368">
        <f t="shared" si="11"/>
        <v>1</v>
      </c>
      <c r="AD347" s="368">
        <f t="shared" si="11"/>
        <v>1</v>
      </c>
      <c r="AE347" s="368">
        <f t="shared" si="11"/>
        <v>0</v>
      </c>
      <c r="AF347" s="368">
        <f t="shared" si="11"/>
        <v>1</v>
      </c>
      <c r="AG347" s="368">
        <f t="shared" si="11"/>
        <v>1</v>
      </c>
      <c r="AH347" s="368">
        <f t="shared" si="11"/>
        <v>1</v>
      </c>
      <c r="AI347" s="368">
        <f t="shared" si="11"/>
        <v>0</v>
      </c>
      <c r="AJ347" s="368">
        <f t="shared" si="11"/>
        <v>1</v>
      </c>
      <c r="AK347" s="368">
        <f t="shared" si="11"/>
        <v>1</v>
      </c>
      <c r="AL347" s="368">
        <f t="shared" si="11"/>
        <v>1</v>
      </c>
      <c r="AM347" s="368">
        <f t="shared" si="11"/>
        <v>0</v>
      </c>
      <c r="AN347" s="368">
        <f t="shared" si="11"/>
        <v>1</v>
      </c>
      <c r="AO347" s="368">
        <f t="shared" si="11"/>
        <v>1</v>
      </c>
      <c r="AP347" s="368">
        <f t="shared" si="11"/>
        <v>1</v>
      </c>
      <c r="AQ347" s="368">
        <f t="shared" si="11"/>
        <v>0</v>
      </c>
      <c r="AR347" s="368">
        <f t="shared" si="11"/>
        <v>1</v>
      </c>
      <c r="AS347" s="368">
        <f t="shared" si="11"/>
        <v>1</v>
      </c>
      <c r="AT347" s="368">
        <f t="shared" si="11"/>
        <v>1</v>
      </c>
      <c r="AU347" s="368">
        <f t="shared" si="11"/>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YYNENb</v>
      </c>
      <c r="H348" s="368">
        <f t="shared" ref="H348:AU348" si="12">IF(H313&gt;0,1,0)</f>
        <v>1</v>
      </c>
      <c r="I348" s="368">
        <f t="shared" si="12"/>
        <v>1</v>
      </c>
      <c r="J348" s="368">
        <f t="shared" si="12"/>
        <v>1</v>
      </c>
      <c r="K348" s="368">
        <f t="shared" si="12"/>
        <v>0</v>
      </c>
      <c r="L348" s="368">
        <f t="shared" si="12"/>
        <v>1</v>
      </c>
      <c r="M348" s="368">
        <f t="shared" si="12"/>
        <v>1</v>
      </c>
      <c r="N348" s="368">
        <f t="shared" si="12"/>
        <v>1</v>
      </c>
      <c r="O348" s="368">
        <f t="shared" si="12"/>
        <v>0</v>
      </c>
      <c r="P348" s="368">
        <f t="shared" si="12"/>
        <v>1</v>
      </c>
      <c r="Q348" s="368">
        <f t="shared" si="12"/>
        <v>1</v>
      </c>
      <c r="R348" s="368">
        <f t="shared" si="12"/>
        <v>1</v>
      </c>
      <c r="S348" s="368">
        <f t="shared" si="12"/>
        <v>0</v>
      </c>
      <c r="T348" s="368">
        <f t="shared" si="12"/>
        <v>1</v>
      </c>
      <c r="U348" s="368">
        <f t="shared" si="12"/>
        <v>1</v>
      </c>
      <c r="V348" s="368">
        <f t="shared" si="12"/>
        <v>1</v>
      </c>
      <c r="W348" s="368">
        <f t="shared" si="12"/>
        <v>0</v>
      </c>
      <c r="X348" s="368">
        <f t="shared" si="12"/>
        <v>1</v>
      </c>
      <c r="Y348" s="368">
        <f t="shared" si="12"/>
        <v>1</v>
      </c>
      <c r="Z348" s="368">
        <f t="shared" si="12"/>
        <v>1</v>
      </c>
      <c r="AA348" s="368">
        <f t="shared" si="12"/>
        <v>0</v>
      </c>
      <c r="AB348" s="368">
        <f t="shared" si="12"/>
        <v>1</v>
      </c>
      <c r="AC348" s="368">
        <f t="shared" si="12"/>
        <v>1</v>
      </c>
      <c r="AD348" s="368">
        <f t="shared" si="12"/>
        <v>1</v>
      </c>
      <c r="AE348" s="368">
        <f t="shared" si="12"/>
        <v>0</v>
      </c>
      <c r="AF348" s="368">
        <f t="shared" si="12"/>
        <v>1</v>
      </c>
      <c r="AG348" s="368">
        <f t="shared" si="12"/>
        <v>1</v>
      </c>
      <c r="AH348" s="368">
        <f t="shared" si="12"/>
        <v>1</v>
      </c>
      <c r="AI348" s="368">
        <f t="shared" si="12"/>
        <v>0</v>
      </c>
      <c r="AJ348" s="368">
        <f t="shared" si="12"/>
        <v>1</v>
      </c>
      <c r="AK348" s="368">
        <f t="shared" si="12"/>
        <v>1</v>
      </c>
      <c r="AL348" s="368">
        <f t="shared" si="12"/>
        <v>1</v>
      </c>
      <c r="AM348" s="368">
        <f t="shared" si="12"/>
        <v>0</v>
      </c>
      <c r="AN348" s="368">
        <f t="shared" si="12"/>
        <v>1</v>
      </c>
      <c r="AO348" s="368">
        <f t="shared" si="12"/>
        <v>1</v>
      </c>
      <c r="AP348" s="368">
        <f t="shared" si="12"/>
        <v>1</v>
      </c>
      <c r="AQ348" s="368">
        <f t="shared" si="12"/>
        <v>0</v>
      </c>
      <c r="AR348" s="368">
        <f t="shared" si="12"/>
        <v>1</v>
      </c>
      <c r="AS348" s="368">
        <f t="shared" si="12"/>
        <v>1</v>
      </c>
      <c r="AT348" s="368">
        <f t="shared" si="12"/>
        <v>1</v>
      </c>
      <c r="AU348" s="368">
        <f t="shared" si="12"/>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8"/>
        <v>YYENEz</v>
      </c>
      <c r="H349" s="368">
        <f t="shared" ref="H349:AU349" si="13">IF(H314&gt;0,1,0)</f>
        <v>1</v>
      </c>
      <c r="I349" s="368">
        <f t="shared" si="13"/>
        <v>1</v>
      </c>
      <c r="J349" s="368">
        <f t="shared" si="13"/>
        <v>0</v>
      </c>
      <c r="K349" s="368">
        <f t="shared" si="13"/>
        <v>1</v>
      </c>
      <c r="L349" s="368">
        <f t="shared" si="13"/>
        <v>1</v>
      </c>
      <c r="M349" s="368">
        <f t="shared" si="13"/>
        <v>1</v>
      </c>
      <c r="N349" s="368">
        <f t="shared" si="13"/>
        <v>0</v>
      </c>
      <c r="O349" s="368">
        <f t="shared" si="13"/>
        <v>1</v>
      </c>
      <c r="P349" s="368">
        <f t="shared" si="13"/>
        <v>1</v>
      </c>
      <c r="Q349" s="368">
        <f t="shared" si="13"/>
        <v>1</v>
      </c>
      <c r="R349" s="368">
        <f t="shared" si="13"/>
        <v>0</v>
      </c>
      <c r="S349" s="368">
        <f t="shared" si="13"/>
        <v>1</v>
      </c>
      <c r="T349" s="368">
        <f t="shared" si="13"/>
        <v>1</v>
      </c>
      <c r="U349" s="368">
        <f t="shared" si="13"/>
        <v>1</v>
      </c>
      <c r="V349" s="368">
        <f t="shared" si="13"/>
        <v>0</v>
      </c>
      <c r="W349" s="368">
        <f t="shared" si="13"/>
        <v>1</v>
      </c>
      <c r="X349" s="368">
        <f t="shared" si="13"/>
        <v>1</v>
      </c>
      <c r="Y349" s="368">
        <f t="shared" si="13"/>
        <v>1</v>
      </c>
      <c r="Z349" s="368">
        <f t="shared" si="13"/>
        <v>0</v>
      </c>
      <c r="AA349" s="368">
        <f t="shared" si="13"/>
        <v>1</v>
      </c>
      <c r="AB349" s="368">
        <f t="shared" si="13"/>
        <v>1</v>
      </c>
      <c r="AC349" s="368">
        <f t="shared" si="13"/>
        <v>1</v>
      </c>
      <c r="AD349" s="368">
        <f t="shared" si="13"/>
        <v>0</v>
      </c>
      <c r="AE349" s="368">
        <f t="shared" si="13"/>
        <v>1</v>
      </c>
      <c r="AF349" s="368">
        <f t="shared" si="13"/>
        <v>1</v>
      </c>
      <c r="AG349" s="368">
        <f t="shared" si="13"/>
        <v>1</v>
      </c>
      <c r="AH349" s="368">
        <f t="shared" si="13"/>
        <v>0</v>
      </c>
      <c r="AI349" s="368">
        <f t="shared" si="13"/>
        <v>1</v>
      </c>
      <c r="AJ349" s="368">
        <f t="shared" si="13"/>
        <v>1</v>
      </c>
      <c r="AK349" s="368">
        <f t="shared" si="13"/>
        <v>1</v>
      </c>
      <c r="AL349" s="368">
        <f t="shared" si="13"/>
        <v>0</v>
      </c>
      <c r="AM349" s="368">
        <f t="shared" si="13"/>
        <v>1</v>
      </c>
      <c r="AN349" s="368">
        <f t="shared" si="13"/>
        <v>1</v>
      </c>
      <c r="AO349" s="368">
        <f t="shared" si="13"/>
        <v>1</v>
      </c>
      <c r="AP349" s="368">
        <f t="shared" si="13"/>
        <v>0</v>
      </c>
      <c r="AQ349" s="368">
        <f t="shared" si="13"/>
        <v>1</v>
      </c>
      <c r="AR349" s="368">
        <f t="shared" si="13"/>
        <v>1</v>
      </c>
      <c r="AS349" s="368">
        <f t="shared" si="13"/>
        <v>1</v>
      </c>
      <c r="AT349" s="368">
        <f t="shared" si="13"/>
        <v>0</v>
      </c>
      <c r="AU349" s="368">
        <f t="shared" si="13"/>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8"/>
        <v>YYENEr</v>
      </c>
      <c r="H350" s="368">
        <f t="shared" ref="H350:AU350" si="14">IF(H315&gt;0,1,0)</f>
        <v>1</v>
      </c>
      <c r="I350" s="368">
        <f t="shared" si="14"/>
        <v>1</v>
      </c>
      <c r="J350" s="368">
        <f t="shared" si="14"/>
        <v>0</v>
      </c>
      <c r="K350" s="368">
        <f t="shared" si="14"/>
        <v>1</v>
      </c>
      <c r="L350" s="368">
        <f t="shared" si="14"/>
        <v>1</v>
      </c>
      <c r="M350" s="368">
        <f t="shared" si="14"/>
        <v>1</v>
      </c>
      <c r="N350" s="368">
        <f t="shared" si="14"/>
        <v>0</v>
      </c>
      <c r="O350" s="368">
        <f t="shared" si="14"/>
        <v>1</v>
      </c>
      <c r="P350" s="368">
        <f t="shared" si="14"/>
        <v>1</v>
      </c>
      <c r="Q350" s="368">
        <f t="shared" si="14"/>
        <v>1</v>
      </c>
      <c r="R350" s="368">
        <f t="shared" si="14"/>
        <v>0</v>
      </c>
      <c r="S350" s="368">
        <f t="shared" si="14"/>
        <v>1</v>
      </c>
      <c r="T350" s="368">
        <f t="shared" si="14"/>
        <v>1</v>
      </c>
      <c r="U350" s="368">
        <f t="shared" si="14"/>
        <v>1</v>
      </c>
      <c r="V350" s="368">
        <f t="shared" si="14"/>
        <v>0</v>
      </c>
      <c r="W350" s="368">
        <f t="shared" si="14"/>
        <v>1</v>
      </c>
      <c r="X350" s="368">
        <f t="shared" si="14"/>
        <v>1</v>
      </c>
      <c r="Y350" s="368">
        <f t="shared" si="14"/>
        <v>1</v>
      </c>
      <c r="Z350" s="368">
        <f t="shared" si="14"/>
        <v>0</v>
      </c>
      <c r="AA350" s="368">
        <f t="shared" si="14"/>
        <v>1</v>
      </c>
      <c r="AB350" s="368">
        <f t="shared" si="14"/>
        <v>1</v>
      </c>
      <c r="AC350" s="368">
        <f t="shared" si="14"/>
        <v>1</v>
      </c>
      <c r="AD350" s="368">
        <f t="shared" si="14"/>
        <v>0</v>
      </c>
      <c r="AE350" s="368">
        <f t="shared" si="14"/>
        <v>1</v>
      </c>
      <c r="AF350" s="368">
        <f t="shared" si="14"/>
        <v>1</v>
      </c>
      <c r="AG350" s="368">
        <f t="shared" si="14"/>
        <v>1</v>
      </c>
      <c r="AH350" s="368">
        <f t="shared" si="14"/>
        <v>0</v>
      </c>
      <c r="AI350" s="368">
        <f t="shared" si="14"/>
        <v>1</v>
      </c>
      <c r="AJ350" s="368">
        <f t="shared" si="14"/>
        <v>1</v>
      </c>
      <c r="AK350" s="368">
        <f t="shared" si="14"/>
        <v>1</v>
      </c>
      <c r="AL350" s="368">
        <f t="shared" si="14"/>
        <v>0</v>
      </c>
      <c r="AM350" s="368">
        <f t="shared" si="14"/>
        <v>1</v>
      </c>
      <c r="AN350" s="368">
        <f t="shared" si="14"/>
        <v>1</v>
      </c>
      <c r="AO350" s="368">
        <f t="shared" si="14"/>
        <v>1</v>
      </c>
      <c r="AP350" s="368">
        <f t="shared" si="14"/>
        <v>0</v>
      </c>
      <c r="AQ350" s="368">
        <f t="shared" si="14"/>
        <v>1</v>
      </c>
      <c r="AR350" s="368">
        <f t="shared" si="14"/>
        <v>1</v>
      </c>
      <c r="AS350" s="368">
        <f t="shared" si="14"/>
        <v>1</v>
      </c>
      <c r="AT350" s="368">
        <f t="shared" si="14"/>
        <v>0</v>
      </c>
      <c r="AU350" s="368">
        <f t="shared" si="14"/>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8"/>
        <v>YYNEEr</v>
      </c>
      <c r="H351" s="368">
        <f t="shared" ref="H351:AU351" si="15">IF(H316&gt;0,1,0)</f>
        <v>1</v>
      </c>
      <c r="I351" s="368">
        <f t="shared" si="15"/>
        <v>1</v>
      </c>
      <c r="J351" s="368">
        <f t="shared" si="15"/>
        <v>0</v>
      </c>
      <c r="K351" s="368">
        <f t="shared" si="15"/>
        <v>1</v>
      </c>
      <c r="L351" s="368">
        <f t="shared" si="15"/>
        <v>1</v>
      </c>
      <c r="M351" s="368">
        <f t="shared" si="15"/>
        <v>1</v>
      </c>
      <c r="N351" s="368">
        <f t="shared" si="15"/>
        <v>0</v>
      </c>
      <c r="O351" s="368">
        <f t="shared" si="15"/>
        <v>1</v>
      </c>
      <c r="P351" s="368">
        <f t="shared" si="15"/>
        <v>1</v>
      </c>
      <c r="Q351" s="368">
        <f t="shared" si="15"/>
        <v>1</v>
      </c>
      <c r="R351" s="368">
        <f t="shared" si="15"/>
        <v>0</v>
      </c>
      <c r="S351" s="368">
        <f t="shared" si="15"/>
        <v>1</v>
      </c>
      <c r="T351" s="368">
        <f t="shared" si="15"/>
        <v>1</v>
      </c>
      <c r="U351" s="368">
        <f t="shared" si="15"/>
        <v>1</v>
      </c>
      <c r="V351" s="368">
        <f t="shared" si="15"/>
        <v>0</v>
      </c>
      <c r="W351" s="368">
        <f t="shared" si="15"/>
        <v>1</v>
      </c>
      <c r="X351" s="368">
        <f t="shared" si="15"/>
        <v>1</v>
      </c>
      <c r="Y351" s="368">
        <f t="shared" si="15"/>
        <v>1</v>
      </c>
      <c r="Z351" s="368">
        <f t="shared" si="15"/>
        <v>0</v>
      </c>
      <c r="AA351" s="368">
        <f t="shared" si="15"/>
        <v>1</v>
      </c>
      <c r="AB351" s="368">
        <f t="shared" si="15"/>
        <v>1</v>
      </c>
      <c r="AC351" s="368">
        <f t="shared" si="15"/>
        <v>1</v>
      </c>
      <c r="AD351" s="368">
        <f t="shared" si="15"/>
        <v>0</v>
      </c>
      <c r="AE351" s="368">
        <f t="shared" si="15"/>
        <v>1</v>
      </c>
      <c r="AF351" s="368">
        <f t="shared" si="15"/>
        <v>1</v>
      </c>
      <c r="AG351" s="368">
        <f t="shared" si="15"/>
        <v>1</v>
      </c>
      <c r="AH351" s="368">
        <f t="shared" si="15"/>
        <v>0</v>
      </c>
      <c r="AI351" s="368">
        <f t="shared" si="15"/>
        <v>1</v>
      </c>
      <c r="AJ351" s="368">
        <f t="shared" si="15"/>
        <v>1</v>
      </c>
      <c r="AK351" s="368">
        <f t="shared" si="15"/>
        <v>1</v>
      </c>
      <c r="AL351" s="368">
        <f t="shared" si="15"/>
        <v>0</v>
      </c>
      <c r="AM351" s="368">
        <f t="shared" si="15"/>
        <v>1</v>
      </c>
      <c r="AN351" s="368">
        <f t="shared" si="15"/>
        <v>1</v>
      </c>
      <c r="AO351" s="368">
        <f t="shared" si="15"/>
        <v>1</v>
      </c>
      <c r="AP351" s="368">
        <f t="shared" si="15"/>
        <v>0</v>
      </c>
      <c r="AQ351" s="368">
        <f t="shared" si="15"/>
        <v>1</v>
      </c>
      <c r="AR351" s="368">
        <f t="shared" si="15"/>
        <v>1</v>
      </c>
      <c r="AS351" s="368">
        <f t="shared" si="15"/>
        <v>1</v>
      </c>
      <c r="AT351" s="368">
        <f t="shared" si="15"/>
        <v>0</v>
      </c>
      <c r="AU351" s="368">
        <f t="shared" si="15"/>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8"/>
        <v>YYEENw</v>
      </c>
      <c r="H352" s="368">
        <v>1</v>
      </c>
      <c r="I352" s="368">
        <v>1</v>
      </c>
      <c r="J352" s="368">
        <v>1</v>
      </c>
      <c r="K352" s="368">
        <v>0</v>
      </c>
      <c r="L352" s="368">
        <v>1</v>
      </c>
      <c r="M352" s="368">
        <v>1</v>
      </c>
      <c r="N352" s="368">
        <v>1</v>
      </c>
      <c r="O352" s="368">
        <v>0</v>
      </c>
      <c r="P352" s="368">
        <v>1</v>
      </c>
      <c r="Q352" s="368">
        <v>1</v>
      </c>
      <c r="R352" s="368">
        <v>1</v>
      </c>
      <c r="S352" s="368">
        <v>0</v>
      </c>
      <c r="T352" s="368">
        <v>1</v>
      </c>
      <c r="U352" s="368">
        <v>1</v>
      </c>
      <c r="V352" s="368">
        <v>1</v>
      </c>
      <c r="W352" s="368">
        <v>0</v>
      </c>
      <c r="X352" s="368">
        <v>1</v>
      </c>
      <c r="Y352" s="368">
        <v>1</v>
      </c>
      <c r="Z352" s="368">
        <v>1</v>
      </c>
      <c r="AA352" s="368">
        <v>0</v>
      </c>
      <c r="AB352" s="368">
        <v>1</v>
      </c>
      <c r="AC352" s="368">
        <v>1</v>
      </c>
      <c r="AD352" s="368">
        <v>1</v>
      </c>
      <c r="AE352" s="368">
        <v>0</v>
      </c>
      <c r="AF352" s="368">
        <v>1</v>
      </c>
      <c r="AG352" s="368">
        <v>1</v>
      </c>
      <c r="AH352" s="368">
        <v>1</v>
      </c>
      <c r="AI352" s="368">
        <v>0</v>
      </c>
      <c r="AJ352" s="368">
        <v>1</v>
      </c>
      <c r="AK352" s="368">
        <v>1</v>
      </c>
      <c r="AL352" s="368">
        <v>1</v>
      </c>
      <c r="AM352" s="368">
        <v>0</v>
      </c>
      <c r="AN352" s="368">
        <v>1</v>
      </c>
      <c r="AO352" s="368">
        <v>1</v>
      </c>
      <c r="AP352" s="368">
        <v>1</v>
      </c>
      <c r="AQ352" s="368">
        <v>0</v>
      </c>
      <c r="AR352" s="368">
        <v>1</v>
      </c>
      <c r="AS352" s="368">
        <v>1</v>
      </c>
      <c r="AT352" s="368">
        <v>1</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8"/>
        <v>YYENEb</v>
      </c>
      <c r="H353" s="368">
        <v>1</v>
      </c>
      <c r="I353" s="368">
        <v>1</v>
      </c>
      <c r="J353" s="368">
        <v>1</v>
      </c>
      <c r="K353" s="368">
        <v>0</v>
      </c>
      <c r="L353" s="368">
        <v>1</v>
      </c>
      <c r="M353" s="368">
        <v>1</v>
      </c>
      <c r="N353" s="368">
        <v>1</v>
      </c>
      <c r="O353" s="368">
        <v>0</v>
      </c>
      <c r="P353" s="368">
        <v>1</v>
      </c>
      <c r="Q353" s="368">
        <v>1</v>
      </c>
      <c r="R353" s="368">
        <v>1</v>
      </c>
      <c r="S353" s="368">
        <v>0</v>
      </c>
      <c r="T353" s="368">
        <v>1</v>
      </c>
      <c r="U353" s="368">
        <v>1</v>
      </c>
      <c r="V353" s="368">
        <v>1</v>
      </c>
      <c r="W353" s="368">
        <v>0</v>
      </c>
      <c r="X353" s="368">
        <v>1</v>
      </c>
      <c r="Y353" s="368">
        <v>1</v>
      </c>
      <c r="Z353" s="368">
        <v>1</v>
      </c>
      <c r="AA353" s="368">
        <v>0</v>
      </c>
      <c r="AB353" s="368">
        <v>1</v>
      </c>
      <c r="AC353" s="368">
        <v>1</v>
      </c>
      <c r="AD353" s="368">
        <v>1</v>
      </c>
      <c r="AE353" s="368">
        <v>0</v>
      </c>
      <c r="AF353" s="368">
        <v>1</v>
      </c>
      <c r="AG353" s="368">
        <v>1</v>
      </c>
      <c r="AH353" s="368">
        <v>1</v>
      </c>
      <c r="AI353" s="368">
        <v>0</v>
      </c>
      <c r="AJ353" s="368">
        <v>1</v>
      </c>
      <c r="AK353" s="368">
        <v>1</v>
      </c>
      <c r="AL353" s="368">
        <v>1</v>
      </c>
      <c r="AM353" s="368">
        <v>0</v>
      </c>
      <c r="AN353" s="368">
        <v>1</v>
      </c>
      <c r="AO353" s="368">
        <v>1</v>
      </c>
      <c r="AP353" s="368">
        <v>1</v>
      </c>
      <c r="AQ353" s="368">
        <v>0</v>
      </c>
      <c r="AR353" s="368">
        <v>1</v>
      </c>
      <c r="AS353" s="368">
        <v>1</v>
      </c>
      <c r="AT353" s="368">
        <v>1</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8"/>
        <v>AAAAAz</v>
      </c>
      <c r="H354" s="368">
        <v>1</v>
      </c>
      <c r="I354" s="368">
        <v>1</v>
      </c>
      <c r="J354" s="368">
        <v>0</v>
      </c>
      <c r="K354" s="368">
        <v>1</v>
      </c>
      <c r="L354" s="368">
        <v>1</v>
      </c>
      <c r="M354" s="368">
        <v>1</v>
      </c>
      <c r="N354" s="368">
        <v>0</v>
      </c>
      <c r="O354" s="368">
        <v>1</v>
      </c>
      <c r="P354" s="368">
        <v>1</v>
      </c>
      <c r="Q354" s="368">
        <v>1</v>
      </c>
      <c r="R354" s="368">
        <v>0</v>
      </c>
      <c r="S354" s="368">
        <v>1</v>
      </c>
      <c r="T354" s="368">
        <v>1</v>
      </c>
      <c r="U354" s="368">
        <v>1</v>
      </c>
      <c r="V354" s="368">
        <v>0</v>
      </c>
      <c r="W354" s="368">
        <v>1</v>
      </c>
      <c r="X354" s="368">
        <v>1</v>
      </c>
      <c r="Y354" s="368">
        <v>1</v>
      </c>
      <c r="Z354" s="368">
        <v>0</v>
      </c>
      <c r="AA354" s="368">
        <v>1</v>
      </c>
      <c r="AB354" s="368">
        <v>1</v>
      </c>
      <c r="AC354" s="368">
        <v>1</v>
      </c>
      <c r="AD354" s="368">
        <v>0</v>
      </c>
      <c r="AE354" s="368">
        <v>1</v>
      </c>
      <c r="AF354" s="368">
        <v>1</v>
      </c>
      <c r="AG354" s="368">
        <v>1</v>
      </c>
      <c r="AH354" s="368">
        <v>0</v>
      </c>
      <c r="AI354" s="368">
        <v>1</v>
      </c>
      <c r="AJ354" s="368">
        <v>1</v>
      </c>
      <c r="AK354" s="368">
        <v>1</v>
      </c>
      <c r="AL354" s="368">
        <v>0</v>
      </c>
      <c r="AM354" s="368">
        <v>1</v>
      </c>
      <c r="AN354" s="368">
        <v>1</v>
      </c>
      <c r="AO354" s="368">
        <v>1</v>
      </c>
      <c r="AP354" s="368">
        <v>0</v>
      </c>
      <c r="AQ354" s="368">
        <v>1</v>
      </c>
      <c r="AR354" s="368">
        <v>1</v>
      </c>
      <c r="AS354" s="368">
        <v>1</v>
      </c>
      <c r="AT354" s="368">
        <v>0</v>
      </c>
      <c r="AU354" s="368">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8"/>
        <v>AAAANw</v>
      </c>
      <c r="H355" s="368">
        <v>1</v>
      </c>
      <c r="I355" s="368">
        <v>1</v>
      </c>
      <c r="J355" s="368">
        <v>1</v>
      </c>
      <c r="K355" s="368">
        <v>0</v>
      </c>
      <c r="L355" s="368">
        <v>1</v>
      </c>
      <c r="M355" s="368">
        <v>1</v>
      </c>
      <c r="N355" s="368">
        <v>1</v>
      </c>
      <c r="O355" s="368">
        <v>0</v>
      </c>
      <c r="P355" s="368">
        <v>1</v>
      </c>
      <c r="Q355" s="368">
        <v>1</v>
      </c>
      <c r="R355" s="368">
        <v>1</v>
      </c>
      <c r="S355" s="368">
        <v>0</v>
      </c>
      <c r="T355" s="368">
        <v>1</v>
      </c>
      <c r="U355" s="368">
        <v>1</v>
      </c>
      <c r="V355" s="368">
        <v>1</v>
      </c>
      <c r="W355" s="368">
        <v>0</v>
      </c>
      <c r="X355" s="368">
        <v>1</v>
      </c>
      <c r="Y355" s="368">
        <v>1</v>
      </c>
      <c r="Z355" s="368">
        <v>1</v>
      </c>
      <c r="AA355" s="368">
        <v>0</v>
      </c>
      <c r="AB355" s="368">
        <v>1</v>
      </c>
      <c r="AC355" s="368">
        <v>1</v>
      </c>
      <c r="AD355" s="368">
        <v>1</v>
      </c>
      <c r="AE355" s="368">
        <v>0</v>
      </c>
      <c r="AF355" s="368">
        <v>1</v>
      </c>
      <c r="AG355" s="368">
        <v>1</v>
      </c>
      <c r="AH355" s="368">
        <v>1</v>
      </c>
      <c r="AI355" s="368">
        <v>0</v>
      </c>
      <c r="AJ355" s="368">
        <v>1</v>
      </c>
      <c r="AK355" s="368">
        <v>1</v>
      </c>
      <c r="AL355" s="368">
        <v>1</v>
      </c>
      <c r="AM355" s="368">
        <v>0</v>
      </c>
      <c r="AN355" s="368">
        <v>1</v>
      </c>
      <c r="AO355" s="368">
        <v>1</v>
      </c>
      <c r="AP355" s="368">
        <v>1</v>
      </c>
      <c r="AQ355" s="368">
        <v>0</v>
      </c>
      <c r="AR355" s="368">
        <v>1</v>
      </c>
      <c r="AS355" s="368">
        <v>1</v>
      </c>
      <c r="AT355" s="368">
        <v>1</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8"/>
        <v>AAANEb</v>
      </c>
      <c r="H356" s="368">
        <v>1</v>
      </c>
      <c r="I356" s="368">
        <v>1</v>
      </c>
      <c r="J356" s="368">
        <v>1</v>
      </c>
      <c r="K356" s="368">
        <v>0</v>
      </c>
      <c r="L356" s="368">
        <v>1</v>
      </c>
      <c r="M356" s="368">
        <v>1</v>
      </c>
      <c r="N356" s="368">
        <v>1</v>
      </c>
      <c r="O356" s="368">
        <v>0</v>
      </c>
      <c r="P356" s="368">
        <v>1</v>
      </c>
      <c r="Q356" s="368">
        <v>1</v>
      </c>
      <c r="R356" s="368">
        <v>1</v>
      </c>
      <c r="S356" s="368">
        <v>0</v>
      </c>
      <c r="T356" s="368">
        <v>1</v>
      </c>
      <c r="U356" s="368">
        <v>1</v>
      </c>
      <c r="V356" s="368">
        <v>1</v>
      </c>
      <c r="W356" s="368">
        <v>0</v>
      </c>
      <c r="X356" s="368">
        <v>1</v>
      </c>
      <c r="Y356" s="368">
        <v>1</v>
      </c>
      <c r="Z356" s="368">
        <v>1</v>
      </c>
      <c r="AA356" s="368">
        <v>0</v>
      </c>
      <c r="AB356" s="368">
        <v>1</v>
      </c>
      <c r="AC356" s="368">
        <v>1</v>
      </c>
      <c r="AD356" s="368">
        <v>1</v>
      </c>
      <c r="AE356" s="368">
        <v>0</v>
      </c>
      <c r="AF356" s="368">
        <v>1</v>
      </c>
      <c r="AG356" s="368">
        <v>1</v>
      </c>
      <c r="AH356" s="368">
        <v>1</v>
      </c>
      <c r="AI356" s="368">
        <v>0</v>
      </c>
      <c r="AJ356" s="368">
        <v>1</v>
      </c>
      <c r="AK356" s="368">
        <v>1</v>
      </c>
      <c r="AL356" s="368">
        <v>1</v>
      </c>
      <c r="AM356" s="368">
        <v>0</v>
      </c>
      <c r="AN356" s="368">
        <v>1</v>
      </c>
      <c r="AO356" s="368">
        <v>1</v>
      </c>
      <c r="AP356" s="368">
        <v>1</v>
      </c>
      <c r="AQ356" s="368">
        <v>0</v>
      </c>
      <c r="AR356" s="368">
        <v>1</v>
      </c>
      <c r="AS356" s="368">
        <v>1</v>
      </c>
      <c r="AT356" s="368">
        <v>1</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8"/>
        <v>AANEEa</v>
      </c>
      <c r="H357" s="368">
        <f t="shared" ref="H357:AU357" si="16">IF(H322&gt;0,1,0)</f>
        <v>0</v>
      </c>
      <c r="I357" s="368">
        <f t="shared" si="16"/>
        <v>0</v>
      </c>
      <c r="J357" s="368">
        <f t="shared" si="16"/>
        <v>0</v>
      </c>
      <c r="K357" s="368">
        <f t="shared" si="16"/>
        <v>0</v>
      </c>
      <c r="L357" s="368">
        <f t="shared" si="16"/>
        <v>0</v>
      </c>
      <c r="M357" s="368">
        <f t="shared" si="16"/>
        <v>0</v>
      </c>
      <c r="N357" s="368">
        <f t="shared" si="16"/>
        <v>0</v>
      </c>
      <c r="O357" s="368">
        <f t="shared" si="16"/>
        <v>0</v>
      </c>
      <c r="P357" s="368">
        <f t="shared" si="16"/>
        <v>0</v>
      </c>
      <c r="Q357" s="368">
        <f t="shared" si="16"/>
        <v>0</v>
      </c>
      <c r="R357" s="368">
        <f t="shared" si="16"/>
        <v>0</v>
      </c>
      <c r="S357" s="368">
        <f t="shared" si="16"/>
        <v>0</v>
      </c>
      <c r="T357" s="368">
        <f t="shared" si="16"/>
        <v>0</v>
      </c>
      <c r="U357" s="368">
        <f t="shared" si="16"/>
        <v>0</v>
      </c>
      <c r="V357" s="368">
        <f t="shared" si="16"/>
        <v>0</v>
      </c>
      <c r="W357" s="368">
        <f t="shared" si="16"/>
        <v>0</v>
      </c>
      <c r="X357" s="368">
        <f t="shared" si="16"/>
        <v>0</v>
      </c>
      <c r="Y357" s="368">
        <f t="shared" si="16"/>
        <v>0</v>
      </c>
      <c r="Z357" s="368">
        <f t="shared" si="16"/>
        <v>0</v>
      </c>
      <c r="AA357" s="368">
        <f t="shared" si="16"/>
        <v>0</v>
      </c>
      <c r="AB357" s="368">
        <f t="shared" si="16"/>
        <v>0</v>
      </c>
      <c r="AC357" s="368">
        <f t="shared" si="16"/>
        <v>0</v>
      </c>
      <c r="AD357" s="368">
        <f t="shared" si="16"/>
        <v>0</v>
      </c>
      <c r="AE357" s="368">
        <f t="shared" si="16"/>
        <v>0</v>
      </c>
      <c r="AF357" s="368">
        <f t="shared" si="16"/>
        <v>0</v>
      </c>
      <c r="AG357" s="368">
        <f t="shared" si="16"/>
        <v>0</v>
      </c>
      <c r="AH357" s="368">
        <f t="shared" si="16"/>
        <v>0</v>
      </c>
      <c r="AI357" s="368">
        <f t="shared" si="16"/>
        <v>0</v>
      </c>
      <c r="AJ357" s="368">
        <f t="shared" si="16"/>
        <v>0</v>
      </c>
      <c r="AK357" s="368">
        <f t="shared" si="16"/>
        <v>0</v>
      </c>
      <c r="AL357" s="368">
        <f t="shared" si="16"/>
        <v>0</v>
      </c>
      <c r="AM357" s="368">
        <f t="shared" si="16"/>
        <v>0</v>
      </c>
      <c r="AN357" s="368">
        <f t="shared" si="16"/>
        <v>0</v>
      </c>
      <c r="AO357" s="368">
        <f t="shared" si="16"/>
        <v>0</v>
      </c>
      <c r="AP357" s="368">
        <f t="shared" si="16"/>
        <v>0</v>
      </c>
      <c r="AQ357" s="368">
        <f t="shared" si="16"/>
        <v>0</v>
      </c>
      <c r="AR357" s="368">
        <f t="shared" si="16"/>
        <v>0</v>
      </c>
      <c r="AS357" s="368">
        <f t="shared" si="16"/>
        <v>0</v>
      </c>
      <c r="AT357" s="368">
        <f t="shared" si="16"/>
        <v>0</v>
      </c>
      <c r="AU357" s="368">
        <f t="shared" si="1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8"/>
        <v>AYEEAa</v>
      </c>
      <c r="H358" s="368">
        <f t="shared" ref="H358:AU358" si="17">IF(H323&gt;0,1,0)</f>
        <v>0</v>
      </c>
      <c r="I358" s="368">
        <f t="shared" si="17"/>
        <v>0</v>
      </c>
      <c r="J358" s="368">
        <f t="shared" si="17"/>
        <v>0</v>
      </c>
      <c r="K358" s="368">
        <f t="shared" si="17"/>
        <v>0</v>
      </c>
      <c r="L358" s="368">
        <f t="shared" si="17"/>
        <v>0</v>
      </c>
      <c r="M358" s="368">
        <f t="shared" si="17"/>
        <v>0</v>
      </c>
      <c r="N358" s="368">
        <f t="shared" si="17"/>
        <v>0</v>
      </c>
      <c r="O358" s="368">
        <f t="shared" si="17"/>
        <v>0</v>
      </c>
      <c r="P358" s="368">
        <f t="shared" si="17"/>
        <v>0</v>
      </c>
      <c r="Q358" s="368">
        <f t="shared" si="17"/>
        <v>0</v>
      </c>
      <c r="R358" s="368">
        <f t="shared" si="17"/>
        <v>0</v>
      </c>
      <c r="S358" s="368">
        <f t="shared" si="17"/>
        <v>0</v>
      </c>
      <c r="T358" s="368">
        <f t="shared" si="17"/>
        <v>0</v>
      </c>
      <c r="U358" s="368">
        <f t="shared" si="17"/>
        <v>0</v>
      </c>
      <c r="V358" s="368">
        <f t="shared" si="17"/>
        <v>0</v>
      </c>
      <c r="W358" s="368">
        <f t="shared" si="17"/>
        <v>0</v>
      </c>
      <c r="X358" s="368">
        <f t="shared" si="17"/>
        <v>0</v>
      </c>
      <c r="Y358" s="368">
        <f t="shared" si="17"/>
        <v>0</v>
      </c>
      <c r="Z358" s="368">
        <f t="shared" si="17"/>
        <v>0</v>
      </c>
      <c r="AA358" s="368">
        <f t="shared" si="17"/>
        <v>0</v>
      </c>
      <c r="AB358" s="368">
        <f t="shared" si="17"/>
        <v>0</v>
      </c>
      <c r="AC358" s="368">
        <f t="shared" si="17"/>
        <v>0</v>
      </c>
      <c r="AD358" s="368">
        <f t="shared" si="17"/>
        <v>0</v>
      </c>
      <c r="AE358" s="368">
        <f t="shared" si="17"/>
        <v>0</v>
      </c>
      <c r="AF358" s="368">
        <f t="shared" si="17"/>
        <v>0</v>
      </c>
      <c r="AG358" s="368">
        <f t="shared" si="17"/>
        <v>0</v>
      </c>
      <c r="AH358" s="368">
        <f t="shared" si="17"/>
        <v>0</v>
      </c>
      <c r="AI358" s="368">
        <f t="shared" si="17"/>
        <v>0</v>
      </c>
      <c r="AJ358" s="368">
        <f t="shared" si="17"/>
        <v>0</v>
      </c>
      <c r="AK358" s="368">
        <f t="shared" si="17"/>
        <v>0</v>
      </c>
      <c r="AL358" s="368">
        <f t="shared" si="17"/>
        <v>0</v>
      </c>
      <c r="AM358" s="368">
        <f t="shared" si="17"/>
        <v>0</v>
      </c>
      <c r="AN358" s="368">
        <f t="shared" si="17"/>
        <v>0</v>
      </c>
      <c r="AO358" s="368">
        <f t="shared" si="17"/>
        <v>0</v>
      </c>
      <c r="AP358" s="368">
        <f t="shared" si="17"/>
        <v>0</v>
      </c>
      <c r="AQ358" s="368">
        <f t="shared" si="17"/>
        <v>0</v>
      </c>
      <c r="AR358" s="368">
        <f t="shared" si="17"/>
        <v>0</v>
      </c>
      <c r="AS358" s="368">
        <f t="shared" si="17"/>
        <v>0</v>
      </c>
      <c r="AT358" s="368">
        <f t="shared" si="17"/>
        <v>0</v>
      </c>
      <c r="AU358" s="368">
        <f t="shared" si="1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8"/>
        <v>YYEAAa</v>
      </c>
      <c r="H359" s="368">
        <f t="shared" ref="H359:AU359" si="18">IF(H324&gt;0,1,0)</f>
        <v>0</v>
      </c>
      <c r="I359" s="368">
        <f t="shared" si="18"/>
        <v>0</v>
      </c>
      <c r="J359" s="368">
        <f t="shared" si="18"/>
        <v>0</v>
      </c>
      <c r="K359" s="368">
        <f t="shared" si="18"/>
        <v>0</v>
      </c>
      <c r="L359" s="368">
        <f t="shared" si="18"/>
        <v>0</v>
      </c>
      <c r="M359" s="368">
        <f t="shared" si="18"/>
        <v>0</v>
      </c>
      <c r="N359" s="368">
        <f t="shared" si="18"/>
        <v>0</v>
      </c>
      <c r="O359" s="368">
        <f t="shared" si="18"/>
        <v>0</v>
      </c>
      <c r="P359" s="368">
        <f t="shared" si="18"/>
        <v>0</v>
      </c>
      <c r="Q359" s="368">
        <f t="shared" si="18"/>
        <v>0</v>
      </c>
      <c r="R359" s="368">
        <f t="shared" si="18"/>
        <v>0</v>
      </c>
      <c r="S359" s="368">
        <f t="shared" si="18"/>
        <v>0</v>
      </c>
      <c r="T359" s="368">
        <f t="shared" si="18"/>
        <v>0</v>
      </c>
      <c r="U359" s="368">
        <f t="shared" si="18"/>
        <v>0</v>
      </c>
      <c r="V359" s="368">
        <f t="shared" si="18"/>
        <v>0</v>
      </c>
      <c r="W359" s="368">
        <f t="shared" si="18"/>
        <v>0</v>
      </c>
      <c r="X359" s="368">
        <f t="shared" si="18"/>
        <v>0</v>
      </c>
      <c r="Y359" s="368">
        <f t="shared" si="18"/>
        <v>0</v>
      </c>
      <c r="Z359" s="368">
        <f t="shared" si="18"/>
        <v>0</v>
      </c>
      <c r="AA359" s="368">
        <f t="shared" si="18"/>
        <v>0</v>
      </c>
      <c r="AB359" s="368">
        <f t="shared" si="18"/>
        <v>0</v>
      </c>
      <c r="AC359" s="368">
        <f t="shared" si="18"/>
        <v>0</v>
      </c>
      <c r="AD359" s="368">
        <f t="shared" si="18"/>
        <v>0</v>
      </c>
      <c r="AE359" s="368">
        <f t="shared" si="18"/>
        <v>0</v>
      </c>
      <c r="AF359" s="368">
        <f t="shared" si="18"/>
        <v>0</v>
      </c>
      <c r="AG359" s="368">
        <f t="shared" si="18"/>
        <v>0</v>
      </c>
      <c r="AH359" s="368">
        <f t="shared" si="18"/>
        <v>0</v>
      </c>
      <c r="AI359" s="368">
        <f t="shared" si="18"/>
        <v>0</v>
      </c>
      <c r="AJ359" s="368">
        <f t="shared" si="18"/>
        <v>0</v>
      </c>
      <c r="AK359" s="368">
        <f t="shared" si="18"/>
        <v>0</v>
      </c>
      <c r="AL359" s="368">
        <f t="shared" si="18"/>
        <v>0</v>
      </c>
      <c r="AM359" s="368">
        <f t="shared" si="18"/>
        <v>0</v>
      </c>
      <c r="AN359" s="368">
        <f t="shared" si="18"/>
        <v>0</v>
      </c>
      <c r="AO359" s="368">
        <f t="shared" si="18"/>
        <v>0</v>
      </c>
      <c r="AP359" s="368">
        <f t="shared" si="18"/>
        <v>0</v>
      </c>
      <c r="AQ359" s="368">
        <f t="shared" si="18"/>
        <v>0</v>
      </c>
      <c r="AR359" s="368">
        <f t="shared" si="18"/>
        <v>0</v>
      </c>
      <c r="AS359" s="368">
        <f t="shared" si="18"/>
        <v>0</v>
      </c>
      <c r="AT359" s="368">
        <f t="shared" si="18"/>
        <v>0</v>
      </c>
      <c r="AU359" s="368">
        <f t="shared" si="1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8"/>
        <v>YYAAAa</v>
      </c>
      <c r="H360" s="368">
        <f t="shared" ref="H360:AU360" si="19">IF(H325&gt;0,1,0)</f>
        <v>0</v>
      </c>
      <c r="I360" s="368">
        <f t="shared" si="19"/>
        <v>0</v>
      </c>
      <c r="J360" s="368">
        <f t="shared" si="19"/>
        <v>0</v>
      </c>
      <c r="K360" s="368">
        <f t="shared" si="19"/>
        <v>0</v>
      </c>
      <c r="L360" s="368">
        <f t="shared" si="19"/>
        <v>0</v>
      </c>
      <c r="M360" s="368">
        <f t="shared" si="19"/>
        <v>0</v>
      </c>
      <c r="N360" s="368">
        <f t="shared" si="19"/>
        <v>0</v>
      </c>
      <c r="O360" s="368">
        <f t="shared" si="19"/>
        <v>0</v>
      </c>
      <c r="P360" s="368">
        <f t="shared" si="19"/>
        <v>0</v>
      </c>
      <c r="Q360" s="368">
        <f t="shared" si="19"/>
        <v>0</v>
      </c>
      <c r="R360" s="368">
        <f t="shared" si="19"/>
        <v>0</v>
      </c>
      <c r="S360" s="368">
        <f t="shared" si="19"/>
        <v>0</v>
      </c>
      <c r="T360" s="368">
        <f t="shared" si="19"/>
        <v>0</v>
      </c>
      <c r="U360" s="368">
        <f t="shared" si="19"/>
        <v>0</v>
      </c>
      <c r="V360" s="368">
        <f t="shared" si="19"/>
        <v>0</v>
      </c>
      <c r="W360" s="368">
        <f t="shared" si="19"/>
        <v>0</v>
      </c>
      <c r="X360" s="368">
        <f t="shared" si="19"/>
        <v>0</v>
      </c>
      <c r="Y360" s="368">
        <f t="shared" si="19"/>
        <v>0</v>
      </c>
      <c r="Z360" s="368">
        <f t="shared" si="19"/>
        <v>0</v>
      </c>
      <c r="AA360" s="368">
        <f t="shared" si="19"/>
        <v>0</v>
      </c>
      <c r="AB360" s="368">
        <f t="shared" si="19"/>
        <v>0</v>
      </c>
      <c r="AC360" s="368">
        <f t="shared" si="19"/>
        <v>0</v>
      </c>
      <c r="AD360" s="368">
        <f t="shared" si="19"/>
        <v>0</v>
      </c>
      <c r="AE360" s="368">
        <f t="shared" si="19"/>
        <v>0</v>
      </c>
      <c r="AF360" s="368">
        <f t="shared" si="19"/>
        <v>0</v>
      </c>
      <c r="AG360" s="368">
        <f t="shared" si="19"/>
        <v>0</v>
      </c>
      <c r="AH360" s="368">
        <f t="shared" si="19"/>
        <v>0</v>
      </c>
      <c r="AI360" s="368">
        <f t="shared" si="19"/>
        <v>0</v>
      </c>
      <c r="AJ360" s="368">
        <f t="shared" si="19"/>
        <v>0</v>
      </c>
      <c r="AK360" s="368">
        <f t="shared" si="19"/>
        <v>0</v>
      </c>
      <c r="AL360" s="368">
        <f t="shared" si="19"/>
        <v>0</v>
      </c>
      <c r="AM360" s="368">
        <f t="shared" si="19"/>
        <v>0</v>
      </c>
      <c r="AN360" s="368">
        <f t="shared" si="19"/>
        <v>0</v>
      </c>
      <c r="AO360" s="368">
        <f t="shared" si="19"/>
        <v>0</v>
      </c>
      <c r="AP360" s="368">
        <f t="shared" si="19"/>
        <v>0</v>
      </c>
      <c r="AQ360" s="368">
        <f t="shared" si="19"/>
        <v>0</v>
      </c>
      <c r="AR360" s="368">
        <f t="shared" si="19"/>
        <v>0</v>
      </c>
      <c r="AS360" s="368">
        <f t="shared" si="19"/>
        <v>0</v>
      </c>
      <c r="AT360" s="368">
        <f t="shared" si="19"/>
        <v>0</v>
      </c>
      <c r="AU360" s="368">
        <f t="shared" si="1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8"/>
        <v>YAAAAa</v>
      </c>
      <c r="H361" s="368">
        <f t="shared" ref="H361:AU361" si="20">IF(H326&gt;0,1,0)</f>
        <v>0</v>
      </c>
      <c r="I361" s="368">
        <f t="shared" si="20"/>
        <v>0</v>
      </c>
      <c r="J361" s="368">
        <f t="shared" si="20"/>
        <v>0</v>
      </c>
      <c r="K361" s="368">
        <f t="shared" si="20"/>
        <v>0</v>
      </c>
      <c r="L361" s="368">
        <f t="shared" si="20"/>
        <v>0</v>
      </c>
      <c r="M361" s="368">
        <f t="shared" si="20"/>
        <v>0</v>
      </c>
      <c r="N361" s="368">
        <f t="shared" si="20"/>
        <v>0</v>
      </c>
      <c r="O361" s="368">
        <f t="shared" si="20"/>
        <v>0</v>
      </c>
      <c r="P361" s="368">
        <f t="shared" si="20"/>
        <v>0</v>
      </c>
      <c r="Q361" s="368">
        <f t="shared" si="20"/>
        <v>0</v>
      </c>
      <c r="R361" s="368">
        <f t="shared" si="20"/>
        <v>0</v>
      </c>
      <c r="S361" s="368">
        <f t="shared" si="20"/>
        <v>0</v>
      </c>
      <c r="T361" s="368">
        <f t="shared" si="20"/>
        <v>0</v>
      </c>
      <c r="U361" s="368">
        <f t="shared" si="20"/>
        <v>0</v>
      </c>
      <c r="V361" s="368">
        <f t="shared" si="20"/>
        <v>0</v>
      </c>
      <c r="W361" s="368">
        <f t="shared" si="20"/>
        <v>0</v>
      </c>
      <c r="X361" s="368">
        <f t="shared" si="20"/>
        <v>0</v>
      </c>
      <c r="Y361" s="368">
        <f t="shared" si="20"/>
        <v>0</v>
      </c>
      <c r="Z361" s="368">
        <f t="shared" si="20"/>
        <v>0</v>
      </c>
      <c r="AA361" s="368">
        <f t="shared" si="20"/>
        <v>0</v>
      </c>
      <c r="AB361" s="368">
        <f t="shared" si="20"/>
        <v>0</v>
      </c>
      <c r="AC361" s="368">
        <f t="shared" si="20"/>
        <v>0</v>
      </c>
      <c r="AD361" s="368">
        <f t="shared" si="20"/>
        <v>0</v>
      </c>
      <c r="AE361" s="368">
        <f t="shared" si="20"/>
        <v>0</v>
      </c>
      <c r="AF361" s="368">
        <f t="shared" si="20"/>
        <v>0</v>
      </c>
      <c r="AG361" s="368">
        <f t="shared" si="20"/>
        <v>0</v>
      </c>
      <c r="AH361" s="368">
        <f t="shared" si="20"/>
        <v>0</v>
      </c>
      <c r="AI361" s="368">
        <f t="shared" si="20"/>
        <v>0</v>
      </c>
      <c r="AJ361" s="368">
        <f t="shared" si="20"/>
        <v>0</v>
      </c>
      <c r="AK361" s="368">
        <f t="shared" si="20"/>
        <v>0</v>
      </c>
      <c r="AL361" s="368">
        <f t="shared" si="20"/>
        <v>0</v>
      </c>
      <c r="AM361" s="368">
        <f t="shared" si="20"/>
        <v>0</v>
      </c>
      <c r="AN361" s="368">
        <f t="shared" si="20"/>
        <v>0</v>
      </c>
      <c r="AO361" s="368">
        <f t="shared" si="20"/>
        <v>0</v>
      </c>
      <c r="AP361" s="368">
        <f t="shared" si="20"/>
        <v>0</v>
      </c>
      <c r="AQ361" s="368">
        <f t="shared" si="20"/>
        <v>0</v>
      </c>
      <c r="AR361" s="368">
        <f t="shared" si="20"/>
        <v>0</v>
      </c>
      <c r="AS361" s="368">
        <f t="shared" si="20"/>
        <v>0</v>
      </c>
      <c r="AT361" s="368">
        <f t="shared" si="20"/>
        <v>0</v>
      </c>
      <c r="AU361" s="368">
        <f t="shared" si="2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8"/>
        <v>YYENEl</v>
      </c>
      <c r="H362" s="368">
        <f t="shared" ref="H362:AU362" si="21">IF(H327&gt;0,1,0)</f>
        <v>0</v>
      </c>
      <c r="I362" s="368">
        <f t="shared" si="21"/>
        <v>0</v>
      </c>
      <c r="J362" s="368">
        <f t="shared" si="21"/>
        <v>0</v>
      </c>
      <c r="K362" s="368">
        <f t="shared" si="21"/>
        <v>0</v>
      </c>
      <c r="L362" s="368">
        <f t="shared" si="21"/>
        <v>0</v>
      </c>
      <c r="M362" s="368">
        <f t="shared" si="21"/>
        <v>0</v>
      </c>
      <c r="N362" s="368">
        <f t="shared" si="21"/>
        <v>0</v>
      </c>
      <c r="O362" s="368">
        <f t="shared" si="21"/>
        <v>0</v>
      </c>
      <c r="P362" s="368">
        <f t="shared" si="21"/>
        <v>0</v>
      </c>
      <c r="Q362" s="368">
        <f t="shared" si="21"/>
        <v>0</v>
      </c>
      <c r="R362" s="368">
        <f t="shared" si="21"/>
        <v>0</v>
      </c>
      <c r="S362" s="368">
        <f t="shared" si="21"/>
        <v>0</v>
      </c>
      <c r="T362" s="368">
        <f t="shared" si="21"/>
        <v>0</v>
      </c>
      <c r="U362" s="368">
        <f t="shared" si="21"/>
        <v>0</v>
      </c>
      <c r="V362" s="368">
        <f t="shared" si="21"/>
        <v>0</v>
      </c>
      <c r="W362" s="368">
        <f t="shared" si="21"/>
        <v>0</v>
      </c>
      <c r="X362" s="368">
        <f t="shared" si="21"/>
        <v>0</v>
      </c>
      <c r="Y362" s="368">
        <f t="shared" si="21"/>
        <v>0</v>
      </c>
      <c r="Z362" s="368">
        <f t="shared" si="21"/>
        <v>0</v>
      </c>
      <c r="AA362" s="368">
        <f t="shared" si="21"/>
        <v>0</v>
      </c>
      <c r="AB362" s="368">
        <f t="shared" si="21"/>
        <v>0</v>
      </c>
      <c r="AC362" s="368">
        <f t="shared" si="21"/>
        <v>0</v>
      </c>
      <c r="AD362" s="368">
        <f t="shared" si="21"/>
        <v>0</v>
      </c>
      <c r="AE362" s="368">
        <f t="shared" si="21"/>
        <v>0</v>
      </c>
      <c r="AF362" s="368">
        <f t="shared" si="21"/>
        <v>0</v>
      </c>
      <c r="AG362" s="368">
        <f t="shared" si="21"/>
        <v>0</v>
      </c>
      <c r="AH362" s="368">
        <f t="shared" si="21"/>
        <v>0</v>
      </c>
      <c r="AI362" s="368">
        <f t="shared" si="21"/>
        <v>0</v>
      </c>
      <c r="AJ362" s="368">
        <f t="shared" si="21"/>
        <v>0</v>
      </c>
      <c r="AK362" s="368">
        <f t="shared" si="21"/>
        <v>0</v>
      </c>
      <c r="AL362" s="368">
        <f t="shared" si="21"/>
        <v>0</v>
      </c>
      <c r="AM362" s="368">
        <f t="shared" si="21"/>
        <v>0</v>
      </c>
      <c r="AN362" s="368">
        <f t="shared" si="21"/>
        <v>0</v>
      </c>
      <c r="AO362" s="368">
        <f t="shared" si="21"/>
        <v>0</v>
      </c>
      <c r="AP362" s="368">
        <f t="shared" si="21"/>
        <v>0</v>
      </c>
      <c r="AQ362" s="368">
        <f t="shared" si="21"/>
        <v>0</v>
      </c>
      <c r="AR362" s="368">
        <f t="shared" si="21"/>
        <v>0</v>
      </c>
      <c r="AS362" s="368">
        <f t="shared" si="21"/>
        <v>0</v>
      </c>
      <c r="AT362" s="368">
        <f t="shared" si="21"/>
        <v>0</v>
      </c>
      <c r="AU362" s="368">
        <f t="shared" si="21"/>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8"/>
        <v>YYPENw</v>
      </c>
      <c r="H363" s="368">
        <f t="shared" ref="H363:AU363" si="22">IF(H328&gt;0,1,0)</f>
        <v>0</v>
      </c>
      <c r="I363" s="368">
        <f t="shared" si="22"/>
        <v>0</v>
      </c>
      <c r="J363" s="368">
        <f t="shared" si="22"/>
        <v>0</v>
      </c>
      <c r="K363" s="368">
        <f t="shared" si="22"/>
        <v>0</v>
      </c>
      <c r="L363" s="368">
        <f t="shared" si="22"/>
        <v>0</v>
      </c>
      <c r="M363" s="368">
        <f t="shared" si="22"/>
        <v>0</v>
      </c>
      <c r="N363" s="368">
        <f t="shared" si="22"/>
        <v>0</v>
      </c>
      <c r="O363" s="368">
        <f t="shared" si="22"/>
        <v>0</v>
      </c>
      <c r="P363" s="368">
        <f t="shared" si="22"/>
        <v>0</v>
      </c>
      <c r="Q363" s="368">
        <f t="shared" si="22"/>
        <v>0</v>
      </c>
      <c r="R363" s="368">
        <f t="shared" si="22"/>
        <v>0</v>
      </c>
      <c r="S363" s="368">
        <f t="shared" si="22"/>
        <v>0</v>
      </c>
      <c r="T363" s="368">
        <f t="shared" si="22"/>
        <v>0</v>
      </c>
      <c r="U363" s="368">
        <f t="shared" si="22"/>
        <v>0</v>
      </c>
      <c r="V363" s="368">
        <f t="shared" si="22"/>
        <v>0</v>
      </c>
      <c r="W363" s="368">
        <f t="shared" si="22"/>
        <v>0</v>
      </c>
      <c r="X363" s="368">
        <f t="shared" si="22"/>
        <v>0</v>
      </c>
      <c r="Y363" s="368">
        <f t="shared" si="22"/>
        <v>0</v>
      </c>
      <c r="Z363" s="368">
        <f t="shared" si="22"/>
        <v>0</v>
      </c>
      <c r="AA363" s="368">
        <f t="shared" si="22"/>
        <v>0</v>
      </c>
      <c r="AB363" s="368">
        <f t="shared" si="22"/>
        <v>0</v>
      </c>
      <c r="AC363" s="368">
        <f t="shared" si="22"/>
        <v>0</v>
      </c>
      <c r="AD363" s="368">
        <f t="shared" si="22"/>
        <v>0</v>
      </c>
      <c r="AE363" s="368">
        <f t="shared" si="22"/>
        <v>0</v>
      </c>
      <c r="AF363" s="368">
        <f t="shared" si="22"/>
        <v>0</v>
      </c>
      <c r="AG363" s="368">
        <f t="shared" si="22"/>
        <v>0</v>
      </c>
      <c r="AH363" s="368">
        <f t="shared" si="22"/>
        <v>0</v>
      </c>
      <c r="AI363" s="368">
        <f t="shared" si="22"/>
        <v>0</v>
      </c>
      <c r="AJ363" s="368">
        <f t="shared" si="22"/>
        <v>0</v>
      </c>
      <c r="AK363" s="368">
        <f t="shared" si="22"/>
        <v>0</v>
      </c>
      <c r="AL363" s="368">
        <f t="shared" si="22"/>
        <v>0</v>
      </c>
      <c r="AM363" s="368">
        <f t="shared" si="22"/>
        <v>0</v>
      </c>
      <c r="AN363" s="368">
        <f t="shared" si="22"/>
        <v>0</v>
      </c>
      <c r="AO363" s="368">
        <f t="shared" si="22"/>
        <v>0</v>
      </c>
      <c r="AP363" s="368">
        <f t="shared" si="22"/>
        <v>0</v>
      </c>
      <c r="AQ363" s="368">
        <f t="shared" si="22"/>
        <v>0</v>
      </c>
      <c r="AR363" s="368">
        <f t="shared" si="22"/>
        <v>0</v>
      </c>
      <c r="AS363" s="368">
        <f t="shared" si="22"/>
        <v>0</v>
      </c>
      <c r="AT363" s="368">
        <f t="shared" si="22"/>
        <v>0</v>
      </c>
      <c r="AU363" s="368">
        <f t="shared" si="22"/>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8"/>
        <v>YYEPEz</v>
      </c>
      <c r="H364" s="368">
        <f t="shared" ref="H364:AU364" si="23">IF(H329&gt;0,1,0)</f>
        <v>0</v>
      </c>
      <c r="I364" s="368">
        <f t="shared" si="23"/>
        <v>0</v>
      </c>
      <c r="J364" s="368">
        <f t="shared" si="23"/>
        <v>0</v>
      </c>
      <c r="K364" s="368">
        <f t="shared" si="23"/>
        <v>0</v>
      </c>
      <c r="L364" s="368">
        <f t="shared" si="23"/>
        <v>0</v>
      </c>
      <c r="M364" s="368">
        <f t="shared" si="23"/>
        <v>0</v>
      </c>
      <c r="N364" s="368">
        <f t="shared" si="23"/>
        <v>0</v>
      </c>
      <c r="O364" s="368">
        <f t="shared" si="23"/>
        <v>0</v>
      </c>
      <c r="P364" s="368">
        <f t="shared" si="23"/>
        <v>0</v>
      </c>
      <c r="Q364" s="368">
        <f t="shared" si="23"/>
        <v>0</v>
      </c>
      <c r="R364" s="368">
        <f t="shared" si="23"/>
        <v>0</v>
      </c>
      <c r="S364" s="368">
        <f t="shared" si="23"/>
        <v>0</v>
      </c>
      <c r="T364" s="368">
        <f t="shared" si="23"/>
        <v>0</v>
      </c>
      <c r="U364" s="368">
        <f t="shared" si="23"/>
        <v>0</v>
      </c>
      <c r="V364" s="368">
        <f t="shared" si="23"/>
        <v>0</v>
      </c>
      <c r="W364" s="368">
        <f t="shared" si="23"/>
        <v>0</v>
      </c>
      <c r="X364" s="368">
        <f t="shared" si="23"/>
        <v>0</v>
      </c>
      <c r="Y364" s="368">
        <f t="shared" si="23"/>
        <v>0</v>
      </c>
      <c r="Z364" s="368">
        <f t="shared" si="23"/>
        <v>0</v>
      </c>
      <c r="AA364" s="368">
        <f t="shared" si="23"/>
        <v>0</v>
      </c>
      <c r="AB364" s="368">
        <f t="shared" si="23"/>
        <v>0</v>
      </c>
      <c r="AC364" s="368">
        <f t="shared" si="23"/>
        <v>0</v>
      </c>
      <c r="AD364" s="368">
        <f t="shared" si="23"/>
        <v>0</v>
      </c>
      <c r="AE364" s="368">
        <f t="shared" si="23"/>
        <v>0</v>
      </c>
      <c r="AF364" s="368">
        <f t="shared" si="23"/>
        <v>0</v>
      </c>
      <c r="AG364" s="368">
        <f t="shared" si="23"/>
        <v>0</v>
      </c>
      <c r="AH364" s="368">
        <f t="shared" si="23"/>
        <v>0</v>
      </c>
      <c r="AI364" s="368">
        <f t="shared" si="23"/>
        <v>0</v>
      </c>
      <c r="AJ364" s="368">
        <f t="shared" si="23"/>
        <v>0</v>
      </c>
      <c r="AK364" s="368">
        <f t="shared" si="23"/>
        <v>0</v>
      </c>
      <c r="AL364" s="368">
        <f t="shared" si="23"/>
        <v>0</v>
      </c>
      <c r="AM364" s="368">
        <f t="shared" si="23"/>
        <v>0</v>
      </c>
      <c r="AN364" s="368">
        <f t="shared" si="23"/>
        <v>0</v>
      </c>
      <c r="AO364" s="368">
        <f t="shared" si="23"/>
        <v>0</v>
      </c>
      <c r="AP364" s="368">
        <f t="shared" si="23"/>
        <v>0</v>
      </c>
      <c r="AQ364" s="368">
        <f t="shared" si="23"/>
        <v>0</v>
      </c>
      <c r="AR364" s="368">
        <f t="shared" si="23"/>
        <v>0</v>
      </c>
      <c r="AS364" s="368">
        <f t="shared" si="23"/>
        <v>0</v>
      </c>
      <c r="AT364" s="368">
        <f t="shared" si="23"/>
        <v>0</v>
      </c>
      <c r="AU364" s="368">
        <f t="shared" si="23"/>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8"/>
        <v>YYNEPw</v>
      </c>
      <c r="H365" s="368">
        <f t="shared" ref="H365:AU365" si="24">IF(H330&gt;0,1,0)</f>
        <v>0</v>
      </c>
      <c r="I365" s="368">
        <f t="shared" si="24"/>
        <v>0</v>
      </c>
      <c r="J365" s="368">
        <f t="shared" si="24"/>
        <v>0</v>
      </c>
      <c r="K365" s="368">
        <f t="shared" si="24"/>
        <v>0</v>
      </c>
      <c r="L365" s="368">
        <f t="shared" si="24"/>
        <v>0</v>
      </c>
      <c r="M365" s="368">
        <f t="shared" si="24"/>
        <v>0</v>
      </c>
      <c r="N365" s="368">
        <f t="shared" si="24"/>
        <v>0</v>
      </c>
      <c r="O365" s="368">
        <f t="shared" si="24"/>
        <v>0</v>
      </c>
      <c r="P365" s="368">
        <f t="shared" si="24"/>
        <v>0</v>
      </c>
      <c r="Q365" s="368">
        <f t="shared" si="24"/>
        <v>0</v>
      </c>
      <c r="R365" s="368">
        <f t="shared" si="24"/>
        <v>0</v>
      </c>
      <c r="S365" s="368">
        <f t="shared" si="24"/>
        <v>0</v>
      </c>
      <c r="T365" s="368">
        <f t="shared" si="24"/>
        <v>0</v>
      </c>
      <c r="U365" s="368">
        <f t="shared" si="24"/>
        <v>0</v>
      </c>
      <c r="V365" s="368">
        <f t="shared" si="24"/>
        <v>0</v>
      </c>
      <c r="W365" s="368">
        <f t="shared" si="24"/>
        <v>0</v>
      </c>
      <c r="X365" s="368">
        <f t="shared" si="24"/>
        <v>0</v>
      </c>
      <c r="Y365" s="368">
        <f t="shared" si="24"/>
        <v>0</v>
      </c>
      <c r="Z365" s="368">
        <f t="shared" si="24"/>
        <v>0</v>
      </c>
      <c r="AA365" s="368">
        <f t="shared" si="24"/>
        <v>0</v>
      </c>
      <c r="AB365" s="368">
        <f t="shared" si="24"/>
        <v>0</v>
      </c>
      <c r="AC365" s="368">
        <f t="shared" si="24"/>
        <v>0</v>
      </c>
      <c r="AD365" s="368">
        <f t="shared" si="24"/>
        <v>0</v>
      </c>
      <c r="AE365" s="368">
        <f t="shared" si="24"/>
        <v>0</v>
      </c>
      <c r="AF365" s="368">
        <f t="shared" si="24"/>
        <v>0</v>
      </c>
      <c r="AG365" s="368">
        <f t="shared" si="24"/>
        <v>0</v>
      </c>
      <c r="AH365" s="368">
        <f t="shared" si="24"/>
        <v>0</v>
      </c>
      <c r="AI365" s="368">
        <f t="shared" si="24"/>
        <v>0</v>
      </c>
      <c r="AJ365" s="368">
        <f t="shared" si="24"/>
        <v>0</v>
      </c>
      <c r="AK365" s="368">
        <f t="shared" si="24"/>
        <v>0</v>
      </c>
      <c r="AL365" s="368">
        <f t="shared" si="24"/>
        <v>0</v>
      </c>
      <c r="AM365" s="368">
        <f t="shared" si="24"/>
        <v>0</v>
      </c>
      <c r="AN365" s="368">
        <f t="shared" si="24"/>
        <v>0</v>
      </c>
      <c r="AO365" s="368">
        <f t="shared" si="24"/>
        <v>0</v>
      </c>
      <c r="AP365" s="368">
        <f t="shared" si="24"/>
        <v>0</v>
      </c>
      <c r="AQ365" s="368">
        <f t="shared" si="24"/>
        <v>0</v>
      </c>
      <c r="AR365" s="368">
        <f t="shared" si="24"/>
        <v>0</v>
      </c>
      <c r="AS365" s="368">
        <f t="shared" si="24"/>
        <v>0</v>
      </c>
      <c r="AT365" s="368">
        <f t="shared" si="24"/>
        <v>0</v>
      </c>
      <c r="AU365" s="368">
        <f t="shared" si="24"/>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8"/>
        <v>AYAAAw</v>
      </c>
      <c r="H366" s="368">
        <f t="shared" ref="H366:AU366" si="25">IF(H331&gt;0,1,0)</f>
        <v>0</v>
      </c>
      <c r="I366" s="368">
        <f t="shared" si="25"/>
        <v>0</v>
      </c>
      <c r="J366" s="368">
        <f t="shared" si="25"/>
        <v>0</v>
      </c>
      <c r="K366" s="368">
        <f t="shared" si="25"/>
        <v>0</v>
      </c>
      <c r="L366" s="368">
        <f t="shared" si="25"/>
        <v>0</v>
      </c>
      <c r="M366" s="368">
        <f t="shared" si="25"/>
        <v>0</v>
      </c>
      <c r="N366" s="368">
        <f t="shared" si="25"/>
        <v>0</v>
      </c>
      <c r="O366" s="368">
        <f t="shared" si="25"/>
        <v>0</v>
      </c>
      <c r="P366" s="368">
        <f t="shared" si="25"/>
        <v>0</v>
      </c>
      <c r="Q366" s="368">
        <f t="shared" si="25"/>
        <v>0</v>
      </c>
      <c r="R366" s="368">
        <f t="shared" si="25"/>
        <v>0</v>
      </c>
      <c r="S366" s="368">
        <f t="shared" si="25"/>
        <v>0</v>
      </c>
      <c r="T366" s="368">
        <f t="shared" si="25"/>
        <v>0</v>
      </c>
      <c r="U366" s="368">
        <f t="shared" si="25"/>
        <v>0</v>
      </c>
      <c r="V366" s="368">
        <f t="shared" si="25"/>
        <v>0</v>
      </c>
      <c r="W366" s="368">
        <f t="shared" si="25"/>
        <v>0</v>
      </c>
      <c r="X366" s="368">
        <f t="shared" si="25"/>
        <v>0</v>
      </c>
      <c r="Y366" s="368">
        <f t="shared" si="25"/>
        <v>0</v>
      </c>
      <c r="Z366" s="368">
        <f t="shared" si="25"/>
        <v>0</v>
      </c>
      <c r="AA366" s="368">
        <f t="shared" si="25"/>
        <v>0</v>
      </c>
      <c r="AB366" s="368">
        <f t="shared" si="25"/>
        <v>0</v>
      </c>
      <c r="AC366" s="368">
        <f t="shared" si="25"/>
        <v>0</v>
      </c>
      <c r="AD366" s="368">
        <f t="shared" si="25"/>
        <v>0</v>
      </c>
      <c r="AE366" s="368">
        <f t="shared" si="25"/>
        <v>0</v>
      </c>
      <c r="AF366" s="368">
        <f t="shared" si="25"/>
        <v>0</v>
      </c>
      <c r="AG366" s="368">
        <f t="shared" si="25"/>
        <v>0</v>
      </c>
      <c r="AH366" s="368">
        <f t="shared" si="25"/>
        <v>0</v>
      </c>
      <c r="AI366" s="368">
        <f t="shared" si="25"/>
        <v>0</v>
      </c>
      <c r="AJ366" s="368">
        <f t="shared" si="25"/>
        <v>0</v>
      </c>
      <c r="AK366" s="368">
        <f t="shared" si="25"/>
        <v>0</v>
      </c>
      <c r="AL366" s="368">
        <f t="shared" si="25"/>
        <v>0</v>
      </c>
      <c r="AM366" s="368">
        <f t="shared" si="25"/>
        <v>0</v>
      </c>
      <c r="AN366" s="368">
        <f t="shared" si="25"/>
        <v>0</v>
      </c>
      <c r="AO366" s="368">
        <f t="shared" si="25"/>
        <v>0</v>
      </c>
      <c r="AP366" s="368">
        <f t="shared" si="25"/>
        <v>0</v>
      </c>
      <c r="AQ366" s="368">
        <f t="shared" si="25"/>
        <v>0</v>
      </c>
      <c r="AR366" s="368">
        <f t="shared" si="25"/>
        <v>0</v>
      </c>
      <c r="AS366" s="368">
        <f t="shared" si="25"/>
        <v>0</v>
      </c>
      <c r="AT366" s="368">
        <f t="shared" si="25"/>
        <v>0</v>
      </c>
      <c r="AU366" s="368">
        <f t="shared" si="25"/>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8"/>
        <v>AAEAAa</v>
      </c>
      <c r="H367" s="368">
        <f t="shared" ref="H367:AU367" si="26">IF(H332&gt;0,1,0)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8"/>
        <v>AAAEAa</v>
      </c>
      <c r="H368" s="368">
        <f t="shared" ref="H368:AU368" si="27">IF(H333&gt;0,1,0)</f>
        <v>0</v>
      </c>
      <c r="I368" s="368">
        <f t="shared" si="27"/>
        <v>0</v>
      </c>
      <c r="J368" s="368">
        <f t="shared" si="27"/>
        <v>0</v>
      </c>
      <c r="K368" s="368">
        <f t="shared" si="27"/>
        <v>0</v>
      </c>
      <c r="L368" s="368">
        <f t="shared" si="27"/>
        <v>0</v>
      </c>
      <c r="M368" s="368">
        <f t="shared" si="27"/>
        <v>0</v>
      </c>
      <c r="N368" s="368">
        <f t="shared" si="27"/>
        <v>0</v>
      </c>
      <c r="O368" s="368">
        <f t="shared" si="27"/>
        <v>0</v>
      </c>
      <c r="P368" s="368">
        <f t="shared" si="27"/>
        <v>0</v>
      </c>
      <c r="Q368" s="368">
        <f t="shared" si="27"/>
        <v>0</v>
      </c>
      <c r="R368" s="368">
        <f t="shared" si="27"/>
        <v>0</v>
      </c>
      <c r="S368" s="368">
        <f t="shared" si="27"/>
        <v>0</v>
      </c>
      <c r="T368" s="368">
        <f t="shared" si="27"/>
        <v>0</v>
      </c>
      <c r="U368" s="368">
        <f t="shared" si="27"/>
        <v>0</v>
      </c>
      <c r="V368" s="368">
        <f t="shared" si="27"/>
        <v>0</v>
      </c>
      <c r="W368" s="368">
        <f t="shared" si="27"/>
        <v>0</v>
      </c>
      <c r="X368" s="368">
        <f t="shared" si="27"/>
        <v>0</v>
      </c>
      <c r="Y368" s="368">
        <f t="shared" si="27"/>
        <v>0</v>
      </c>
      <c r="Z368" s="368">
        <f t="shared" si="27"/>
        <v>0</v>
      </c>
      <c r="AA368" s="368">
        <f t="shared" si="27"/>
        <v>0</v>
      </c>
      <c r="AB368" s="368">
        <f t="shared" si="27"/>
        <v>0</v>
      </c>
      <c r="AC368" s="368">
        <f t="shared" si="27"/>
        <v>0</v>
      </c>
      <c r="AD368" s="368">
        <f t="shared" si="27"/>
        <v>0</v>
      </c>
      <c r="AE368" s="368">
        <f t="shared" si="27"/>
        <v>0</v>
      </c>
      <c r="AF368" s="368">
        <f t="shared" si="27"/>
        <v>0</v>
      </c>
      <c r="AG368" s="368">
        <f t="shared" si="27"/>
        <v>0</v>
      </c>
      <c r="AH368" s="368">
        <f t="shared" si="27"/>
        <v>0</v>
      </c>
      <c r="AI368" s="368">
        <f t="shared" si="27"/>
        <v>0</v>
      </c>
      <c r="AJ368" s="368">
        <f t="shared" si="27"/>
        <v>0</v>
      </c>
      <c r="AK368" s="368">
        <f t="shared" si="27"/>
        <v>0</v>
      </c>
      <c r="AL368" s="368">
        <f t="shared" si="27"/>
        <v>0</v>
      </c>
      <c r="AM368" s="368">
        <f t="shared" si="27"/>
        <v>0</v>
      </c>
      <c r="AN368" s="368">
        <f t="shared" si="27"/>
        <v>0</v>
      </c>
      <c r="AO368" s="368">
        <f t="shared" si="27"/>
        <v>0</v>
      </c>
      <c r="AP368" s="368">
        <f t="shared" si="27"/>
        <v>0</v>
      </c>
      <c r="AQ368" s="368">
        <f t="shared" si="27"/>
        <v>0</v>
      </c>
      <c r="AR368" s="368">
        <f t="shared" si="27"/>
        <v>0</v>
      </c>
      <c r="AS368" s="368">
        <f t="shared" si="27"/>
        <v>0</v>
      </c>
      <c r="AT368" s="368">
        <f t="shared" si="27"/>
        <v>0</v>
      </c>
      <c r="AU368" s="368">
        <f t="shared" si="2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8"/>
        <v>YAAAEa</v>
      </c>
      <c r="H369" s="368">
        <f t="shared" ref="H369:AU369" si="28">IF(H334&gt;0,1,0)</f>
        <v>0</v>
      </c>
      <c r="I369" s="368">
        <f t="shared" si="28"/>
        <v>0</v>
      </c>
      <c r="J369" s="368">
        <f t="shared" si="28"/>
        <v>0</v>
      </c>
      <c r="K369" s="368">
        <f t="shared" si="28"/>
        <v>0</v>
      </c>
      <c r="L369" s="368">
        <f t="shared" si="28"/>
        <v>0</v>
      </c>
      <c r="M369" s="368">
        <f t="shared" si="28"/>
        <v>0</v>
      </c>
      <c r="N369" s="368">
        <f t="shared" si="28"/>
        <v>0</v>
      </c>
      <c r="O369" s="368">
        <f t="shared" si="28"/>
        <v>0</v>
      </c>
      <c r="P369" s="368">
        <f t="shared" si="28"/>
        <v>0</v>
      </c>
      <c r="Q369" s="368">
        <f t="shared" si="28"/>
        <v>0</v>
      </c>
      <c r="R369" s="368">
        <f t="shared" si="28"/>
        <v>0</v>
      </c>
      <c r="S369" s="368">
        <f t="shared" si="28"/>
        <v>0</v>
      </c>
      <c r="T369" s="368">
        <f t="shared" si="28"/>
        <v>0</v>
      </c>
      <c r="U369" s="368">
        <f t="shared" si="28"/>
        <v>0</v>
      </c>
      <c r="V369" s="368">
        <f t="shared" si="28"/>
        <v>0</v>
      </c>
      <c r="W369" s="368">
        <f t="shared" si="28"/>
        <v>0</v>
      </c>
      <c r="X369" s="368">
        <f t="shared" si="28"/>
        <v>0</v>
      </c>
      <c r="Y369" s="368">
        <f t="shared" si="28"/>
        <v>0</v>
      </c>
      <c r="Z369" s="368">
        <f t="shared" si="28"/>
        <v>0</v>
      </c>
      <c r="AA369" s="368">
        <f t="shared" si="28"/>
        <v>0</v>
      </c>
      <c r="AB369" s="368">
        <f t="shared" si="28"/>
        <v>0</v>
      </c>
      <c r="AC369" s="368">
        <f t="shared" si="28"/>
        <v>0</v>
      </c>
      <c r="AD369" s="368">
        <f t="shared" si="28"/>
        <v>0</v>
      </c>
      <c r="AE369" s="368">
        <f t="shared" si="28"/>
        <v>0</v>
      </c>
      <c r="AF369" s="368">
        <f t="shared" si="28"/>
        <v>0</v>
      </c>
      <c r="AG369" s="368">
        <f t="shared" si="28"/>
        <v>0</v>
      </c>
      <c r="AH369" s="368">
        <f t="shared" si="28"/>
        <v>0</v>
      </c>
      <c r="AI369" s="368">
        <f t="shared" si="28"/>
        <v>0</v>
      </c>
      <c r="AJ369" s="368">
        <f t="shared" si="28"/>
        <v>0</v>
      </c>
      <c r="AK369" s="368">
        <f t="shared" si="28"/>
        <v>0</v>
      </c>
      <c r="AL369" s="368">
        <f t="shared" si="28"/>
        <v>0</v>
      </c>
      <c r="AM369" s="368">
        <f t="shared" si="28"/>
        <v>0</v>
      </c>
      <c r="AN369" s="368">
        <f t="shared" si="28"/>
        <v>0</v>
      </c>
      <c r="AO369" s="368">
        <f t="shared" si="28"/>
        <v>0</v>
      </c>
      <c r="AP369" s="368">
        <f t="shared" si="28"/>
        <v>0</v>
      </c>
      <c r="AQ369" s="368">
        <f t="shared" si="28"/>
        <v>0</v>
      </c>
      <c r="AR369" s="368">
        <f t="shared" si="28"/>
        <v>0</v>
      </c>
      <c r="AS369" s="368">
        <f t="shared" si="28"/>
        <v>0</v>
      </c>
      <c r="AT369" s="368">
        <f t="shared" si="28"/>
        <v>0</v>
      </c>
      <c r="AU369" s="368">
        <f t="shared" si="2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8"/>
        <v>YAAANw</v>
      </c>
      <c r="H370" s="368">
        <f t="shared" ref="H370:AU370" si="29">IF(H335&gt;0,1,0)</f>
        <v>0</v>
      </c>
      <c r="I370" s="368">
        <f t="shared" si="29"/>
        <v>0</v>
      </c>
      <c r="J370" s="368">
        <f t="shared" si="29"/>
        <v>0</v>
      </c>
      <c r="K370" s="368">
        <f t="shared" si="29"/>
        <v>0</v>
      </c>
      <c r="L370" s="368">
        <f t="shared" si="29"/>
        <v>0</v>
      </c>
      <c r="M370" s="368">
        <f t="shared" si="29"/>
        <v>0</v>
      </c>
      <c r="N370" s="368">
        <f t="shared" si="29"/>
        <v>0</v>
      </c>
      <c r="O370" s="368">
        <f t="shared" si="29"/>
        <v>0</v>
      </c>
      <c r="P370" s="368">
        <f t="shared" si="29"/>
        <v>0</v>
      </c>
      <c r="Q370" s="368">
        <f t="shared" si="29"/>
        <v>0</v>
      </c>
      <c r="R370" s="368">
        <f t="shared" si="29"/>
        <v>0</v>
      </c>
      <c r="S370" s="368">
        <f t="shared" si="29"/>
        <v>0</v>
      </c>
      <c r="T370" s="368">
        <f t="shared" si="29"/>
        <v>0</v>
      </c>
      <c r="U370" s="368">
        <f t="shared" si="29"/>
        <v>0</v>
      </c>
      <c r="V370" s="368">
        <f t="shared" si="29"/>
        <v>0</v>
      </c>
      <c r="W370" s="368">
        <f t="shared" si="29"/>
        <v>0</v>
      </c>
      <c r="X370" s="368">
        <f t="shared" si="29"/>
        <v>0</v>
      </c>
      <c r="Y370" s="368">
        <f t="shared" si="29"/>
        <v>0</v>
      </c>
      <c r="Z370" s="368">
        <f t="shared" si="29"/>
        <v>0</v>
      </c>
      <c r="AA370" s="368">
        <f t="shared" si="29"/>
        <v>0</v>
      </c>
      <c r="AB370" s="368">
        <f t="shared" si="29"/>
        <v>0</v>
      </c>
      <c r="AC370" s="368">
        <f t="shared" si="29"/>
        <v>0</v>
      </c>
      <c r="AD370" s="368">
        <f t="shared" si="29"/>
        <v>0</v>
      </c>
      <c r="AE370" s="368">
        <f t="shared" si="29"/>
        <v>0</v>
      </c>
      <c r="AF370" s="368">
        <f t="shared" si="29"/>
        <v>0</v>
      </c>
      <c r="AG370" s="368">
        <f t="shared" si="29"/>
        <v>0</v>
      </c>
      <c r="AH370" s="368">
        <f t="shared" si="29"/>
        <v>0</v>
      </c>
      <c r="AI370" s="368">
        <f t="shared" si="29"/>
        <v>0</v>
      </c>
      <c r="AJ370" s="368">
        <f t="shared" si="29"/>
        <v>0</v>
      </c>
      <c r="AK370" s="368">
        <f t="shared" si="29"/>
        <v>0</v>
      </c>
      <c r="AL370" s="368">
        <f t="shared" si="29"/>
        <v>0</v>
      </c>
      <c r="AM370" s="368">
        <f t="shared" si="29"/>
        <v>0</v>
      </c>
      <c r="AN370" s="368">
        <f t="shared" si="29"/>
        <v>0</v>
      </c>
      <c r="AO370" s="368">
        <f t="shared" si="29"/>
        <v>0</v>
      </c>
      <c r="AP370" s="368">
        <f t="shared" si="29"/>
        <v>0</v>
      </c>
      <c r="AQ370" s="368">
        <f t="shared" si="29"/>
        <v>0</v>
      </c>
      <c r="AR370" s="368">
        <f t="shared" si="29"/>
        <v>0</v>
      </c>
      <c r="AS370" s="368">
        <f t="shared" si="29"/>
        <v>0</v>
      </c>
      <c r="AT370" s="368">
        <f t="shared" si="29"/>
        <v>0</v>
      </c>
      <c r="AU370" s="368">
        <f t="shared" si="29"/>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8"/>
        <v>AYAAAz</v>
      </c>
      <c r="H371" s="368">
        <f t="shared" ref="H371:AU371" si="30">IF(H336&gt;0,1,0)</f>
        <v>0</v>
      </c>
      <c r="I371" s="368">
        <f t="shared" si="30"/>
        <v>0</v>
      </c>
      <c r="J371" s="368">
        <f t="shared" si="30"/>
        <v>0</v>
      </c>
      <c r="K371" s="368">
        <f t="shared" si="30"/>
        <v>0</v>
      </c>
      <c r="L371" s="368">
        <f t="shared" si="30"/>
        <v>0</v>
      </c>
      <c r="M371" s="368">
        <f t="shared" si="30"/>
        <v>0</v>
      </c>
      <c r="N371" s="368">
        <f t="shared" si="30"/>
        <v>0</v>
      </c>
      <c r="O371" s="368">
        <f t="shared" si="30"/>
        <v>0</v>
      </c>
      <c r="P371" s="368">
        <f t="shared" si="30"/>
        <v>0</v>
      </c>
      <c r="Q371" s="368">
        <f t="shared" si="30"/>
        <v>0</v>
      </c>
      <c r="R371" s="368">
        <f t="shared" si="30"/>
        <v>0</v>
      </c>
      <c r="S371" s="368">
        <f t="shared" si="30"/>
        <v>0</v>
      </c>
      <c r="T371" s="368">
        <f t="shared" si="30"/>
        <v>0</v>
      </c>
      <c r="U371" s="368">
        <f t="shared" si="30"/>
        <v>0</v>
      </c>
      <c r="V371" s="368">
        <f t="shared" si="30"/>
        <v>0</v>
      </c>
      <c r="W371" s="368">
        <f t="shared" si="30"/>
        <v>0</v>
      </c>
      <c r="X371" s="368">
        <f t="shared" si="30"/>
        <v>0</v>
      </c>
      <c r="Y371" s="368">
        <f t="shared" si="30"/>
        <v>0</v>
      </c>
      <c r="Z371" s="368">
        <f t="shared" si="30"/>
        <v>0</v>
      </c>
      <c r="AA371" s="368">
        <f t="shared" si="30"/>
        <v>0</v>
      </c>
      <c r="AB371" s="368">
        <f t="shared" si="30"/>
        <v>0</v>
      </c>
      <c r="AC371" s="368">
        <f t="shared" si="30"/>
        <v>0</v>
      </c>
      <c r="AD371" s="368">
        <f t="shared" si="30"/>
        <v>0</v>
      </c>
      <c r="AE371" s="368">
        <f t="shared" si="30"/>
        <v>0</v>
      </c>
      <c r="AF371" s="368">
        <f t="shared" si="30"/>
        <v>0</v>
      </c>
      <c r="AG371" s="368">
        <f t="shared" si="30"/>
        <v>0</v>
      </c>
      <c r="AH371" s="368">
        <f t="shared" si="30"/>
        <v>0</v>
      </c>
      <c r="AI371" s="368">
        <f t="shared" si="30"/>
        <v>0</v>
      </c>
      <c r="AJ371" s="368">
        <f t="shared" si="30"/>
        <v>0</v>
      </c>
      <c r="AK371" s="368">
        <f t="shared" si="30"/>
        <v>0</v>
      </c>
      <c r="AL371" s="368">
        <f t="shared" si="30"/>
        <v>0</v>
      </c>
      <c r="AM371" s="368">
        <f t="shared" si="30"/>
        <v>0</v>
      </c>
      <c r="AN371" s="368">
        <f t="shared" si="30"/>
        <v>0</v>
      </c>
      <c r="AO371" s="368">
        <f t="shared" si="30"/>
        <v>0</v>
      </c>
      <c r="AP371" s="368">
        <f t="shared" si="30"/>
        <v>0</v>
      </c>
      <c r="AQ371" s="368">
        <f t="shared" si="30"/>
        <v>0</v>
      </c>
      <c r="AR371" s="368">
        <f t="shared" si="30"/>
        <v>0</v>
      </c>
      <c r="AS371" s="368">
        <f t="shared" si="30"/>
        <v>0</v>
      </c>
      <c r="AT371" s="368">
        <f t="shared" si="30"/>
        <v>0</v>
      </c>
      <c r="AU371" s="368">
        <f t="shared" si="30"/>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8"/>
        <v>AYEAAa</v>
      </c>
      <c r="H372" s="368">
        <f t="shared" ref="H372:AU372" si="31">IF(H337&gt;0,1,0)</f>
        <v>0</v>
      </c>
      <c r="I372" s="368">
        <f t="shared" si="31"/>
        <v>0</v>
      </c>
      <c r="J372" s="368">
        <f t="shared" si="31"/>
        <v>0</v>
      </c>
      <c r="K372" s="368">
        <f t="shared" si="31"/>
        <v>0</v>
      </c>
      <c r="L372" s="368">
        <f t="shared" si="31"/>
        <v>0</v>
      </c>
      <c r="M372" s="368">
        <f t="shared" si="31"/>
        <v>0</v>
      </c>
      <c r="N372" s="368">
        <f t="shared" si="31"/>
        <v>0</v>
      </c>
      <c r="O372" s="368">
        <f t="shared" si="31"/>
        <v>0</v>
      </c>
      <c r="P372" s="368">
        <f t="shared" si="31"/>
        <v>0</v>
      </c>
      <c r="Q372" s="368">
        <f t="shared" si="31"/>
        <v>0</v>
      </c>
      <c r="R372" s="368">
        <f t="shared" si="31"/>
        <v>0</v>
      </c>
      <c r="S372" s="368">
        <f t="shared" si="31"/>
        <v>0</v>
      </c>
      <c r="T372" s="368">
        <f t="shared" si="31"/>
        <v>0</v>
      </c>
      <c r="U372" s="368">
        <f t="shared" si="31"/>
        <v>0</v>
      </c>
      <c r="V372" s="368">
        <f t="shared" si="31"/>
        <v>0</v>
      </c>
      <c r="W372" s="368">
        <f t="shared" si="31"/>
        <v>0</v>
      </c>
      <c r="X372" s="368">
        <f t="shared" si="31"/>
        <v>0</v>
      </c>
      <c r="Y372" s="368">
        <f t="shared" si="31"/>
        <v>0</v>
      </c>
      <c r="Z372" s="368">
        <f t="shared" si="31"/>
        <v>0</v>
      </c>
      <c r="AA372" s="368">
        <f t="shared" si="31"/>
        <v>0</v>
      </c>
      <c r="AB372" s="368">
        <f t="shared" si="31"/>
        <v>0</v>
      </c>
      <c r="AC372" s="368">
        <f t="shared" si="31"/>
        <v>0</v>
      </c>
      <c r="AD372" s="368">
        <f t="shared" si="31"/>
        <v>0</v>
      </c>
      <c r="AE372" s="368">
        <f t="shared" si="31"/>
        <v>0</v>
      </c>
      <c r="AF372" s="368">
        <f t="shared" si="31"/>
        <v>0</v>
      </c>
      <c r="AG372" s="368">
        <f t="shared" si="31"/>
        <v>0</v>
      </c>
      <c r="AH372" s="368">
        <f t="shared" si="31"/>
        <v>0</v>
      </c>
      <c r="AI372" s="368">
        <f t="shared" si="31"/>
        <v>0</v>
      </c>
      <c r="AJ372" s="368">
        <f t="shared" si="31"/>
        <v>0</v>
      </c>
      <c r="AK372" s="368">
        <f t="shared" si="31"/>
        <v>0</v>
      </c>
      <c r="AL372" s="368">
        <f t="shared" si="31"/>
        <v>0</v>
      </c>
      <c r="AM372" s="368">
        <f t="shared" si="31"/>
        <v>0</v>
      </c>
      <c r="AN372" s="368">
        <f t="shared" si="31"/>
        <v>0</v>
      </c>
      <c r="AO372" s="368">
        <f t="shared" si="31"/>
        <v>0</v>
      </c>
      <c r="AP372" s="368">
        <f t="shared" si="31"/>
        <v>0</v>
      </c>
      <c r="AQ372" s="368">
        <f t="shared" si="31"/>
        <v>0</v>
      </c>
      <c r="AR372" s="368">
        <f t="shared" si="31"/>
        <v>0</v>
      </c>
      <c r="AS372" s="368">
        <f t="shared" si="31"/>
        <v>0</v>
      </c>
      <c r="AT372" s="368">
        <f t="shared" si="31"/>
        <v>0</v>
      </c>
      <c r="AU372" s="368">
        <f t="shared" si="31"/>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8"/>
        <v>AANEAa</v>
      </c>
      <c r="H373" s="368">
        <f t="shared" ref="H373:AU373" si="32">IF(H338&gt;0,1,0)</f>
        <v>0</v>
      </c>
      <c r="I373" s="368">
        <f t="shared" si="32"/>
        <v>0</v>
      </c>
      <c r="J373" s="368">
        <f t="shared" si="32"/>
        <v>0</v>
      </c>
      <c r="K373" s="368">
        <f t="shared" si="32"/>
        <v>0</v>
      </c>
      <c r="L373" s="368">
        <f t="shared" si="32"/>
        <v>0</v>
      </c>
      <c r="M373" s="368">
        <f t="shared" si="32"/>
        <v>0</v>
      </c>
      <c r="N373" s="368">
        <f t="shared" si="32"/>
        <v>0</v>
      </c>
      <c r="O373" s="368">
        <f t="shared" si="32"/>
        <v>0</v>
      </c>
      <c r="P373" s="368">
        <f t="shared" si="32"/>
        <v>0</v>
      </c>
      <c r="Q373" s="368">
        <f t="shared" si="32"/>
        <v>0</v>
      </c>
      <c r="R373" s="368">
        <f t="shared" si="32"/>
        <v>0</v>
      </c>
      <c r="S373" s="368">
        <f t="shared" si="32"/>
        <v>0</v>
      </c>
      <c r="T373" s="368">
        <f t="shared" si="32"/>
        <v>0</v>
      </c>
      <c r="U373" s="368">
        <f t="shared" si="32"/>
        <v>0</v>
      </c>
      <c r="V373" s="368">
        <f t="shared" si="32"/>
        <v>0</v>
      </c>
      <c r="W373" s="368">
        <f t="shared" si="32"/>
        <v>0</v>
      </c>
      <c r="X373" s="368">
        <f t="shared" si="32"/>
        <v>0</v>
      </c>
      <c r="Y373" s="368">
        <f t="shared" si="32"/>
        <v>0</v>
      </c>
      <c r="Z373" s="368">
        <f t="shared" si="32"/>
        <v>0</v>
      </c>
      <c r="AA373" s="368">
        <f t="shared" si="32"/>
        <v>0</v>
      </c>
      <c r="AB373" s="368">
        <f t="shared" si="32"/>
        <v>0</v>
      </c>
      <c r="AC373" s="368">
        <f t="shared" si="32"/>
        <v>0</v>
      </c>
      <c r="AD373" s="368">
        <f t="shared" si="32"/>
        <v>0</v>
      </c>
      <c r="AE373" s="368">
        <f t="shared" si="32"/>
        <v>0</v>
      </c>
      <c r="AF373" s="368">
        <f t="shared" si="32"/>
        <v>0</v>
      </c>
      <c r="AG373" s="368">
        <f t="shared" si="32"/>
        <v>0</v>
      </c>
      <c r="AH373" s="368">
        <f t="shared" si="32"/>
        <v>0</v>
      </c>
      <c r="AI373" s="368">
        <f t="shared" si="32"/>
        <v>0</v>
      </c>
      <c r="AJ373" s="368">
        <f t="shared" si="32"/>
        <v>0</v>
      </c>
      <c r="AK373" s="368">
        <f t="shared" si="32"/>
        <v>0</v>
      </c>
      <c r="AL373" s="368">
        <f t="shared" si="32"/>
        <v>0</v>
      </c>
      <c r="AM373" s="368">
        <f t="shared" si="32"/>
        <v>0</v>
      </c>
      <c r="AN373" s="368">
        <f t="shared" si="32"/>
        <v>0</v>
      </c>
      <c r="AO373" s="368">
        <f t="shared" si="32"/>
        <v>0</v>
      </c>
      <c r="AP373" s="368">
        <f t="shared" si="32"/>
        <v>0</v>
      </c>
      <c r="AQ373" s="368">
        <f t="shared" si="32"/>
        <v>0</v>
      </c>
      <c r="AR373" s="368">
        <f t="shared" si="32"/>
        <v>0</v>
      </c>
      <c r="AS373" s="368">
        <f t="shared" si="32"/>
        <v>0</v>
      </c>
      <c r="AT373" s="368">
        <f t="shared" si="32"/>
        <v>0</v>
      </c>
      <c r="AU373" s="368">
        <f t="shared" si="32"/>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8"/>
        <v>AAANEa</v>
      </c>
      <c r="H374" s="368">
        <f t="shared" ref="H374:AU374" si="33">IF(H339&gt;0,1,0)</f>
        <v>0</v>
      </c>
      <c r="I374" s="368">
        <f t="shared" si="33"/>
        <v>0</v>
      </c>
      <c r="J374" s="368">
        <f t="shared" si="33"/>
        <v>0</v>
      </c>
      <c r="K374" s="368">
        <f t="shared" si="33"/>
        <v>0</v>
      </c>
      <c r="L374" s="368">
        <f t="shared" si="33"/>
        <v>0</v>
      </c>
      <c r="M374" s="368">
        <f t="shared" si="33"/>
        <v>0</v>
      </c>
      <c r="N374" s="368">
        <f t="shared" si="33"/>
        <v>0</v>
      </c>
      <c r="O374" s="368">
        <f t="shared" si="33"/>
        <v>0</v>
      </c>
      <c r="P374" s="368">
        <f t="shared" si="33"/>
        <v>0</v>
      </c>
      <c r="Q374" s="368">
        <f t="shared" si="33"/>
        <v>0</v>
      </c>
      <c r="R374" s="368">
        <f t="shared" si="33"/>
        <v>0</v>
      </c>
      <c r="S374" s="368">
        <f t="shared" si="33"/>
        <v>0</v>
      </c>
      <c r="T374" s="368">
        <f t="shared" si="33"/>
        <v>0</v>
      </c>
      <c r="U374" s="368">
        <f t="shared" si="33"/>
        <v>0</v>
      </c>
      <c r="V374" s="368">
        <f t="shared" si="33"/>
        <v>0</v>
      </c>
      <c r="W374" s="368">
        <f t="shared" si="33"/>
        <v>0</v>
      </c>
      <c r="X374" s="368">
        <f t="shared" si="33"/>
        <v>0</v>
      </c>
      <c r="Y374" s="368">
        <f t="shared" si="33"/>
        <v>0</v>
      </c>
      <c r="Z374" s="368">
        <f t="shared" si="33"/>
        <v>0</v>
      </c>
      <c r="AA374" s="368">
        <f t="shared" si="33"/>
        <v>0</v>
      </c>
      <c r="AB374" s="368">
        <f t="shared" si="33"/>
        <v>0</v>
      </c>
      <c r="AC374" s="368">
        <f t="shared" si="33"/>
        <v>0</v>
      </c>
      <c r="AD374" s="368">
        <f t="shared" si="33"/>
        <v>0</v>
      </c>
      <c r="AE374" s="368">
        <f t="shared" si="33"/>
        <v>0</v>
      </c>
      <c r="AF374" s="368">
        <f t="shared" si="33"/>
        <v>0</v>
      </c>
      <c r="AG374" s="368">
        <f t="shared" si="33"/>
        <v>0</v>
      </c>
      <c r="AH374" s="368">
        <f t="shared" si="33"/>
        <v>0</v>
      </c>
      <c r="AI374" s="368">
        <f t="shared" si="33"/>
        <v>0</v>
      </c>
      <c r="AJ374" s="368">
        <f t="shared" si="33"/>
        <v>0</v>
      </c>
      <c r="AK374" s="368">
        <f t="shared" si="33"/>
        <v>0</v>
      </c>
      <c r="AL374" s="368">
        <f t="shared" si="33"/>
        <v>0</v>
      </c>
      <c r="AM374" s="368">
        <f t="shared" si="33"/>
        <v>0</v>
      </c>
      <c r="AN374" s="368">
        <f t="shared" si="33"/>
        <v>0</v>
      </c>
      <c r="AO374" s="368">
        <f t="shared" si="33"/>
        <v>0</v>
      </c>
      <c r="AP374" s="368">
        <f t="shared" si="33"/>
        <v>0</v>
      </c>
      <c r="AQ374" s="368">
        <f t="shared" si="33"/>
        <v>0</v>
      </c>
      <c r="AR374" s="368">
        <f t="shared" si="33"/>
        <v>0</v>
      </c>
      <c r="AS374" s="368">
        <f t="shared" si="33"/>
        <v>0</v>
      </c>
      <c r="AT374" s="368">
        <f t="shared" si="33"/>
        <v>0</v>
      </c>
      <c r="AU374" s="368">
        <f t="shared" si="33"/>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395</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379</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416</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396</v>
      </c>
      <c r="J388" s="17" t="s">
        <v>396</v>
      </c>
      <c r="K388" s="17" t="s">
        <v>396</v>
      </c>
      <c r="L388" s="325" t="s">
        <v>397</v>
      </c>
      <c r="M388" s="325" t="s">
        <v>397</v>
      </c>
      <c r="N388" s="325" t="s">
        <v>397</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389</v>
      </c>
      <c r="I389" s="23" t="s">
        <v>384</v>
      </c>
      <c r="J389" s="23" t="s">
        <v>385</v>
      </c>
      <c r="K389" s="23" t="s">
        <v>386</v>
      </c>
      <c r="L389" s="23" t="s">
        <v>376</v>
      </c>
      <c r="M389" s="23" t="s">
        <v>377</v>
      </c>
      <c r="N389" s="23" t="s">
        <v>378</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76</v>
      </c>
      <c r="I390" s="368">
        <v>10</v>
      </c>
      <c r="J390" s="368">
        <v>26</v>
      </c>
      <c r="K390" s="368">
        <v>25</v>
      </c>
      <c r="L390" s="368">
        <v>18</v>
      </c>
      <c r="M390" s="368">
        <v>0</v>
      </c>
      <c r="N390" s="368">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74</v>
      </c>
      <c r="I391" s="368">
        <v>0</v>
      </c>
      <c r="J391" s="368">
        <v>0</v>
      </c>
      <c r="K391" s="368">
        <v>0</v>
      </c>
      <c r="L391" s="368">
        <v>0</v>
      </c>
      <c r="M391" s="368">
        <v>0</v>
      </c>
      <c r="N391" s="368">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78</v>
      </c>
      <c r="I392" s="368">
        <v>0</v>
      </c>
      <c r="J392" s="368">
        <v>0</v>
      </c>
      <c r="K392" s="368">
        <v>0</v>
      </c>
      <c r="L392" s="368">
        <v>0</v>
      </c>
      <c r="M392" s="368">
        <v>0</v>
      </c>
      <c r="N392" s="368">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82</v>
      </c>
      <c r="I393" s="368">
        <v>0</v>
      </c>
      <c r="J393" s="368">
        <v>0</v>
      </c>
      <c r="K393" s="368">
        <v>0</v>
      </c>
      <c r="L393" s="368">
        <v>0</v>
      </c>
      <c r="M393" s="368">
        <v>0</v>
      </c>
      <c r="N393" s="368">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83</v>
      </c>
      <c r="I394" s="368">
        <v>0</v>
      </c>
      <c r="J394" s="368">
        <v>0</v>
      </c>
      <c r="K394" s="368">
        <v>0</v>
      </c>
      <c r="L394" s="368">
        <v>0</v>
      </c>
      <c r="M394" s="368">
        <v>0</v>
      </c>
      <c r="N394" s="368">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77</v>
      </c>
      <c r="I395" s="368">
        <v>0</v>
      </c>
      <c r="J395" s="368">
        <v>0</v>
      </c>
      <c r="K395" s="368">
        <v>0</v>
      </c>
      <c r="L395" s="368">
        <v>0</v>
      </c>
      <c r="M395" s="368">
        <v>0</v>
      </c>
      <c r="N395" s="368">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75</v>
      </c>
      <c r="I396" s="368">
        <v>0</v>
      </c>
      <c r="J396" s="368">
        <v>0</v>
      </c>
      <c r="K396" s="368">
        <v>0</v>
      </c>
      <c r="L396" s="368">
        <v>0</v>
      </c>
      <c r="M396" s="368">
        <v>0</v>
      </c>
      <c r="N396" s="368">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251</v>
      </c>
      <c r="I397" s="368">
        <v>0</v>
      </c>
      <c r="J397" s="368">
        <v>0</v>
      </c>
      <c r="K397" s="368">
        <v>0</v>
      </c>
      <c r="L397" s="368">
        <v>0</v>
      </c>
      <c r="M397" s="368">
        <v>0</v>
      </c>
      <c r="N397" s="368">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72</v>
      </c>
      <c r="I398" s="368">
        <v>10</v>
      </c>
      <c r="J398" s="368">
        <v>54</v>
      </c>
      <c r="K398" s="368">
        <v>15</v>
      </c>
      <c r="L398" s="368">
        <v>0</v>
      </c>
      <c r="M398" s="368">
        <v>43.5</v>
      </c>
      <c r="N398" s="368">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84</v>
      </c>
      <c r="I399" s="368">
        <v>0</v>
      </c>
      <c r="J399" s="368">
        <v>0</v>
      </c>
      <c r="K399" s="368">
        <v>0</v>
      </c>
      <c r="L399" s="368">
        <v>0</v>
      </c>
      <c r="M399" s="368">
        <v>0</v>
      </c>
      <c r="N399" s="368">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73</v>
      </c>
      <c r="I400" s="368">
        <v>10</v>
      </c>
      <c r="J400" s="368">
        <v>50</v>
      </c>
      <c r="K400" s="368">
        <v>9</v>
      </c>
      <c r="L400" s="368">
        <v>10</v>
      </c>
      <c r="M400" s="368">
        <v>0</v>
      </c>
      <c r="N400" s="368">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81</v>
      </c>
      <c r="I401" s="368">
        <v>10</v>
      </c>
      <c r="J401" s="368">
        <v>42</v>
      </c>
      <c r="K401" s="368">
        <v>17.5</v>
      </c>
      <c r="L401" s="368">
        <v>0</v>
      </c>
      <c r="M401" s="368">
        <v>43.5</v>
      </c>
      <c r="N401" s="368">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79</v>
      </c>
      <c r="I402" s="368">
        <v>30</v>
      </c>
      <c r="J402" s="368">
        <v>30</v>
      </c>
      <c r="K402" s="368">
        <v>30</v>
      </c>
      <c r="L402" s="368">
        <v>30</v>
      </c>
      <c r="M402" s="368">
        <v>30</v>
      </c>
      <c r="N402" s="368">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80</v>
      </c>
      <c r="I403" s="368">
        <v>30</v>
      </c>
      <c r="J403" s="368">
        <v>30</v>
      </c>
      <c r="K403" s="368">
        <v>30</v>
      </c>
      <c r="L403" s="368">
        <v>30</v>
      </c>
      <c r="M403" s="368">
        <v>30</v>
      </c>
      <c r="N403" s="368">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399</v>
      </c>
      <c r="I404" s="368">
        <v>30</v>
      </c>
      <c r="J404" s="368">
        <v>30</v>
      </c>
      <c r="K404" s="368">
        <v>30</v>
      </c>
      <c r="L404" s="368">
        <v>30</v>
      </c>
      <c r="M404" s="368">
        <v>30</v>
      </c>
      <c r="N404" s="368">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400</v>
      </c>
      <c r="I405" s="368">
        <v>30</v>
      </c>
      <c r="J405" s="368">
        <v>30</v>
      </c>
      <c r="K405" s="368">
        <v>30</v>
      </c>
      <c r="L405" s="368">
        <v>30</v>
      </c>
      <c r="M405" s="368">
        <v>30</v>
      </c>
      <c r="N405" s="368">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260</v>
      </c>
      <c r="I406" s="368">
        <v>30</v>
      </c>
      <c r="J406" s="368">
        <v>30</v>
      </c>
      <c r="K406" s="368">
        <v>30</v>
      </c>
      <c r="L406" s="368">
        <v>30</v>
      </c>
      <c r="M406" s="368">
        <v>30</v>
      </c>
      <c r="N406" s="368">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401</v>
      </c>
      <c r="I407" s="368">
        <v>30</v>
      </c>
      <c r="J407" s="368">
        <v>30</v>
      </c>
      <c r="K407" s="368">
        <v>30</v>
      </c>
      <c r="L407" s="368">
        <v>30</v>
      </c>
      <c r="M407" s="368">
        <v>30</v>
      </c>
      <c r="N407" s="368">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85</v>
      </c>
      <c r="I408" s="368">
        <v>30</v>
      </c>
      <c r="J408" s="368">
        <v>30</v>
      </c>
      <c r="K408" s="368">
        <v>30</v>
      </c>
      <c r="L408" s="368">
        <v>30</v>
      </c>
      <c r="M408" s="368">
        <v>30</v>
      </c>
      <c r="N408" s="368">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402</v>
      </c>
      <c r="I409" s="368">
        <v>30</v>
      </c>
      <c r="J409" s="368">
        <v>30</v>
      </c>
      <c r="K409" s="368">
        <v>30</v>
      </c>
      <c r="L409" s="368">
        <v>30</v>
      </c>
      <c r="M409" s="368">
        <v>30</v>
      </c>
      <c r="N409" s="368">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259</v>
      </c>
      <c r="I410" s="368">
        <v>30</v>
      </c>
      <c r="J410" s="368">
        <v>30</v>
      </c>
      <c r="K410" s="368">
        <v>30</v>
      </c>
      <c r="L410" s="368">
        <v>30</v>
      </c>
      <c r="M410" s="368">
        <v>30</v>
      </c>
      <c r="N410" s="368">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403</v>
      </c>
      <c r="I411" s="368">
        <v>30</v>
      </c>
      <c r="J411" s="368">
        <v>30</v>
      </c>
      <c r="K411" s="368">
        <v>30</v>
      </c>
      <c r="L411" s="368">
        <v>30</v>
      </c>
      <c r="M411" s="368">
        <v>30</v>
      </c>
      <c r="N411" s="368">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257</v>
      </c>
      <c r="I412" s="368">
        <v>30</v>
      </c>
      <c r="J412" s="368">
        <v>30</v>
      </c>
      <c r="K412" s="368">
        <v>30</v>
      </c>
      <c r="L412" s="368">
        <v>30</v>
      </c>
      <c r="M412" s="368">
        <v>30</v>
      </c>
      <c r="N412" s="368">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404</v>
      </c>
      <c r="I413" s="368">
        <v>30</v>
      </c>
      <c r="J413" s="368">
        <v>30</v>
      </c>
      <c r="K413" s="368">
        <v>30</v>
      </c>
      <c r="L413" s="368">
        <v>30</v>
      </c>
      <c r="M413" s="368">
        <v>30</v>
      </c>
      <c r="N413" s="368">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258</v>
      </c>
      <c r="I414" s="368">
        <v>30</v>
      </c>
      <c r="J414" s="368">
        <v>30</v>
      </c>
      <c r="K414" s="368">
        <v>30</v>
      </c>
      <c r="L414" s="368">
        <v>30</v>
      </c>
      <c r="M414" s="368">
        <v>30</v>
      </c>
      <c r="N414" s="368">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19"/>
      <c r="O428" s="819"/>
      <c r="P428" s="819"/>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19"/>
      <c r="O429" s="819"/>
      <c r="P429" s="819"/>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447</v>
      </c>
      <c r="K431" s="255" t="s">
        <v>63</v>
      </c>
      <c r="L431" s="255" t="s">
        <v>64</v>
      </c>
      <c r="M431" s="255" t="s">
        <v>65</v>
      </c>
      <c r="N431" s="255" t="s">
        <v>66</v>
      </c>
      <c r="O431" s="255" t="s">
        <v>1004</v>
      </c>
      <c r="P431" s="255" t="s">
        <v>1005</v>
      </c>
      <c r="Q431" s="255" t="s">
        <v>1006</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81</v>
      </c>
      <c r="J432" s="375">
        <v>0</v>
      </c>
      <c r="K432" s="375">
        <v>0</v>
      </c>
      <c r="L432" s="375">
        <v>0</v>
      </c>
      <c r="M432" s="375">
        <v>1</v>
      </c>
      <c r="N432" s="375">
        <v>1</v>
      </c>
      <c r="O432" s="375">
        <v>0</v>
      </c>
      <c r="P432" s="375">
        <v>0</v>
      </c>
      <c r="Q432" s="375">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72</v>
      </c>
      <c r="J433" s="375">
        <v>0</v>
      </c>
      <c r="K433" s="375">
        <v>0</v>
      </c>
      <c r="L433" s="375">
        <v>0</v>
      </c>
      <c r="M433" s="375">
        <v>1</v>
      </c>
      <c r="N433" s="375">
        <v>1</v>
      </c>
      <c r="O433" s="375">
        <v>0</v>
      </c>
      <c r="P433" s="375">
        <v>0</v>
      </c>
      <c r="Q433" s="375">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73</v>
      </c>
      <c r="J434" s="376">
        <v>0.14000000000000001</v>
      </c>
      <c r="K434" s="376">
        <v>0.59</v>
      </c>
      <c r="L434" s="376">
        <v>0.71</v>
      </c>
      <c r="M434" s="376">
        <v>1</v>
      </c>
      <c r="N434" s="376">
        <v>1.04</v>
      </c>
      <c r="O434" s="375">
        <v>0</v>
      </c>
      <c r="P434" s="375">
        <v>0</v>
      </c>
      <c r="Q434" s="375">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74</v>
      </c>
      <c r="J435" s="375">
        <v>0.05</v>
      </c>
      <c r="K435" s="375">
        <v>0.15</v>
      </c>
      <c r="L435" s="375">
        <v>0.35</v>
      </c>
      <c r="M435" s="375">
        <v>1</v>
      </c>
      <c r="N435" s="375">
        <v>1</v>
      </c>
      <c r="O435" s="375">
        <v>0</v>
      </c>
      <c r="P435" s="375">
        <v>0</v>
      </c>
      <c r="Q435" s="375">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75</v>
      </c>
      <c r="J436" s="375">
        <v>0.13</v>
      </c>
      <c r="K436" s="375">
        <v>0.35</v>
      </c>
      <c r="L436" s="375">
        <v>0.52</v>
      </c>
      <c r="M436" s="375">
        <v>1</v>
      </c>
      <c r="N436" s="375">
        <v>1.0900000000000001</v>
      </c>
      <c r="O436" s="375">
        <v>0</v>
      </c>
      <c r="P436" s="375">
        <v>0</v>
      </c>
      <c r="Q436" s="375">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76</v>
      </c>
      <c r="J437" s="375">
        <v>0.15</v>
      </c>
      <c r="K437" s="375">
        <v>0.65</v>
      </c>
      <c r="L437" s="375">
        <v>0.73</v>
      </c>
      <c r="M437" s="375">
        <v>1</v>
      </c>
      <c r="N437" s="375">
        <v>1.04</v>
      </c>
      <c r="O437" s="375">
        <v>0</v>
      </c>
      <c r="P437" s="375">
        <v>0</v>
      </c>
      <c r="Q437" s="375">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77</v>
      </c>
      <c r="J438" s="375">
        <v>7.0000000000000007E-2</v>
      </c>
      <c r="K438" s="375">
        <v>0.2</v>
      </c>
      <c r="L438" s="375">
        <v>0.67</v>
      </c>
      <c r="M438" s="375">
        <v>1</v>
      </c>
      <c r="N438" s="375">
        <v>1</v>
      </c>
      <c r="O438" s="375">
        <v>0</v>
      </c>
      <c r="P438" s="375">
        <v>0</v>
      </c>
      <c r="Q438" s="375">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78</v>
      </c>
      <c r="J439" s="375">
        <v>0.09</v>
      </c>
      <c r="K439" s="375">
        <v>0.4</v>
      </c>
      <c r="L439" s="375">
        <v>0.75</v>
      </c>
      <c r="M439" s="375">
        <v>1</v>
      </c>
      <c r="N439" s="375">
        <v>1</v>
      </c>
      <c r="O439" s="375">
        <v>0</v>
      </c>
      <c r="P439" s="375">
        <v>0</v>
      </c>
      <c r="Q439" s="375">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251</v>
      </c>
      <c r="J440" s="375">
        <v>0.06</v>
      </c>
      <c r="K440" s="375">
        <v>0.42</v>
      </c>
      <c r="L440" s="375">
        <v>0.62</v>
      </c>
      <c r="M440" s="375">
        <v>1</v>
      </c>
      <c r="N440" s="375">
        <v>1</v>
      </c>
      <c r="O440" s="375">
        <v>0</v>
      </c>
      <c r="P440" s="375">
        <v>0</v>
      </c>
      <c r="Q440" s="375">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82</v>
      </c>
      <c r="J441" s="375">
        <v>7.0000000000000007E-2</v>
      </c>
      <c r="K441" s="375">
        <v>0.2</v>
      </c>
      <c r="L441" s="375">
        <v>0.67</v>
      </c>
      <c r="M441" s="375">
        <v>1</v>
      </c>
      <c r="N441" s="375">
        <v>1</v>
      </c>
      <c r="O441" s="375">
        <v>0</v>
      </c>
      <c r="P441" s="375">
        <v>0</v>
      </c>
      <c r="Q441" s="375">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83</v>
      </c>
      <c r="J442" s="375">
        <v>7.0000000000000007E-2</v>
      </c>
      <c r="K442" s="375">
        <v>0.2</v>
      </c>
      <c r="L442" s="375">
        <v>0.67</v>
      </c>
      <c r="M442" s="375">
        <v>1</v>
      </c>
      <c r="N442" s="375">
        <v>1</v>
      </c>
      <c r="O442" s="375">
        <v>0</v>
      </c>
      <c r="P442" s="375">
        <v>0</v>
      </c>
      <c r="Q442" s="375">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84</v>
      </c>
      <c r="J443" s="375">
        <v>7.0000000000000007E-2</v>
      </c>
      <c r="K443" s="375">
        <v>0.2</v>
      </c>
      <c r="L443" s="375">
        <v>0.67</v>
      </c>
      <c r="M443" s="375">
        <v>1</v>
      </c>
      <c r="N443" s="375">
        <v>1</v>
      </c>
      <c r="O443" s="375">
        <v>0</v>
      </c>
      <c r="P443" s="375">
        <v>0</v>
      </c>
      <c r="Q443" s="375">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423</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19"/>
      <c r="N456" s="819"/>
      <c r="O456" s="819"/>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19"/>
      <c r="N457" s="819"/>
      <c r="O457" s="819"/>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447</v>
      </c>
      <c r="J459" s="255" t="s">
        <v>63</v>
      </c>
      <c r="K459" s="255" t="s">
        <v>64</v>
      </c>
      <c r="L459" s="255" t="s">
        <v>65</v>
      </c>
      <c r="M459" s="255" t="s">
        <v>66</v>
      </c>
      <c r="N459" s="255" t="s">
        <v>1004</v>
      </c>
      <c r="O459" s="255" t="s">
        <v>1005</v>
      </c>
      <c r="P459" s="255" t="s">
        <v>1006</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81</v>
      </c>
      <c r="I460" s="370">
        <v>0</v>
      </c>
      <c r="J460" s="370">
        <v>0</v>
      </c>
      <c r="K460" s="370">
        <v>0</v>
      </c>
      <c r="L460" s="370">
        <v>1.0416666666666666E-2</v>
      </c>
      <c r="M460" s="370">
        <v>1.0416666666666666E-2</v>
      </c>
      <c r="N460" s="370">
        <v>0</v>
      </c>
      <c r="O460" s="370">
        <v>0</v>
      </c>
      <c r="P460" s="370">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72</v>
      </c>
      <c r="I461" s="370">
        <v>0</v>
      </c>
      <c r="J461" s="370">
        <v>0</v>
      </c>
      <c r="K461" s="370">
        <v>0</v>
      </c>
      <c r="L461" s="370">
        <v>1.0416666666666666E-2</v>
      </c>
      <c r="M461" s="370">
        <v>1.0416666666666666E-2</v>
      </c>
      <c r="N461" s="370">
        <v>0</v>
      </c>
      <c r="O461" s="370">
        <v>0</v>
      </c>
      <c r="P461" s="370">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73</v>
      </c>
      <c r="I462" s="370">
        <v>0.33333333333333331</v>
      </c>
      <c r="J462" s="370">
        <v>0.33333333333333331</v>
      </c>
      <c r="K462" s="370">
        <v>0.125</v>
      </c>
      <c r="L462" s="370">
        <v>8.3333333333333329E-2</v>
      </c>
      <c r="M462" s="370">
        <v>8.3333333333333329E-2</v>
      </c>
      <c r="N462" s="370">
        <v>0</v>
      </c>
      <c r="O462" s="370">
        <v>0</v>
      </c>
      <c r="P462" s="370">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74</v>
      </c>
      <c r="I463" s="370">
        <v>0.33333333333333331</v>
      </c>
      <c r="J463" s="370">
        <v>0.33333333333333331</v>
      </c>
      <c r="K463" s="370">
        <v>0.125</v>
      </c>
      <c r="L463" s="370">
        <v>8.3333333333333329E-2</v>
      </c>
      <c r="M463" s="370">
        <v>8.3333333333333329E-2</v>
      </c>
      <c r="N463" s="370">
        <v>0</v>
      </c>
      <c r="O463" s="370">
        <v>0</v>
      </c>
      <c r="P463" s="370">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75</v>
      </c>
      <c r="I464" s="370">
        <v>0</v>
      </c>
      <c r="J464" s="370">
        <v>0</v>
      </c>
      <c r="K464" s="370">
        <v>0</v>
      </c>
      <c r="L464" s="370">
        <v>0</v>
      </c>
      <c r="M464" s="370">
        <v>0</v>
      </c>
      <c r="N464" s="370">
        <v>0</v>
      </c>
      <c r="O464" s="370">
        <v>0</v>
      </c>
      <c r="P464" s="370">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76</v>
      </c>
      <c r="I465" s="370">
        <v>0.33333333333333331</v>
      </c>
      <c r="J465" s="370">
        <v>0.33333333333333331</v>
      </c>
      <c r="K465" s="370">
        <v>0.125</v>
      </c>
      <c r="L465" s="370">
        <v>8.3333333333333329E-2</v>
      </c>
      <c r="M465" s="370">
        <v>8.3333333333333329E-2</v>
      </c>
      <c r="N465" s="370">
        <v>0</v>
      </c>
      <c r="O465" s="370">
        <v>0</v>
      </c>
      <c r="P465" s="370">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77</v>
      </c>
      <c r="I466" s="370">
        <v>0.16666666666666666</v>
      </c>
      <c r="J466" s="370">
        <v>0.16666666666666666</v>
      </c>
      <c r="K466" s="370">
        <v>6.25E-2</v>
      </c>
      <c r="L466" s="370">
        <v>4.1666666666666664E-2</v>
      </c>
      <c r="M466" s="370">
        <v>4.1666666666666664E-2</v>
      </c>
      <c r="N466" s="370">
        <v>0</v>
      </c>
      <c r="O466" s="370">
        <v>0</v>
      </c>
      <c r="P466" s="370">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78</v>
      </c>
      <c r="I467" s="370">
        <v>0</v>
      </c>
      <c r="J467" s="370">
        <v>0</v>
      </c>
      <c r="K467" s="370">
        <v>0</v>
      </c>
      <c r="L467" s="370">
        <v>0</v>
      </c>
      <c r="M467" s="370">
        <v>0</v>
      </c>
      <c r="N467" s="370">
        <v>0</v>
      </c>
      <c r="O467" s="370">
        <v>0</v>
      </c>
      <c r="P467" s="370">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251</v>
      </c>
      <c r="I468" s="370">
        <v>0</v>
      </c>
      <c r="J468" s="370">
        <v>0</v>
      </c>
      <c r="K468" s="370">
        <v>0</v>
      </c>
      <c r="L468" s="370">
        <v>0</v>
      </c>
      <c r="M468" s="370">
        <v>0</v>
      </c>
      <c r="N468" s="370">
        <v>0</v>
      </c>
      <c r="O468" s="370">
        <v>0</v>
      </c>
      <c r="P468" s="370">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82</v>
      </c>
      <c r="I469" s="370">
        <v>0.16666666666666666</v>
      </c>
      <c r="J469" s="370">
        <v>0.16666666666666666</v>
      </c>
      <c r="K469" s="370">
        <v>6.25E-2</v>
      </c>
      <c r="L469" s="370">
        <v>4.1666666666666664E-2</v>
      </c>
      <c r="M469" s="370">
        <v>4.1666666666666664E-2</v>
      </c>
      <c r="N469" s="370">
        <v>0</v>
      </c>
      <c r="O469" s="370">
        <v>0</v>
      </c>
      <c r="P469" s="370">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83</v>
      </c>
      <c r="I470" s="370">
        <v>0.16666666666666666</v>
      </c>
      <c r="J470" s="370">
        <v>0.16666666666666666</v>
      </c>
      <c r="K470" s="370">
        <v>6.25E-2</v>
      </c>
      <c r="L470" s="370">
        <v>4.1666666666666664E-2</v>
      </c>
      <c r="M470" s="370">
        <v>4.1666666666666664E-2</v>
      </c>
      <c r="N470" s="370">
        <v>0</v>
      </c>
      <c r="O470" s="370">
        <v>0</v>
      </c>
      <c r="P470" s="370">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84</v>
      </c>
      <c r="I471" s="370">
        <v>0.16666666666666666</v>
      </c>
      <c r="J471" s="370">
        <v>0.16666666666666666</v>
      </c>
      <c r="K471" s="370">
        <v>6.25E-2</v>
      </c>
      <c r="L471" s="370">
        <v>4.1666666666666664E-2</v>
      </c>
      <c r="M471" s="370">
        <v>4.1666666666666664E-2</v>
      </c>
      <c r="N471" s="370">
        <v>0</v>
      </c>
      <c r="O471" s="370">
        <v>0</v>
      </c>
      <c r="P471" s="370">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381</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409</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122</v>
      </c>
      <c r="I484" s="17" t="s">
        <v>123</v>
      </c>
      <c r="J484" s="17" t="s">
        <v>124</v>
      </c>
      <c r="K484" s="17" t="s">
        <v>125</v>
      </c>
      <c r="L484" s="17" t="s">
        <v>126</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406</v>
      </c>
      <c r="I485" s="373">
        <v>0</v>
      </c>
      <c r="J485" s="373">
        <v>0.97</v>
      </c>
      <c r="K485" s="377">
        <v>43600</v>
      </c>
      <c r="L485" s="373">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407</v>
      </c>
      <c r="I486" s="373">
        <v>1</v>
      </c>
      <c r="J486" s="373">
        <v>0.86</v>
      </c>
      <c r="K486" s="377">
        <v>43617</v>
      </c>
      <c r="L486" s="373">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68</v>
      </c>
      <c r="I487" s="373">
        <v>1</v>
      </c>
      <c r="J487" s="373">
        <v>0.7</v>
      </c>
      <c r="K487" s="377">
        <v>43653</v>
      </c>
      <c r="L487" s="373">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408</v>
      </c>
      <c r="I488" s="373">
        <v>1</v>
      </c>
      <c r="J488" s="373">
        <v>0.87</v>
      </c>
      <c r="K488" s="377">
        <v>43653</v>
      </c>
      <c r="L488" s="373">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71</v>
      </c>
      <c r="I489" s="373">
        <v>1</v>
      </c>
      <c r="J489" s="373">
        <v>1.3</v>
      </c>
      <c r="K489" s="377">
        <v>43556</v>
      </c>
      <c r="L489" s="373">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70</v>
      </c>
      <c r="I490" s="373">
        <v>1</v>
      </c>
      <c r="J490" s="373">
        <v>1.1000000000000001</v>
      </c>
      <c r="K490" s="377">
        <v>43647</v>
      </c>
      <c r="L490" s="373">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69</v>
      </c>
      <c r="I491" s="373">
        <v>1</v>
      </c>
      <c r="J491" s="373">
        <v>1.1499999999999999</v>
      </c>
      <c r="K491" s="377">
        <v>43511</v>
      </c>
      <c r="L491" s="373">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19"/>
      <c r="N503" s="819"/>
      <c r="O503" s="819"/>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447</v>
      </c>
      <c r="J506" s="255" t="s">
        <v>63</v>
      </c>
      <c r="K506" s="255" t="s">
        <v>64</v>
      </c>
      <c r="L506" s="255" t="s">
        <v>65</v>
      </c>
      <c r="M506" s="255" t="s">
        <v>66</v>
      </c>
      <c r="N506" s="255" t="s">
        <v>1004</v>
      </c>
      <c r="O506" s="255" t="s">
        <v>1005</v>
      </c>
      <c r="P506" s="255" t="s">
        <v>1006</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406</v>
      </c>
      <c r="I507" s="374">
        <v>0.62</v>
      </c>
      <c r="J507" s="374">
        <v>0.62</v>
      </c>
      <c r="K507" s="374">
        <v>0.77</v>
      </c>
      <c r="L507" s="374">
        <v>1</v>
      </c>
      <c r="M507" s="374">
        <v>1</v>
      </c>
      <c r="N507" s="374">
        <v>1</v>
      </c>
      <c r="O507" s="374">
        <v>1</v>
      </c>
      <c r="P507" s="374">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407</v>
      </c>
      <c r="I508" s="374">
        <v>0.62</v>
      </c>
      <c r="J508" s="374">
        <v>0.62</v>
      </c>
      <c r="K508" s="374">
        <v>0.77</v>
      </c>
      <c r="L508" s="374">
        <v>1</v>
      </c>
      <c r="M508" s="374">
        <v>1</v>
      </c>
      <c r="N508" s="374">
        <v>1</v>
      </c>
      <c r="O508" s="374">
        <v>1</v>
      </c>
      <c r="P508" s="374">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68</v>
      </c>
      <c r="I509" s="374">
        <v>0.62</v>
      </c>
      <c r="J509" s="374">
        <v>0.62</v>
      </c>
      <c r="K509" s="374">
        <v>0.77</v>
      </c>
      <c r="L509" s="374">
        <v>1</v>
      </c>
      <c r="M509" s="374">
        <v>1</v>
      </c>
      <c r="N509" s="374">
        <v>1</v>
      </c>
      <c r="O509" s="374">
        <v>1</v>
      </c>
      <c r="P509" s="374">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408</v>
      </c>
      <c r="I510" s="374">
        <v>0.62</v>
      </c>
      <c r="J510" s="374">
        <v>0.62</v>
      </c>
      <c r="K510" s="374">
        <v>0.77</v>
      </c>
      <c r="L510" s="374">
        <v>1</v>
      </c>
      <c r="M510" s="374">
        <v>1</v>
      </c>
      <c r="N510" s="374">
        <v>1</v>
      </c>
      <c r="O510" s="374">
        <v>1</v>
      </c>
      <c r="P510" s="374">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71</v>
      </c>
      <c r="I511" s="374">
        <v>0.7</v>
      </c>
      <c r="J511" s="374">
        <v>1</v>
      </c>
      <c r="K511" s="374">
        <v>1</v>
      </c>
      <c r="L511" s="374">
        <v>1</v>
      </c>
      <c r="M511" s="374">
        <v>1</v>
      </c>
      <c r="N511" s="374">
        <v>1</v>
      </c>
      <c r="O511" s="374">
        <v>1</v>
      </c>
      <c r="P511" s="374">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70</v>
      </c>
      <c r="I512" s="374">
        <v>0.67</v>
      </c>
      <c r="J512" s="374">
        <v>1</v>
      </c>
      <c r="K512" s="374">
        <v>0.83</v>
      </c>
      <c r="L512" s="374">
        <v>0.83</v>
      </c>
      <c r="M512" s="374">
        <v>0.83</v>
      </c>
      <c r="N512" s="374">
        <v>1</v>
      </c>
      <c r="O512" s="374">
        <v>1</v>
      </c>
      <c r="P512" s="374">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69</v>
      </c>
      <c r="I513" s="374">
        <v>0.42</v>
      </c>
      <c r="J513" s="374">
        <v>0.83</v>
      </c>
      <c r="K513" s="374">
        <v>0.83</v>
      </c>
      <c r="L513" s="374">
        <v>1</v>
      </c>
      <c r="M513" s="374">
        <v>1</v>
      </c>
      <c r="N513" s="374">
        <v>1</v>
      </c>
      <c r="O513" s="374">
        <v>1</v>
      </c>
      <c r="P513" s="374">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19"/>
      <c r="N526" s="819"/>
      <c r="O526" s="819"/>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19"/>
      <c r="N527" s="819"/>
      <c r="O527" s="819"/>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447</v>
      </c>
      <c r="J529" s="255" t="s">
        <v>63</v>
      </c>
      <c r="K529" s="255" t="s">
        <v>64</v>
      </c>
      <c r="L529" s="255" t="s">
        <v>65</v>
      </c>
      <c r="M529" s="255" t="s">
        <v>66</v>
      </c>
      <c r="N529" s="255" t="s">
        <v>1004</v>
      </c>
      <c r="O529" s="255" t="s">
        <v>1005</v>
      </c>
      <c r="P529" s="255" t="s">
        <v>1006</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384</v>
      </c>
      <c r="I530" s="374">
        <v>1</v>
      </c>
      <c r="J530" s="374">
        <v>1</v>
      </c>
      <c r="K530" s="374">
        <v>1</v>
      </c>
      <c r="L530" s="374">
        <v>1</v>
      </c>
      <c r="M530" s="374">
        <v>1</v>
      </c>
      <c r="N530" s="374">
        <v>1</v>
      </c>
      <c r="O530" s="374">
        <v>1</v>
      </c>
      <c r="P530" s="374">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385</v>
      </c>
      <c r="I531" s="374">
        <v>1</v>
      </c>
      <c r="J531" s="374">
        <v>1</v>
      </c>
      <c r="K531" s="374">
        <v>1</v>
      </c>
      <c r="L531" s="374">
        <v>1</v>
      </c>
      <c r="M531" s="374">
        <v>1</v>
      </c>
      <c r="N531" s="374">
        <v>1</v>
      </c>
      <c r="O531" s="374">
        <v>1</v>
      </c>
      <c r="P531" s="374">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386</v>
      </c>
      <c r="I532" s="374">
        <v>1</v>
      </c>
      <c r="J532" s="374">
        <v>1</v>
      </c>
      <c r="K532" s="374">
        <v>1</v>
      </c>
      <c r="L532" s="374">
        <v>1</v>
      </c>
      <c r="M532" s="374">
        <v>1</v>
      </c>
      <c r="N532" s="374">
        <v>1</v>
      </c>
      <c r="O532" s="374">
        <v>1</v>
      </c>
      <c r="P532" s="374">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376</v>
      </c>
      <c r="I533" s="374">
        <v>1</v>
      </c>
      <c r="J533" s="374">
        <v>1</v>
      </c>
      <c r="K533" s="374">
        <v>1</v>
      </c>
      <c r="L533" s="374">
        <v>1</v>
      </c>
      <c r="M533" s="374">
        <v>1</v>
      </c>
      <c r="N533" s="374">
        <v>1</v>
      </c>
      <c r="O533" s="374">
        <v>1</v>
      </c>
      <c r="P533" s="374">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377</v>
      </c>
      <c r="I534" s="374">
        <v>1</v>
      </c>
      <c r="J534" s="374">
        <v>1</v>
      </c>
      <c r="K534" s="374">
        <v>1</v>
      </c>
      <c r="L534" s="374">
        <v>1</v>
      </c>
      <c r="M534" s="374">
        <v>1</v>
      </c>
      <c r="N534" s="374">
        <v>1</v>
      </c>
      <c r="O534" s="374">
        <v>1</v>
      </c>
      <c r="P534" s="374">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378</v>
      </c>
      <c r="I535" s="374">
        <v>1</v>
      </c>
      <c r="J535" s="374">
        <v>1</v>
      </c>
      <c r="K535" s="374">
        <v>1</v>
      </c>
      <c r="L535" s="374">
        <v>1</v>
      </c>
      <c r="M535" s="374">
        <v>1</v>
      </c>
      <c r="N535" s="374">
        <v>1</v>
      </c>
      <c r="O535" s="374">
        <v>1</v>
      </c>
      <c r="P535" s="374">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262</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263</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125</v>
      </c>
      <c r="K550" s="23" t="s">
        <v>126</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34">H530</f>
        <v>pre seeding</v>
      </c>
      <c r="J551" s="367">
        <v>43570</v>
      </c>
      <c r="K551" s="378">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34"/>
        <v>at seeding</v>
      </c>
      <c r="J552" s="367">
        <v>43600</v>
      </c>
      <c r="K552" s="378">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34"/>
        <v>post seeding</v>
      </c>
      <c r="J553" s="367">
        <v>43617</v>
      </c>
      <c r="K553" s="378">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34"/>
        <v>cereal</v>
      </c>
      <c r="J554" s="367">
        <v>43661</v>
      </c>
      <c r="K554" s="378">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34"/>
        <v>oilseed</v>
      </c>
      <c r="J555" s="367">
        <v>43661</v>
      </c>
      <c r="K555" s="378">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34"/>
        <v>pulse</v>
      </c>
      <c r="J556" s="367">
        <v>43661</v>
      </c>
      <c r="K556" s="378">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36</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37</v>
      </c>
      <c r="H565" s="13"/>
      <c r="I565" s="315" t="s">
        <v>379</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19"/>
      <c r="O568" s="819"/>
      <c r="P568" s="819"/>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37"/>
      <c r="I569" s="17"/>
      <c r="J569" s="17"/>
      <c r="K569" s="22"/>
      <c r="L569" s="22"/>
      <c r="M569" s="22"/>
      <c r="N569" s="819"/>
      <c r="O569" s="819"/>
      <c r="P569" s="819"/>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37"/>
      <c r="I570" s="17"/>
      <c r="J570" s="23" t="s">
        <v>38</v>
      </c>
      <c r="K570" s="22" t="s">
        <v>39</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40</v>
      </c>
      <c r="H571" s="937"/>
      <c r="I571" s="17"/>
      <c r="J571" s="255" t="s">
        <v>447</v>
      </c>
      <c r="K571" s="255" t="s">
        <v>63</v>
      </c>
      <c r="L571" s="255" t="s">
        <v>64</v>
      </c>
      <c r="M571" s="255" t="s">
        <v>65</v>
      </c>
      <c r="N571" s="255" t="s">
        <v>66</v>
      </c>
      <c r="O571" s="255" t="s">
        <v>1004</v>
      </c>
      <c r="P571" s="255" t="s">
        <v>1005</v>
      </c>
      <c r="Q571" s="255" t="s">
        <v>1006</v>
      </c>
      <c r="R571" s="23"/>
      <c r="S571" s="23" t="s">
        <v>267</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81</v>
      </c>
      <c r="J572" s="379">
        <v>5</v>
      </c>
      <c r="K572" s="379">
        <v>5</v>
      </c>
      <c r="L572" s="379">
        <v>5</v>
      </c>
      <c r="M572" s="379">
        <v>5</v>
      </c>
      <c r="N572" s="379">
        <v>5</v>
      </c>
      <c r="O572" s="379">
        <v>5</v>
      </c>
      <c r="P572" s="379">
        <v>5</v>
      </c>
      <c r="Q572" s="379">
        <v>5</v>
      </c>
      <c r="R572" s="27"/>
      <c r="S572" s="382">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72</v>
      </c>
      <c r="J573" s="379">
        <v>3</v>
      </c>
      <c r="K573" s="379">
        <v>3</v>
      </c>
      <c r="L573" s="379">
        <v>3</v>
      </c>
      <c r="M573" s="379">
        <v>3</v>
      </c>
      <c r="N573" s="379">
        <v>3</v>
      </c>
      <c r="O573" s="379">
        <v>3</v>
      </c>
      <c r="P573" s="379">
        <v>3</v>
      </c>
      <c r="Q573" s="379">
        <v>3</v>
      </c>
      <c r="R573" s="27"/>
      <c r="S573" s="382">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73</v>
      </c>
      <c r="J574" s="380">
        <v>120</v>
      </c>
      <c r="K574" s="380">
        <v>120</v>
      </c>
      <c r="L574" s="380">
        <v>120</v>
      </c>
      <c r="M574" s="380">
        <v>120</v>
      </c>
      <c r="N574" s="380">
        <v>120</v>
      </c>
      <c r="O574" s="380">
        <v>120</v>
      </c>
      <c r="P574" s="380">
        <v>120</v>
      </c>
      <c r="Q574" s="380">
        <v>120</v>
      </c>
      <c r="R574" s="27"/>
      <c r="S574" s="382">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74</v>
      </c>
      <c r="J575" s="380">
        <v>120</v>
      </c>
      <c r="K575" s="380">
        <v>120</v>
      </c>
      <c r="L575" s="380">
        <v>120</v>
      </c>
      <c r="M575" s="380">
        <v>120</v>
      </c>
      <c r="N575" s="380">
        <v>120</v>
      </c>
      <c r="O575" s="380">
        <v>120</v>
      </c>
      <c r="P575" s="380">
        <v>120</v>
      </c>
      <c r="Q575" s="380">
        <v>120</v>
      </c>
      <c r="R575" s="27"/>
      <c r="S575" s="382">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75</v>
      </c>
      <c r="J576" s="380">
        <v>120</v>
      </c>
      <c r="K576" s="380">
        <v>120</v>
      </c>
      <c r="L576" s="380">
        <v>120</v>
      </c>
      <c r="M576" s="380">
        <v>120</v>
      </c>
      <c r="N576" s="380">
        <v>120</v>
      </c>
      <c r="O576" s="380">
        <v>120</v>
      </c>
      <c r="P576" s="380">
        <v>120</v>
      </c>
      <c r="Q576" s="380">
        <v>120</v>
      </c>
      <c r="R576" s="27"/>
      <c r="S576" s="382">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76</v>
      </c>
      <c r="J577" s="380">
        <v>100</v>
      </c>
      <c r="K577" s="380">
        <v>100</v>
      </c>
      <c r="L577" s="380">
        <v>100</v>
      </c>
      <c r="M577" s="380">
        <v>100</v>
      </c>
      <c r="N577" s="380">
        <v>100</v>
      </c>
      <c r="O577" s="380">
        <v>100</v>
      </c>
      <c r="P577" s="380">
        <v>100</v>
      </c>
      <c r="Q577" s="380">
        <v>100</v>
      </c>
      <c r="R577" s="27"/>
      <c r="S577" s="382">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77</v>
      </c>
      <c r="J578" s="380">
        <v>90</v>
      </c>
      <c r="K578" s="380">
        <v>90</v>
      </c>
      <c r="L578" s="380">
        <v>90</v>
      </c>
      <c r="M578" s="380">
        <v>90</v>
      </c>
      <c r="N578" s="380">
        <v>90</v>
      </c>
      <c r="O578" s="380">
        <v>90</v>
      </c>
      <c r="P578" s="380">
        <v>90</v>
      </c>
      <c r="Q578" s="380">
        <v>90</v>
      </c>
      <c r="R578" s="27"/>
      <c r="S578" s="382">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78</v>
      </c>
      <c r="J579" s="379">
        <v>140</v>
      </c>
      <c r="K579" s="379">
        <v>140</v>
      </c>
      <c r="L579" s="379">
        <v>140</v>
      </c>
      <c r="M579" s="379">
        <v>140</v>
      </c>
      <c r="N579" s="379">
        <v>140</v>
      </c>
      <c r="O579" s="379">
        <v>140</v>
      </c>
      <c r="P579" s="379">
        <v>140</v>
      </c>
      <c r="Q579" s="379">
        <v>140</v>
      </c>
      <c r="R579" s="27"/>
      <c r="S579" s="382">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251</v>
      </c>
      <c r="J580" s="381">
        <v>100</v>
      </c>
      <c r="K580" s="381">
        <v>100</v>
      </c>
      <c r="L580" s="381">
        <v>100</v>
      </c>
      <c r="M580" s="381">
        <v>100</v>
      </c>
      <c r="N580" s="381">
        <v>100</v>
      </c>
      <c r="O580" s="381">
        <v>100</v>
      </c>
      <c r="P580" s="381">
        <v>100</v>
      </c>
      <c r="Q580" s="381">
        <v>100</v>
      </c>
      <c r="R580" s="27"/>
      <c r="S580" s="382">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82</v>
      </c>
      <c r="J581" s="381">
        <v>90</v>
      </c>
      <c r="K581" s="381">
        <v>90</v>
      </c>
      <c r="L581" s="381">
        <v>90</v>
      </c>
      <c r="M581" s="381">
        <v>90</v>
      </c>
      <c r="N581" s="381">
        <v>90</v>
      </c>
      <c r="O581" s="381">
        <v>90</v>
      </c>
      <c r="P581" s="381">
        <v>90</v>
      </c>
      <c r="Q581" s="381">
        <v>90</v>
      </c>
      <c r="R581" s="68"/>
      <c r="S581" s="383">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83</v>
      </c>
      <c r="J582" s="381">
        <v>90</v>
      </c>
      <c r="K582" s="381">
        <v>90</v>
      </c>
      <c r="L582" s="381">
        <v>90</v>
      </c>
      <c r="M582" s="381">
        <v>90</v>
      </c>
      <c r="N582" s="381">
        <v>90</v>
      </c>
      <c r="O582" s="381">
        <v>90</v>
      </c>
      <c r="P582" s="381">
        <v>90</v>
      </c>
      <c r="Q582" s="381">
        <v>90</v>
      </c>
      <c r="R582" s="68"/>
      <c r="S582" s="383">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84</v>
      </c>
      <c r="J583" s="381">
        <v>90</v>
      </c>
      <c r="K583" s="381">
        <v>90</v>
      </c>
      <c r="L583" s="381">
        <v>90</v>
      </c>
      <c r="M583" s="381">
        <v>90</v>
      </c>
      <c r="N583" s="381">
        <v>90</v>
      </c>
      <c r="O583" s="381">
        <v>90</v>
      </c>
      <c r="P583" s="381">
        <v>90</v>
      </c>
      <c r="Q583" s="381">
        <v>90</v>
      </c>
      <c r="R583" s="68"/>
      <c r="S583" s="383">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80</v>
      </c>
      <c r="J584" s="381">
        <v>10</v>
      </c>
      <c r="K584" s="381">
        <v>10</v>
      </c>
      <c r="L584" s="381">
        <v>10</v>
      </c>
      <c r="M584" s="381">
        <v>10</v>
      </c>
      <c r="N584" s="381">
        <v>10</v>
      </c>
      <c r="O584" s="381">
        <v>10</v>
      </c>
      <c r="P584" s="381">
        <v>10</v>
      </c>
      <c r="Q584" s="381">
        <v>10</v>
      </c>
      <c r="R584" s="67"/>
      <c r="S584" s="383">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85</v>
      </c>
      <c r="J585" s="381">
        <v>10</v>
      </c>
      <c r="K585" s="381">
        <v>10</v>
      </c>
      <c r="L585" s="381">
        <v>10</v>
      </c>
      <c r="M585" s="381">
        <v>10</v>
      </c>
      <c r="N585" s="381">
        <v>10</v>
      </c>
      <c r="O585" s="381">
        <v>10</v>
      </c>
      <c r="P585" s="381">
        <v>10</v>
      </c>
      <c r="Q585" s="381">
        <v>10</v>
      </c>
      <c r="R585" s="67"/>
      <c r="S585" s="383">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257</v>
      </c>
      <c r="J586" s="381">
        <v>2</v>
      </c>
      <c r="K586" s="381">
        <v>2</v>
      </c>
      <c r="L586" s="381">
        <v>2</v>
      </c>
      <c r="M586" s="381">
        <v>2</v>
      </c>
      <c r="N586" s="381">
        <v>2</v>
      </c>
      <c r="O586" s="381">
        <v>2</v>
      </c>
      <c r="P586" s="381">
        <v>2</v>
      </c>
      <c r="Q586" s="381">
        <v>2</v>
      </c>
      <c r="R586" s="67"/>
      <c r="S586" s="383">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258</v>
      </c>
      <c r="J587" s="381">
        <v>10</v>
      </c>
      <c r="K587" s="381">
        <v>10</v>
      </c>
      <c r="L587" s="381">
        <v>10</v>
      </c>
      <c r="M587" s="381">
        <v>10</v>
      </c>
      <c r="N587" s="381">
        <v>10</v>
      </c>
      <c r="O587" s="381">
        <v>10</v>
      </c>
      <c r="P587" s="381">
        <v>10</v>
      </c>
      <c r="Q587" s="381">
        <v>10</v>
      </c>
      <c r="R587" s="67"/>
      <c r="S587" s="383">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259</v>
      </c>
      <c r="J588" s="381">
        <v>10</v>
      </c>
      <c r="K588" s="381">
        <v>10</v>
      </c>
      <c r="L588" s="381">
        <v>10</v>
      </c>
      <c r="M588" s="381">
        <v>10</v>
      </c>
      <c r="N588" s="381">
        <v>10</v>
      </c>
      <c r="O588" s="381">
        <v>10</v>
      </c>
      <c r="P588" s="381">
        <v>10</v>
      </c>
      <c r="Q588" s="381">
        <v>10</v>
      </c>
      <c r="S588" s="383">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260</v>
      </c>
      <c r="J589" s="381">
        <v>10</v>
      </c>
      <c r="K589" s="381">
        <v>10</v>
      </c>
      <c r="L589" s="381">
        <v>10</v>
      </c>
      <c r="M589" s="381">
        <v>10</v>
      </c>
      <c r="N589" s="381">
        <v>10</v>
      </c>
      <c r="O589" s="381">
        <v>10</v>
      </c>
      <c r="P589" s="381">
        <v>10</v>
      </c>
      <c r="Q589" s="381">
        <v>10</v>
      </c>
      <c r="S589" s="383">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41</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42</v>
      </c>
      <c r="H598" s="13"/>
      <c r="J598" s="13"/>
      <c r="K598" s="13"/>
      <c r="L598" s="13"/>
      <c r="M598" s="13"/>
      <c r="N598" s="52" t="s">
        <v>43</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44</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379</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48</v>
      </c>
      <c r="I603" s="53" t="s">
        <v>48</v>
      </c>
      <c r="J603" s="53"/>
      <c r="K603" s="53"/>
      <c r="L603" s="25" t="s">
        <v>49</v>
      </c>
      <c r="M603" s="25" t="s">
        <v>50</v>
      </c>
      <c r="N603" s="25"/>
      <c r="O603" s="25" t="s">
        <v>49</v>
      </c>
      <c r="P603" s="25" t="s">
        <v>50</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460</v>
      </c>
      <c r="H604" s="53" t="s">
        <v>266</v>
      </c>
      <c r="I604" s="53" t="s">
        <v>45</v>
      </c>
      <c r="J604" s="53" t="s">
        <v>268</v>
      </c>
      <c r="K604" s="25" t="s">
        <v>46</v>
      </c>
      <c r="L604" s="25" t="s">
        <v>269</v>
      </c>
      <c r="M604" s="25" t="s">
        <v>270</v>
      </c>
      <c r="N604" s="25" t="s">
        <v>47</v>
      </c>
      <c r="O604" s="25" t="s">
        <v>272</v>
      </c>
      <c r="P604" s="25" t="s">
        <v>273</v>
      </c>
      <c r="Q604" s="227" t="s">
        <v>271</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81</v>
      </c>
      <c r="H605" s="384">
        <v>4500</v>
      </c>
      <c r="I605" s="384">
        <v>27.5</v>
      </c>
      <c r="J605" s="385">
        <v>1</v>
      </c>
      <c r="K605" s="386" t="s">
        <v>55</v>
      </c>
      <c r="L605" s="384">
        <v>431</v>
      </c>
      <c r="M605" s="387">
        <v>100</v>
      </c>
      <c r="N605" s="388" t="s">
        <v>56</v>
      </c>
      <c r="O605" s="384">
        <v>125</v>
      </c>
      <c r="P605" s="387">
        <v>1000</v>
      </c>
      <c r="Q605" s="385">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72</v>
      </c>
      <c r="H606" s="384">
        <v>26250</v>
      </c>
      <c r="I606" s="384">
        <v>27.5</v>
      </c>
      <c r="J606" s="385">
        <v>1</v>
      </c>
      <c r="K606" s="386" t="s">
        <v>55</v>
      </c>
      <c r="L606" s="384">
        <v>431</v>
      </c>
      <c r="M606" s="387">
        <v>100</v>
      </c>
      <c r="N606" s="388" t="s">
        <v>56</v>
      </c>
      <c r="O606" s="384">
        <v>125</v>
      </c>
      <c r="P606" s="387">
        <v>1000</v>
      </c>
      <c r="Q606" s="385">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73</v>
      </c>
      <c r="H607" s="384">
        <v>0</v>
      </c>
      <c r="I607" s="384">
        <v>27.5</v>
      </c>
      <c r="J607" s="385">
        <v>1</v>
      </c>
      <c r="K607" s="388"/>
      <c r="L607" s="384">
        <v>0</v>
      </c>
      <c r="M607" s="387">
        <v>0</v>
      </c>
      <c r="N607" s="388"/>
      <c r="O607" s="384">
        <v>0</v>
      </c>
      <c r="P607" s="387">
        <v>0</v>
      </c>
      <c r="Q607" s="385">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74</v>
      </c>
      <c r="H608" s="384">
        <v>0</v>
      </c>
      <c r="I608" s="384">
        <v>27.5</v>
      </c>
      <c r="J608" s="385">
        <v>1</v>
      </c>
      <c r="K608" s="388" t="s">
        <v>54</v>
      </c>
      <c r="L608" s="384">
        <v>48</v>
      </c>
      <c r="M608" s="387">
        <v>200</v>
      </c>
      <c r="N608" s="388"/>
      <c r="O608" s="384">
        <v>0</v>
      </c>
      <c r="P608" s="387">
        <v>0</v>
      </c>
      <c r="Q608" s="385">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75</v>
      </c>
      <c r="H609" s="384">
        <v>0</v>
      </c>
      <c r="I609" s="384">
        <v>27.5</v>
      </c>
      <c r="J609" s="385">
        <v>1</v>
      </c>
      <c r="K609" s="388"/>
      <c r="L609" s="384">
        <v>0</v>
      </c>
      <c r="M609" s="387">
        <v>0</v>
      </c>
      <c r="N609" s="388"/>
      <c r="O609" s="384">
        <v>0</v>
      </c>
      <c r="P609" s="387">
        <v>0</v>
      </c>
      <c r="Q609" s="385">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76</v>
      </c>
      <c r="H610" s="384">
        <v>0</v>
      </c>
      <c r="I610" s="384">
        <v>27.5</v>
      </c>
      <c r="J610" s="385">
        <v>1</v>
      </c>
      <c r="K610" s="388" t="s">
        <v>51</v>
      </c>
      <c r="L610" s="384">
        <v>40</v>
      </c>
      <c r="M610" s="387">
        <v>240</v>
      </c>
      <c r="N610" s="388"/>
      <c r="O610" s="384">
        <v>0</v>
      </c>
      <c r="P610" s="387">
        <v>0</v>
      </c>
      <c r="Q610" s="385">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77</v>
      </c>
      <c r="H611" s="384">
        <v>0</v>
      </c>
      <c r="I611" s="384">
        <v>27.5</v>
      </c>
      <c r="J611" s="385">
        <v>1</v>
      </c>
      <c r="K611" s="388" t="s">
        <v>53</v>
      </c>
      <c r="L611" s="384">
        <v>31.3</v>
      </c>
      <c r="M611" s="387">
        <v>100</v>
      </c>
      <c r="N611" s="388"/>
      <c r="O611" s="384">
        <v>0</v>
      </c>
      <c r="P611" s="387">
        <v>0</v>
      </c>
      <c r="Q611" s="385">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78</v>
      </c>
      <c r="H612" s="384">
        <v>0</v>
      </c>
      <c r="I612" s="384">
        <v>27.5</v>
      </c>
      <c r="J612" s="385">
        <v>1</v>
      </c>
      <c r="K612" s="388" t="s">
        <v>52</v>
      </c>
      <c r="L612" s="389">
        <v>27.7</v>
      </c>
      <c r="M612" s="389">
        <v>100</v>
      </c>
      <c r="N612" s="388"/>
      <c r="O612" s="384">
        <v>0</v>
      </c>
      <c r="P612" s="387">
        <v>0</v>
      </c>
      <c r="Q612" s="385">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251</v>
      </c>
      <c r="H613" s="384">
        <v>0</v>
      </c>
      <c r="I613" s="384">
        <v>27.5</v>
      </c>
      <c r="J613" s="385">
        <v>1</v>
      </c>
      <c r="K613" s="388" t="s">
        <v>52</v>
      </c>
      <c r="L613" s="389">
        <v>27.7</v>
      </c>
      <c r="M613" s="389">
        <v>100</v>
      </c>
      <c r="N613" s="388"/>
      <c r="O613" s="384">
        <v>0</v>
      </c>
      <c r="P613" s="387">
        <v>0</v>
      </c>
      <c r="Q613" s="385">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82</v>
      </c>
      <c r="H614" s="384">
        <v>0</v>
      </c>
      <c r="I614" s="384">
        <v>27.5</v>
      </c>
      <c r="J614" s="385">
        <v>1</v>
      </c>
      <c r="K614" s="388"/>
      <c r="L614" s="384">
        <v>0</v>
      </c>
      <c r="M614" s="387">
        <v>0</v>
      </c>
      <c r="N614" s="388"/>
      <c r="O614" s="384">
        <v>0</v>
      </c>
      <c r="P614" s="387">
        <v>0</v>
      </c>
      <c r="Q614" s="385">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83</v>
      </c>
      <c r="H615" s="384">
        <v>0</v>
      </c>
      <c r="I615" s="384">
        <v>27.5</v>
      </c>
      <c r="J615" s="385">
        <v>1</v>
      </c>
      <c r="K615" s="388"/>
      <c r="L615" s="384">
        <v>0</v>
      </c>
      <c r="M615" s="387">
        <v>0</v>
      </c>
      <c r="N615" s="388"/>
      <c r="O615" s="384">
        <v>0</v>
      </c>
      <c r="P615" s="387">
        <v>0</v>
      </c>
      <c r="Q615" s="385">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84</v>
      </c>
      <c r="H616" s="384">
        <v>0</v>
      </c>
      <c r="I616" s="384">
        <v>27.5</v>
      </c>
      <c r="J616" s="385">
        <v>1</v>
      </c>
      <c r="K616" s="388"/>
      <c r="L616" s="384">
        <v>0</v>
      </c>
      <c r="M616" s="387">
        <v>0</v>
      </c>
      <c r="N616" s="388"/>
      <c r="O616" s="384">
        <v>0</v>
      </c>
      <c r="P616" s="387">
        <v>0</v>
      </c>
      <c r="Q616" s="385">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80</v>
      </c>
      <c r="H617" s="384">
        <v>3000</v>
      </c>
      <c r="I617" s="384">
        <v>27.5</v>
      </c>
      <c r="J617" s="385">
        <v>1</v>
      </c>
      <c r="K617" s="388"/>
      <c r="L617" s="384">
        <v>0</v>
      </c>
      <c r="M617" s="387">
        <v>0</v>
      </c>
      <c r="N617" s="388"/>
      <c r="O617" s="384">
        <v>0</v>
      </c>
      <c r="P617" s="387">
        <v>0</v>
      </c>
      <c r="Q617" s="385">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85</v>
      </c>
      <c r="H618" s="384">
        <v>3000</v>
      </c>
      <c r="I618" s="384">
        <v>27.5</v>
      </c>
      <c r="J618" s="385">
        <v>1</v>
      </c>
      <c r="K618" s="388"/>
      <c r="L618" s="384">
        <v>0</v>
      </c>
      <c r="M618" s="387">
        <v>0</v>
      </c>
      <c r="N618" s="388"/>
      <c r="O618" s="384">
        <v>0</v>
      </c>
      <c r="P618" s="387">
        <v>0</v>
      </c>
      <c r="Q618" s="385">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257</v>
      </c>
      <c r="H619" s="384">
        <v>3000</v>
      </c>
      <c r="I619" s="384">
        <v>27.5</v>
      </c>
      <c r="J619" s="385">
        <v>1</v>
      </c>
      <c r="K619" s="388"/>
      <c r="L619" s="384">
        <v>0</v>
      </c>
      <c r="M619" s="387">
        <v>0</v>
      </c>
      <c r="N619" s="388"/>
      <c r="O619" s="384">
        <v>0</v>
      </c>
      <c r="P619" s="387">
        <v>0</v>
      </c>
      <c r="Q619" s="385">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258</v>
      </c>
      <c r="H620" s="384">
        <v>3000</v>
      </c>
      <c r="I620" s="384">
        <v>27.5</v>
      </c>
      <c r="J620" s="385">
        <v>1</v>
      </c>
      <c r="K620" s="388"/>
      <c r="L620" s="384">
        <v>0</v>
      </c>
      <c r="M620" s="387">
        <v>0</v>
      </c>
      <c r="N620" s="388"/>
      <c r="O620" s="384">
        <v>0</v>
      </c>
      <c r="P620" s="387">
        <v>0</v>
      </c>
      <c r="Q620" s="385">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259</v>
      </c>
      <c r="H621" s="384">
        <v>3000</v>
      </c>
      <c r="I621" s="384">
        <v>27.5</v>
      </c>
      <c r="J621" s="385">
        <v>1</v>
      </c>
      <c r="K621" s="388"/>
      <c r="L621" s="384">
        <v>0</v>
      </c>
      <c r="M621" s="387">
        <v>0</v>
      </c>
      <c r="N621" s="388"/>
      <c r="O621" s="384">
        <v>0</v>
      </c>
      <c r="P621" s="387">
        <v>0</v>
      </c>
      <c r="Q621" s="385">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260</v>
      </c>
      <c r="H622" s="384">
        <v>3000</v>
      </c>
      <c r="I622" s="384">
        <v>27.5</v>
      </c>
      <c r="J622" s="385">
        <v>1</v>
      </c>
      <c r="K622" s="388"/>
      <c r="L622" s="384">
        <v>0</v>
      </c>
      <c r="M622" s="387">
        <v>0</v>
      </c>
      <c r="N622" s="388"/>
      <c r="O622" s="384">
        <v>0</v>
      </c>
      <c r="P622" s="387">
        <v>0</v>
      </c>
      <c r="Q622" s="385">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57</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0"/>
      <c r="J640" s="390"/>
      <c r="K640" s="390"/>
      <c r="L640" s="390"/>
      <c r="M640" s="390"/>
      <c r="N640" s="374"/>
      <c r="O640" s="374"/>
      <c r="P640" s="391"/>
      <c r="Q640" s="391"/>
      <c r="R640" s="391"/>
      <c r="S640" s="391"/>
      <c r="T640" s="391"/>
      <c r="U640" s="391"/>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0"/>
      <c r="J641" s="390"/>
      <c r="K641" s="390"/>
      <c r="L641" s="390"/>
      <c r="M641" s="390"/>
      <c r="N641" s="374"/>
      <c r="O641" s="374"/>
      <c r="P641" s="391"/>
      <c r="Q641" s="391"/>
      <c r="R641" s="391"/>
      <c r="S641" s="391"/>
      <c r="T641" s="391"/>
      <c r="U641" s="391"/>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0"/>
      <c r="J642" s="390"/>
      <c r="K642" s="390"/>
      <c r="L642" s="390"/>
      <c r="M642" s="390"/>
      <c r="N642" s="374"/>
      <c r="O642" s="374"/>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0"/>
      <c r="J643" s="390"/>
      <c r="K643" s="390"/>
      <c r="L643" s="390"/>
      <c r="M643" s="390"/>
      <c r="N643" s="374"/>
      <c r="O643" s="374"/>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0"/>
      <c r="J644" s="390"/>
      <c r="K644" s="390"/>
      <c r="L644" s="390"/>
      <c r="M644" s="390"/>
      <c r="N644" s="374"/>
      <c r="O644" s="374"/>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0"/>
      <c r="J645" s="390"/>
      <c r="K645" s="390"/>
      <c r="L645" s="390"/>
      <c r="M645" s="390"/>
      <c r="N645" s="374"/>
      <c r="O645" s="374"/>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0"/>
      <c r="J646" s="390"/>
      <c r="K646" s="390"/>
      <c r="L646" s="390"/>
      <c r="M646" s="390"/>
      <c r="N646" s="374"/>
      <c r="O646" s="374"/>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0"/>
      <c r="J647" s="390"/>
      <c r="K647" s="390"/>
      <c r="L647" s="390"/>
      <c r="M647" s="390"/>
      <c r="N647" s="374"/>
      <c r="O647" s="374"/>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0"/>
      <c r="J648" s="390"/>
      <c r="K648" s="390"/>
      <c r="L648" s="390"/>
      <c r="M648" s="390"/>
      <c r="N648" s="374"/>
      <c r="O648" s="374"/>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0"/>
      <c r="J649" s="390"/>
      <c r="K649" s="390"/>
      <c r="L649" s="390"/>
      <c r="M649" s="390"/>
      <c r="N649" s="374"/>
      <c r="O649" s="374"/>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0"/>
      <c r="J650" s="390"/>
      <c r="K650" s="390"/>
      <c r="L650" s="390"/>
      <c r="M650" s="390"/>
      <c r="N650" s="374"/>
      <c r="O650" s="374"/>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49"/>
  <sheetViews>
    <sheetView topLeftCell="A197" workbookViewId="0">
      <selection activeCell="A214" sqref="A214:XFD217"/>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1065</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1077</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Crop!G604</f>
        <v>landuse</v>
      </c>
      <c r="H20" s="25" t="s">
        <v>447</v>
      </c>
      <c r="I20" s="25" t="s">
        <v>63</v>
      </c>
      <c r="J20" s="25" t="s">
        <v>64</v>
      </c>
      <c r="K20" s="25" t="s">
        <v>65</v>
      </c>
      <c r="L20" s="25" t="s">
        <v>66</v>
      </c>
      <c r="M20" s="25" t="s">
        <v>1004</v>
      </c>
      <c r="N20" s="25" t="s">
        <v>1005</v>
      </c>
      <c r="O20" s="25" t="s">
        <v>1006</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1" t="s">
        <v>81</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8" customFormat="1" x14ac:dyDescent="0.25">
      <c r="A22" s="5"/>
      <c r="B22" s="6"/>
      <c r="C22" s="17"/>
      <c r="D22" s="17"/>
      <c r="E22" s="17"/>
      <c r="F22" s="26"/>
      <c r="G22" s="922" t="s">
        <v>72</v>
      </c>
      <c r="H22" s="920">
        <v>1</v>
      </c>
      <c r="I22" s="392">
        <v>1</v>
      </c>
      <c r="J22" s="392">
        <v>1</v>
      </c>
      <c r="K22" s="392">
        <v>1</v>
      </c>
      <c r="L22" s="392">
        <v>1</v>
      </c>
      <c r="M22" s="392">
        <v>1</v>
      </c>
      <c r="N22" s="392">
        <v>1</v>
      </c>
      <c r="O22" s="392">
        <v>1</v>
      </c>
      <c r="P22" s="218"/>
      <c r="Q22" s="218"/>
      <c r="R22" s="218"/>
      <c r="S22" s="218"/>
      <c r="T22" s="218"/>
      <c r="U22" s="218"/>
      <c r="V22" s="219"/>
      <c r="W22" s="16"/>
      <c r="X22" s="7"/>
      <c r="Y22" s="765"/>
      <c r="Z22" s="765"/>
      <c r="AA22" s="765"/>
      <c r="AB22" s="765"/>
      <c r="AC22" s="765"/>
      <c r="AD22" s="765"/>
      <c r="AE22" s="765"/>
      <c r="AF22" s="765"/>
      <c r="AG22" s="765"/>
      <c r="AH22" s="765"/>
      <c r="AI22" s="765"/>
      <c r="AJ22" s="765"/>
      <c r="AK22" s="765"/>
      <c r="AL22" s="765"/>
      <c r="AM22" s="765"/>
      <c r="AN22" s="765"/>
      <c r="AO22" s="765"/>
      <c r="AP22" s="765"/>
      <c r="AQ22" s="765"/>
      <c r="AR22" s="765"/>
      <c r="AS22" s="765"/>
      <c r="AT22" s="765"/>
      <c r="AU22" s="765"/>
      <c r="AV22" s="765"/>
      <c r="AW22" s="765"/>
      <c r="AX22" s="765"/>
      <c r="AY22" s="765"/>
      <c r="AZ22" s="765"/>
      <c r="BA22" s="765"/>
      <c r="BB22" s="765"/>
      <c r="BC22" s="765"/>
      <c r="BD22" s="765"/>
      <c r="BE22" s="765"/>
      <c r="BF22" s="765"/>
      <c r="BG22" s="765"/>
      <c r="BH22" s="765"/>
      <c r="BI22" s="765"/>
      <c r="BJ22" s="765"/>
      <c r="BK22" s="765"/>
      <c r="BL22" s="765"/>
      <c r="BM22" s="765"/>
      <c r="BN22" s="765"/>
      <c r="BO22" s="765"/>
      <c r="BP22" s="765"/>
    </row>
    <row r="23" spans="1:68" s="8" customFormat="1" ht="12" customHeight="1" x14ac:dyDescent="0.25">
      <c r="A23" s="5"/>
      <c r="B23" s="6"/>
      <c r="C23" s="17"/>
      <c r="D23" s="17"/>
      <c r="E23" s="17"/>
      <c r="F23" s="26"/>
      <c r="G23" s="922" t="s">
        <v>73</v>
      </c>
      <c r="H23" s="920">
        <v>1</v>
      </c>
      <c r="I23" s="392">
        <v>1</v>
      </c>
      <c r="J23" s="392">
        <v>1</v>
      </c>
      <c r="K23" s="392">
        <v>1</v>
      </c>
      <c r="L23" s="392">
        <v>1</v>
      </c>
      <c r="M23" s="392">
        <v>1</v>
      </c>
      <c r="N23" s="392">
        <v>1</v>
      </c>
      <c r="O23" s="392">
        <v>1</v>
      </c>
      <c r="P23" s="220"/>
      <c r="Q23" s="220"/>
      <c r="R23" s="220"/>
      <c r="S23" s="220"/>
      <c r="T23" s="220"/>
      <c r="U23" s="220"/>
      <c r="V23" s="219"/>
      <c r="W23" s="16"/>
      <c r="X23" s="7"/>
      <c r="Y23" s="765"/>
      <c r="Z23" s="765"/>
      <c r="AA23" s="765"/>
      <c r="AB23" s="765"/>
      <c r="AC23" s="765"/>
      <c r="AD23" s="765"/>
      <c r="AE23" s="765"/>
      <c r="AF23" s="765"/>
      <c r="AG23" s="765"/>
      <c r="AH23" s="765"/>
      <c r="AI23" s="765"/>
      <c r="AJ23" s="765"/>
      <c r="AK23" s="765"/>
      <c r="AL23" s="765"/>
      <c r="AM23" s="765"/>
      <c r="AN23" s="765"/>
      <c r="AO23" s="765"/>
      <c r="AP23" s="765"/>
      <c r="AQ23" s="765"/>
      <c r="AR23" s="765"/>
      <c r="AS23" s="765"/>
      <c r="AT23" s="765"/>
      <c r="AU23" s="765"/>
      <c r="AV23" s="765"/>
      <c r="AW23" s="765"/>
      <c r="AX23" s="765"/>
      <c r="AY23" s="765"/>
      <c r="AZ23" s="765"/>
      <c r="BA23" s="765"/>
      <c r="BB23" s="765"/>
      <c r="BC23" s="765"/>
      <c r="BD23" s="765"/>
      <c r="BE23" s="765"/>
      <c r="BF23" s="765"/>
      <c r="BG23" s="765"/>
      <c r="BH23" s="765"/>
      <c r="BI23" s="765"/>
      <c r="BJ23" s="765"/>
      <c r="BK23" s="765"/>
      <c r="BL23" s="765"/>
      <c r="BM23" s="765"/>
      <c r="BN23" s="765"/>
      <c r="BO23" s="765"/>
      <c r="BP23" s="765"/>
    </row>
    <row r="24" spans="1:68" s="8" customFormat="1" ht="12" customHeight="1" x14ac:dyDescent="0.25">
      <c r="A24" s="5"/>
      <c r="B24" s="6"/>
      <c r="C24" s="17"/>
      <c r="D24" s="17"/>
      <c r="E24" s="17"/>
      <c r="F24" s="33"/>
      <c r="G24" s="922" t="s">
        <v>75</v>
      </c>
      <c r="H24" s="920">
        <v>1</v>
      </c>
      <c r="I24" s="392">
        <v>1</v>
      </c>
      <c r="J24" s="392">
        <v>1</v>
      </c>
      <c r="K24" s="392">
        <v>1</v>
      </c>
      <c r="L24" s="392">
        <v>1</v>
      </c>
      <c r="M24" s="392">
        <v>1</v>
      </c>
      <c r="N24" s="392">
        <v>1</v>
      </c>
      <c r="O24" s="392">
        <v>1</v>
      </c>
      <c r="P24" s="220"/>
      <c r="Q24" s="220"/>
      <c r="R24" s="220"/>
      <c r="S24" s="220"/>
      <c r="T24" s="220"/>
      <c r="U24" s="220"/>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8" customFormat="1" ht="12" customHeight="1" x14ac:dyDescent="0.25">
      <c r="A25" s="5"/>
      <c r="B25" s="6"/>
      <c r="C25" s="17"/>
      <c r="D25" s="17"/>
      <c r="E25" s="17"/>
      <c r="F25" s="33"/>
      <c r="G25" s="922" t="s">
        <v>76</v>
      </c>
      <c r="H25" s="920">
        <v>1</v>
      </c>
      <c r="I25" s="392">
        <v>1</v>
      </c>
      <c r="J25" s="392">
        <v>1</v>
      </c>
      <c r="K25" s="392">
        <v>1</v>
      </c>
      <c r="L25" s="392">
        <v>1</v>
      </c>
      <c r="M25" s="392">
        <v>1</v>
      </c>
      <c r="N25" s="392">
        <v>1</v>
      </c>
      <c r="O25" s="392">
        <v>1</v>
      </c>
      <c r="P25" s="220"/>
      <c r="Q25" s="220"/>
      <c r="R25" s="220"/>
      <c r="S25" s="220"/>
      <c r="T25" s="220"/>
      <c r="U25" s="220"/>
      <c r="V25" s="219"/>
      <c r="W25" s="16"/>
      <c r="X25" s="7"/>
      <c r="Y25" s="765"/>
      <c r="Z25" s="765"/>
      <c r="AA25" s="765"/>
      <c r="AB25" s="765"/>
      <c r="AC25" s="765"/>
      <c r="AD25" s="765"/>
      <c r="AE25" s="765"/>
      <c r="AF25" s="765"/>
      <c r="AG25" s="765"/>
      <c r="AH25" s="765"/>
      <c r="AI25" s="765"/>
      <c r="AJ25" s="765"/>
      <c r="AK25" s="765"/>
      <c r="AL25" s="765"/>
      <c r="AM25" s="765"/>
      <c r="AN25" s="765"/>
      <c r="AO25" s="765"/>
      <c r="AP25" s="765"/>
      <c r="AQ25" s="765"/>
      <c r="AR25" s="765"/>
      <c r="AS25" s="765"/>
      <c r="AT25" s="765"/>
      <c r="AU25" s="765"/>
      <c r="AV25" s="765"/>
      <c r="AW25" s="765"/>
      <c r="AX25" s="765"/>
      <c r="AY25" s="765"/>
      <c r="AZ25" s="765"/>
      <c r="BA25" s="765"/>
      <c r="BB25" s="765"/>
      <c r="BC25" s="765"/>
      <c r="BD25" s="765"/>
      <c r="BE25" s="765"/>
      <c r="BF25" s="765"/>
      <c r="BG25" s="765"/>
      <c r="BH25" s="765"/>
      <c r="BI25" s="765"/>
      <c r="BJ25" s="765"/>
      <c r="BK25" s="765"/>
      <c r="BL25" s="765"/>
      <c r="BM25" s="765"/>
      <c r="BN25" s="765"/>
      <c r="BO25" s="765"/>
      <c r="BP25" s="765"/>
    </row>
    <row r="26" spans="1:68" s="8" customFormat="1" ht="12" customHeight="1" x14ac:dyDescent="0.25">
      <c r="A26" s="5"/>
      <c r="B26" s="6"/>
      <c r="C26" s="17"/>
      <c r="D26" s="17"/>
      <c r="E26" s="17"/>
      <c r="F26" s="33"/>
      <c r="G26" s="922" t="s">
        <v>77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2"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2" t="s">
        <v>251</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8" customFormat="1" ht="12" customHeight="1" x14ac:dyDescent="0.25">
      <c r="A29" s="5"/>
      <c r="B29" s="6"/>
      <c r="C29" s="17"/>
      <c r="D29" s="17"/>
      <c r="E29" s="17"/>
      <c r="F29" s="33"/>
      <c r="G29" s="922" t="s">
        <v>74</v>
      </c>
      <c r="H29" s="920">
        <v>1</v>
      </c>
      <c r="I29" s="392">
        <v>1</v>
      </c>
      <c r="J29" s="392">
        <v>1</v>
      </c>
      <c r="K29" s="392">
        <v>1</v>
      </c>
      <c r="L29" s="392">
        <v>1</v>
      </c>
      <c r="M29" s="392">
        <v>1</v>
      </c>
      <c r="N29" s="392">
        <v>1</v>
      </c>
      <c r="O29" s="392">
        <v>1</v>
      </c>
      <c r="P29" s="220"/>
      <c r="Q29" s="220"/>
      <c r="R29" s="220"/>
      <c r="S29" s="220"/>
      <c r="T29" s="220"/>
      <c r="U29" s="220"/>
      <c r="V29" s="219"/>
      <c r="W29" s="16"/>
      <c r="X29" s="7"/>
      <c r="Y29" s="765"/>
      <c r="Z29" s="765"/>
      <c r="AA29" s="765"/>
      <c r="AB29" s="765"/>
      <c r="AC29" s="765"/>
      <c r="AD29" s="765"/>
      <c r="AE29" s="765"/>
      <c r="AF29" s="765"/>
      <c r="AG29" s="765"/>
      <c r="AH29" s="765"/>
      <c r="AI29" s="765"/>
      <c r="AJ29" s="765"/>
      <c r="AK29" s="765"/>
      <c r="AL29" s="765"/>
      <c r="AM29" s="765"/>
      <c r="AN29" s="765"/>
      <c r="AO29" s="765"/>
      <c r="AP29" s="765"/>
      <c r="AQ29" s="765"/>
      <c r="AR29" s="765"/>
      <c r="AS29" s="765"/>
      <c r="AT29" s="765"/>
      <c r="AU29" s="765"/>
      <c r="AV29" s="765"/>
      <c r="AW29" s="765"/>
      <c r="AX29" s="765"/>
      <c r="AY29" s="765"/>
      <c r="AZ29" s="765"/>
      <c r="BA29" s="765"/>
      <c r="BB29" s="765"/>
      <c r="BC29" s="765"/>
      <c r="BD29" s="765"/>
      <c r="BE29" s="765"/>
      <c r="BF29" s="765"/>
      <c r="BG29" s="765"/>
      <c r="BH29" s="765"/>
      <c r="BI29" s="765"/>
      <c r="BJ29" s="765"/>
      <c r="BK29" s="765"/>
      <c r="BL29" s="765"/>
      <c r="BM29" s="765"/>
      <c r="BN29" s="765"/>
      <c r="BO29" s="765"/>
      <c r="BP29" s="765"/>
    </row>
    <row r="30" spans="1:68" s="8" customFormat="1" ht="12" customHeight="1" x14ac:dyDescent="0.25">
      <c r="A30" s="5"/>
      <c r="B30" s="6"/>
      <c r="C30" s="17"/>
      <c r="D30" s="17"/>
      <c r="E30" s="17"/>
      <c r="F30" s="33"/>
      <c r="G30" s="922" t="s">
        <v>82</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8" customFormat="1" ht="12" customHeight="1" x14ac:dyDescent="0.25">
      <c r="A31" s="5"/>
      <c r="B31" s="6"/>
      <c r="C31" s="17"/>
      <c r="D31" s="17"/>
      <c r="E31" s="17"/>
      <c r="F31" s="33"/>
      <c r="G31" s="922" t="s">
        <v>83</v>
      </c>
      <c r="H31" s="920">
        <v>1</v>
      </c>
      <c r="I31" s="392">
        <v>1</v>
      </c>
      <c r="J31" s="392">
        <v>1</v>
      </c>
      <c r="K31" s="392">
        <v>1</v>
      </c>
      <c r="L31" s="392">
        <v>1</v>
      </c>
      <c r="M31" s="392">
        <v>1</v>
      </c>
      <c r="N31" s="392">
        <v>1</v>
      </c>
      <c r="O31" s="392">
        <v>1</v>
      </c>
      <c r="P31" s="220"/>
      <c r="Q31" s="220"/>
      <c r="R31" s="220"/>
      <c r="S31" s="220"/>
      <c r="T31" s="220"/>
      <c r="U31" s="220"/>
      <c r="V31" s="219"/>
      <c r="W31" s="16"/>
      <c r="X31" s="7"/>
      <c r="Y31" s="765"/>
      <c r="Z31" s="765"/>
      <c r="AA31" s="765"/>
      <c r="AB31" s="765"/>
      <c r="AC31" s="765"/>
      <c r="AD31" s="765"/>
      <c r="AE31" s="765"/>
      <c r="AF31" s="765"/>
      <c r="AG31" s="765"/>
      <c r="AH31" s="765"/>
      <c r="AI31" s="765"/>
      <c r="AJ31" s="765"/>
      <c r="AK31" s="765"/>
      <c r="AL31" s="765"/>
      <c r="AM31" s="765"/>
      <c r="AN31" s="765"/>
      <c r="AO31" s="765"/>
      <c r="AP31" s="765"/>
      <c r="AQ31" s="765"/>
      <c r="AR31" s="765"/>
      <c r="AS31" s="765"/>
      <c r="AT31" s="765"/>
      <c r="AU31" s="765"/>
      <c r="AV31" s="765"/>
      <c r="AW31" s="765"/>
      <c r="AX31" s="765"/>
      <c r="AY31" s="765"/>
      <c r="AZ31" s="765"/>
      <c r="BA31" s="765"/>
      <c r="BB31" s="765"/>
      <c r="BC31" s="765"/>
      <c r="BD31" s="765"/>
      <c r="BE31" s="765"/>
      <c r="BF31" s="765"/>
      <c r="BG31" s="765"/>
      <c r="BH31" s="765"/>
      <c r="BI31" s="765"/>
      <c r="BJ31" s="765"/>
      <c r="BK31" s="765"/>
      <c r="BL31" s="765"/>
      <c r="BM31" s="765"/>
      <c r="BN31" s="765"/>
      <c r="BO31" s="765"/>
      <c r="BP31" s="765"/>
    </row>
    <row r="32" spans="1:68" s="765" customFormat="1" ht="12" customHeight="1" x14ac:dyDescent="0.25">
      <c r="A32" s="769"/>
      <c r="B32" s="766"/>
      <c r="C32" s="778"/>
      <c r="D32" s="778"/>
      <c r="E32" s="778"/>
      <c r="F32" s="780"/>
      <c r="G32" s="924" t="s">
        <v>84</v>
      </c>
      <c r="H32" s="920">
        <v>1</v>
      </c>
      <c r="I32" s="392">
        <v>1</v>
      </c>
      <c r="J32" s="392">
        <v>1</v>
      </c>
      <c r="K32" s="392">
        <v>1</v>
      </c>
      <c r="L32" s="392">
        <v>1</v>
      </c>
      <c r="M32" s="392">
        <v>1</v>
      </c>
      <c r="N32" s="392">
        <v>1</v>
      </c>
      <c r="O32" s="392">
        <v>1</v>
      </c>
      <c r="P32" s="908"/>
      <c r="Q32" s="908"/>
      <c r="R32" s="908"/>
      <c r="S32" s="908"/>
      <c r="T32" s="908"/>
      <c r="U32" s="908"/>
      <c r="V32" s="219"/>
      <c r="W32" s="773"/>
      <c r="X32" s="768"/>
    </row>
    <row r="33" spans="1:68" s="765" customFormat="1" ht="12" customHeight="1" x14ac:dyDescent="0.25">
      <c r="A33" s="769"/>
      <c r="B33" s="766"/>
      <c r="C33" s="778"/>
      <c r="D33" s="778"/>
      <c r="E33" s="778"/>
      <c r="F33" s="780"/>
      <c r="G33" s="276"/>
      <c r="H33" s="276"/>
      <c r="I33" s="276"/>
      <c r="J33" s="276"/>
      <c r="K33" s="276"/>
      <c r="L33" s="276"/>
      <c r="M33" s="276"/>
      <c r="N33" s="276"/>
      <c r="O33" s="276"/>
      <c r="P33" s="276"/>
      <c r="Q33" s="908"/>
      <c r="R33" s="908"/>
      <c r="S33" s="908"/>
      <c r="T33" s="908"/>
      <c r="U33" s="908"/>
      <c r="V33" s="219"/>
      <c r="W33" s="773"/>
      <c r="X33" s="768"/>
    </row>
    <row r="34" spans="1:68" s="765" customFormat="1" ht="12" customHeight="1" x14ac:dyDescent="0.25">
      <c r="A34" s="769"/>
      <c r="B34" s="766"/>
      <c r="C34" s="778"/>
      <c r="D34" s="778"/>
      <c r="E34" s="778"/>
      <c r="F34" s="780"/>
      <c r="G34" s="276"/>
      <c r="H34" s="276"/>
      <c r="I34" s="276"/>
      <c r="J34" s="276"/>
      <c r="K34" s="276"/>
      <c r="L34" s="276"/>
      <c r="M34" s="276"/>
      <c r="N34" s="276"/>
      <c r="O34" s="276"/>
      <c r="P34" s="276"/>
      <c r="Q34" s="908"/>
      <c r="R34" s="908"/>
      <c r="S34" s="908"/>
      <c r="T34" s="908"/>
      <c r="U34" s="908"/>
      <c r="V34" s="219"/>
      <c r="W34" s="773"/>
      <c r="X34" s="768"/>
    </row>
    <row r="35" spans="1:68" s="765" customFormat="1" ht="12" customHeight="1" x14ac:dyDescent="0.25">
      <c r="A35" s="769"/>
      <c r="B35" s="766"/>
      <c r="C35" s="778"/>
      <c r="D35" s="778"/>
      <c r="E35" s="778"/>
      <c r="F35" s="780"/>
      <c r="G35" s="776"/>
      <c r="H35" s="783"/>
      <c r="I35" s="908"/>
      <c r="J35" s="908"/>
      <c r="K35" s="908"/>
      <c r="L35" s="908"/>
      <c r="M35" s="908"/>
      <c r="N35" s="908"/>
      <c r="O35" s="908"/>
      <c r="P35" s="908"/>
      <c r="Q35" s="908"/>
      <c r="R35" s="908"/>
      <c r="S35" s="908"/>
      <c r="T35" s="908"/>
      <c r="U35" s="908"/>
      <c r="V35" s="219"/>
      <c r="W35" s="773"/>
      <c r="X35" s="768"/>
    </row>
    <row r="36" spans="1:68" s="8" customFormat="1" ht="5.0999999999999996" customHeight="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8" customFormat="1" ht="24.95" customHeight="1" x14ac:dyDescent="0.25">
      <c r="A37" s="5"/>
      <c r="B37" s="6"/>
      <c r="C37" s="39"/>
      <c r="D37" s="39"/>
      <c r="E37" s="39"/>
      <c r="F37" s="39"/>
      <c r="G37" s="40" t="str">
        <f>G13</f>
        <v>Crop Grazing Included - States if crop grazing can occur for a given landuse on each LMU.</v>
      </c>
      <c r="H37" s="39"/>
      <c r="I37" s="39"/>
      <c r="J37" s="39"/>
      <c r="K37" s="39"/>
      <c r="L37" s="39"/>
      <c r="M37" s="39"/>
      <c r="N37" s="39"/>
      <c r="O37" s="39"/>
      <c r="P37" s="39"/>
      <c r="Q37" s="39"/>
      <c r="R37" s="39"/>
      <c r="S37" s="39"/>
      <c r="T37" s="39"/>
      <c r="U37" s="39"/>
      <c r="V37" s="39"/>
      <c r="W37" s="41" t="s">
        <v>24</v>
      </c>
      <c r="X37" s="7"/>
      <c r="Y37" s="765"/>
      <c r="Z37" s="765"/>
      <c r="AA37" s="765"/>
      <c r="AB37" s="765"/>
      <c r="AC37" s="765"/>
      <c r="AD37" s="765"/>
      <c r="AE37" s="765"/>
      <c r="AF37" s="765"/>
      <c r="AG37" s="765"/>
      <c r="AH37" s="765"/>
      <c r="AI37" s="765"/>
      <c r="AJ37" s="765"/>
      <c r="AK37" s="765"/>
      <c r="AL37" s="765"/>
      <c r="AM37" s="765"/>
      <c r="AN37" s="765"/>
      <c r="AO37" s="765"/>
      <c r="AP37" s="765"/>
      <c r="AQ37" s="765"/>
      <c r="AR37" s="765"/>
      <c r="AS37" s="765"/>
      <c r="AT37" s="765"/>
      <c r="AU37" s="765"/>
      <c r="AV37" s="765"/>
      <c r="AW37" s="765"/>
      <c r="AX37" s="765"/>
      <c r="AY37" s="765"/>
      <c r="AZ37" s="765"/>
      <c r="BA37" s="765"/>
      <c r="BB37" s="765"/>
      <c r="BC37" s="765"/>
      <c r="BD37" s="765"/>
      <c r="BE37" s="765"/>
      <c r="BF37" s="765"/>
      <c r="BG37" s="765"/>
      <c r="BH37" s="765"/>
      <c r="BI37" s="765"/>
      <c r="BJ37" s="765"/>
      <c r="BK37" s="765"/>
      <c r="BL37" s="765"/>
      <c r="BM37" s="765"/>
      <c r="BN37" s="765"/>
      <c r="BO37" s="765"/>
      <c r="BP37" s="765"/>
    </row>
    <row r="38" spans="1:68" s="8" customFormat="1" ht="12" customHeight="1" x14ac:dyDescent="0.25">
      <c r="A38" s="5"/>
      <c r="B38" s="6"/>
      <c r="C38" s="6"/>
      <c r="D38" s="6"/>
      <c r="E38" s="6"/>
      <c r="F38" s="7"/>
      <c r="G38" s="7"/>
      <c r="H38" s="7"/>
      <c r="I38" s="7"/>
      <c r="J38" s="7"/>
      <c r="K38" s="7"/>
      <c r="L38" s="7"/>
      <c r="M38" s="7"/>
      <c r="N38" s="7"/>
      <c r="O38" s="7"/>
      <c r="P38" s="7"/>
      <c r="Q38" s="7"/>
      <c r="R38" s="7"/>
      <c r="S38" s="7"/>
      <c r="T38" s="7"/>
      <c r="U38" s="7"/>
      <c r="V38" s="7"/>
      <c r="W38" s="7"/>
      <c r="X38" s="7"/>
      <c r="Y38" s="765"/>
      <c r="Z38" s="765"/>
      <c r="AA38" s="765"/>
      <c r="AB38" s="765"/>
      <c r="AC38" s="765"/>
      <c r="AD38" s="765"/>
      <c r="AE38" s="765"/>
      <c r="AF38" s="765"/>
      <c r="AG38" s="765"/>
      <c r="AH38" s="765"/>
      <c r="AI38" s="765"/>
      <c r="AJ38" s="765"/>
      <c r="AK38" s="765"/>
      <c r="AL38" s="765"/>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row>
    <row r="39" spans="1:68" ht="15.75" thickBot="1" x14ac:dyDescent="0.3">
      <c r="A39" s="767"/>
      <c r="B39" s="766"/>
      <c r="C39" s="766"/>
      <c r="D39" s="766"/>
      <c r="E39" s="766"/>
      <c r="F39" s="768"/>
      <c r="G39" s="768"/>
      <c r="H39" s="768"/>
      <c r="I39" s="768"/>
      <c r="J39" s="768"/>
      <c r="K39" s="768"/>
      <c r="L39" s="768"/>
      <c r="M39" s="768"/>
      <c r="N39" s="768"/>
      <c r="O39" s="768"/>
      <c r="P39" s="768"/>
      <c r="Q39" s="768"/>
      <c r="R39" s="768"/>
      <c r="S39" s="768"/>
      <c r="T39" s="768"/>
      <c r="U39" s="768"/>
      <c r="V39" s="768"/>
      <c r="W39" s="768"/>
      <c r="X39" s="768"/>
      <c r="Y39" s="765"/>
      <c r="Z39" s="765"/>
      <c r="AA39" s="765"/>
      <c r="AB39" s="765"/>
      <c r="AC39" s="765"/>
      <c r="AD39" s="765"/>
      <c r="AE39" s="765"/>
      <c r="AF39" s="765"/>
      <c r="AG39" s="765"/>
      <c r="AH39" s="765"/>
      <c r="AI39" s="765"/>
      <c r="AJ39" s="765"/>
      <c r="AK39" s="765"/>
      <c r="AL39" s="765"/>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row>
    <row r="40" spans="1:68" x14ac:dyDescent="0.25">
      <c r="A40" s="767"/>
      <c r="B40" s="766"/>
      <c r="C40" s="791" t="s">
        <v>0</v>
      </c>
      <c r="D40" s="791">
        <f>SUM(F56:V190)</f>
        <v>32839.19999999999</v>
      </c>
      <c r="E40" s="791"/>
      <c r="F40" s="791"/>
      <c r="G40" s="791"/>
      <c r="H40" s="791"/>
      <c r="I40" s="791"/>
      <c r="J40" s="791"/>
      <c r="K40" s="790"/>
      <c r="L40" s="790"/>
      <c r="M40" s="790"/>
      <c r="N40" s="790"/>
      <c r="O40" s="790"/>
      <c r="P40" s="790"/>
      <c r="Q40" s="790"/>
      <c r="R40" s="790"/>
      <c r="S40" s="790"/>
      <c r="T40" s="790"/>
      <c r="U40" s="790"/>
      <c r="V40" s="790"/>
      <c r="W40" s="789"/>
      <c r="X40" s="768"/>
    </row>
    <row r="41" spans="1:68" x14ac:dyDescent="0.25">
      <c r="A41" s="767"/>
      <c r="B41" s="766"/>
      <c r="C41" s="787"/>
      <c r="D41" s="787">
        <v>80</v>
      </c>
      <c r="E41" s="787" t="s">
        <v>1</v>
      </c>
      <c r="F41" s="786"/>
      <c r="G41" s="788" t="s">
        <v>1076</v>
      </c>
      <c r="H41" s="786"/>
      <c r="I41" s="786"/>
      <c r="J41" s="786"/>
      <c r="K41" s="786"/>
      <c r="L41" s="786"/>
      <c r="M41" s="786"/>
      <c r="N41" s="786"/>
      <c r="O41" s="786"/>
      <c r="P41" s="786"/>
      <c r="Q41" s="786"/>
      <c r="R41" s="786"/>
      <c r="S41" s="785"/>
      <c r="T41" s="279"/>
      <c r="U41" s="807"/>
      <c r="V41" s="807"/>
      <c r="W41" s="773"/>
      <c r="X41" s="768"/>
    </row>
    <row r="42" spans="1:68" x14ac:dyDescent="0.25">
      <c r="A42" s="767"/>
      <c r="B42" s="766"/>
      <c r="C42" s="787"/>
      <c r="D42" s="787" t="b">
        <f>OR(ISNA(VLOOKUP(G41,Index_Table_Names,1,FALSE)),G41="")</f>
        <v>0</v>
      </c>
      <c r="E42" s="778"/>
      <c r="F42" s="786"/>
      <c r="G42" s="786"/>
      <c r="H42" s="279"/>
      <c r="I42" s="786"/>
      <c r="J42" s="786"/>
      <c r="K42" s="786"/>
      <c r="L42" s="786"/>
      <c r="M42" s="786"/>
      <c r="N42" s="786"/>
      <c r="O42" s="786"/>
      <c r="P42" s="786"/>
      <c r="Q42" s="786"/>
      <c r="R42" s="786"/>
      <c r="S42" s="785"/>
      <c r="T42" s="808"/>
      <c r="U42" s="807"/>
      <c r="V42" s="807"/>
      <c r="W42" s="773"/>
      <c r="X42" s="768"/>
    </row>
    <row r="43" spans="1:68" x14ac:dyDescent="0.25">
      <c r="A43" s="767"/>
      <c r="B43" s="766"/>
      <c r="C43" s="778"/>
      <c r="D43" s="787" t="b">
        <f>(D41&lt;&gt;D40)</f>
        <v>1</v>
      </c>
      <c r="E43" s="778"/>
      <c r="F43" s="786"/>
      <c r="G43" s="251"/>
      <c r="H43" s="279"/>
      <c r="I43" s="786"/>
      <c r="J43" s="786"/>
      <c r="K43" s="786"/>
      <c r="L43" s="786"/>
      <c r="M43" s="786"/>
      <c r="N43" s="786"/>
      <c r="O43" s="786"/>
      <c r="P43" s="786"/>
      <c r="Q43" s="786"/>
      <c r="R43" s="786"/>
      <c r="S43" s="785"/>
      <c r="T43" s="808"/>
      <c r="U43" s="807"/>
      <c r="V43" s="807"/>
      <c r="W43" s="773"/>
      <c r="X43" s="768"/>
    </row>
    <row r="44" spans="1:68" x14ac:dyDescent="0.25">
      <c r="A44" s="767"/>
      <c r="B44" s="766"/>
      <c r="C44" s="778"/>
      <c r="D44" s="787"/>
      <c r="E44" s="778"/>
      <c r="F44" s="786"/>
      <c r="G44" s="809"/>
      <c r="H44" s="279"/>
      <c r="I44" s="786"/>
      <c r="J44" s="279"/>
      <c r="L44" s="786"/>
      <c r="M44" s="786"/>
      <c r="N44" s="786"/>
      <c r="O44" s="786"/>
      <c r="P44" s="786"/>
      <c r="Q44" s="786"/>
      <c r="R44" s="786"/>
      <c r="S44" s="785"/>
      <c r="T44" s="808"/>
      <c r="U44" s="807"/>
      <c r="V44" s="807"/>
      <c r="W44" s="773"/>
      <c r="X44" s="768"/>
    </row>
    <row r="45" spans="1:68" s="765" customFormat="1" x14ac:dyDescent="0.25">
      <c r="A45" s="767"/>
      <c r="B45" s="766"/>
      <c r="C45" s="778"/>
      <c r="D45" s="778"/>
      <c r="E45" s="778"/>
      <c r="F45" s="778"/>
      <c r="G45" s="919" t="s">
        <v>1073</v>
      </c>
      <c r="H45" s="778"/>
      <c r="I45" s="778"/>
      <c r="J45" s="917"/>
      <c r="K45" s="917"/>
      <c r="L45" s="917"/>
      <c r="M45" s="917"/>
      <c r="N45" s="917"/>
      <c r="O45" s="917"/>
      <c r="P45" s="917"/>
      <c r="Q45" s="917"/>
      <c r="R45" s="917"/>
      <c r="S45" s="917"/>
      <c r="T45" s="917"/>
      <c r="U45" s="917"/>
      <c r="V45" s="917"/>
      <c r="W45" s="773"/>
      <c r="X45" s="768"/>
    </row>
    <row r="46" spans="1:68" s="765" customFormat="1" x14ac:dyDescent="0.25">
      <c r="A46" s="767"/>
      <c r="B46" s="766"/>
      <c r="C46" s="787"/>
      <c r="D46" s="787">
        <v>80</v>
      </c>
      <c r="E46" s="787" t="s">
        <v>1</v>
      </c>
      <c r="F46" s="786"/>
      <c r="G46" s="788"/>
      <c r="H46" s="786"/>
      <c r="I46" s="786"/>
      <c r="J46" s="786" t="s">
        <v>1074</v>
      </c>
      <c r="K46" s="926">
        <v>1</v>
      </c>
      <c r="L46" s="807"/>
      <c r="M46" s="807"/>
      <c r="N46" s="807"/>
      <c r="O46" s="807"/>
      <c r="P46" s="807"/>
      <c r="Q46" s="807"/>
      <c r="R46" s="807"/>
      <c r="S46" s="807"/>
      <c r="T46" s="807"/>
      <c r="U46" s="807"/>
      <c r="V46" s="807"/>
      <c r="W46" s="773"/>
      <c r="X46" s="768"/>
    </row>
    <row r="47" spans="1:68" s="765" customFormat="1" x14ac:dyDescent="0.25">
      <c r="A47" s="767"/>
      <c r="B47" s="766"/>
      <c r="C47" s="787"/>
      <c r="D47" s="787" t="b">
        <f>OR(ISNA(VLOOKUP(G46,Index_Table_Names,1,FALSE)),G46="")</f>
        <v>1</v>
      </c>
      <c r="E47" s="778"/>
      <c r="F47" s="786"/>
      <c r="G47" s="786"/>
      <c r="H47" s="279"/>
      <c r="I47" s="786"/>
      <c r="J47" s="786"/>
      <c r="K47" s="786"/>
      <c r="L47" s="786"/>
      <c r="M47" s="786"/>
      <c r="N47" s="786"/>
      <c r="O47" s="786"/>
      <c r="P47" s="786"/>
      <c r="Q47" s="786"/>
      <c r="R47" s="786"/>
      <c r="S47" s="785"/>
      <c r="T47" s="808"/>
      <c r="U47" s="807"/>
      <c r="V47" s="807"/>
      <c r="W47" s="773"/>
      <c r="X47" s="768"/>
    </row>
    <row r="48" spans="1:68" s="765" customFormat="1" x14ac:dyDescent="0.25">
      <c r="A48" s="767"/>
      <c r="B48" s="766"/>
      <c r="C48" s="778"/>
      <c r="D48" s="787" t="e">
        <f>(D46&lt;&gt;#REF!)</f>
        <v>#REF!</v>
      </c>
      <c r="E48" s="778"/>
      <c r="F48" s="786"/>
      <c r="G48" s="251"/>
      <c r="H48" s="279"/>
      <c r="I48" s="786"/>
      <c r="J48" s="786"/>
      <c r="K48" s="786"/>
      <c r="L48" s="786"/>
      <c r="M48" s="786"/>
      <c r="N48" s="786"/>
      <c r="O48" s="786"/>
      <c r="P48" s="786"/>
      <c r="Q48" s="786"/>
      <c r="R48" s="786"/>
      <c r="S48" s="785"/>
      <c r="T48" s="808"/>
      <c r="U48" s="807"/>
      <c r="V48" s="807"/>
      <c r="W48" s="773"/>
      <c r="X48" s="768"/>
    </row>
    <row r="49" spans="1:24" s="765" customFormat="1" x14ac:dyDescent="0.25">
      <c r="A49" s="767"/>
      <c r="B49" s="766"/>
      <c r="C49" s="778"/>
      <c r="D49" s="778"/>
      <c r="E49" s="778"/>
      <c r="F49" s="778"/>
      <c r="G49" s="919" t="s">
        <v>1066</v>
      </c>
      <c r="H49" s="778"/>
      <c r="I49" s="778"/>
      <c r="J49" s="907"/>
      <c r="K49" s="803" t="s">
        <v>446</v>
      </c>
      <c r="L49" s="803" t="s">
        <v>152</v>
      </c>
      <c r="M49" s="803" t="s">
        <v>153</v>
      </c>
      <c r="N49" s="803" t="s">
        <v>154</v>
      </c>
      <c r="O49" s="803" t="s">
        <v>155</v>
      </c>
      <c r="P49" s="803" t="s">
        <v>156</v>
      </c>
      <c r="Q49" s="803" t="s">
        <v>157</v>
      </c>
      <c r="R49" s="803" t="s">
        <v>158</v>
      </c>
      <c r="S49" s="803" t="s">
        <v>159</v>
      </c>
      <c r="T49" s="803" t="s">
        <v>160</v>
      </c>
      <c r="U49" s="907"/>
      <c r="V49" s="907"/>
      <c r="W49" s="773"/>
      <c r="X49" s="768"/>
    </row>
    <row r="50" spans="1:24" s="765" customFormat="1" x14ac:dyDescent="0.25">
      <c r="A50" s="767"/>
      <c r="B50" s="766"/>
      <c r="C50" s="787"/>
      <c r="D50" s="787">
        <v>80</v>
      </c>
      <c r="E50" s="787" t="s">
        <v>1</v>
      </c>
      <c r="F50" s="786"/>
      <c r="G50" s="788"/>
      <c r="H50" s="786"/>
      <c r="I50" s="786"/>
      <c r="J50" s="786"/>
      <c r="K50" s="398">
        <v>0.25</v>
      </c>
      <c r="L50" s="398">
        <v>0.25</v>
      </c>
      <c r="M50" s="398">
        <v>0.25</v>
      </c>
      <c r="N50" s="398">
        <v>0</v>
      </c>
      <c r="O50" s="398">
        <v>0</v>
      </c>
      <c r="P50" s="398">
        <v>0</v>
      </c>
      <c r="Q50" s="398">
        <v>0</v>
      </c>
      <c r="R50" s="398">
        <v>0</v>
      </c>
      <c r="S50" s="398">
        <v>0</v>
      </c>
      <c r="T50" s="398">
        <v>0</v>
      </c>
      <c r="U50" s="807"/>
      <c r="V50" s="807"/>
      <c r="W50" s="773"/>
      <c r="X50" s="768"/>
    </row>
    <row r="51" spans="1:24" s="765" customFormat="1" x14ac:dyDescent="0.25">
      <c r="A51" s="767"/>
      <c r="B51" s="766"/>
      <c r="C51" s="787"/>
      <c r="D51" s="787" t="b">
        <f>OR(ISNA(VLOOKUP(G50,Index_Table_Names,1,FALSE)),G50="")</f>
        <v>1</v>
      </c>
      <c r="E51" s="778"/>
      <c r="F51" s="786"/>
      <c r="G51" s="786"/>
      <c r="H51" s="279"/>
      <c r="I51" s="786"/>
      <c r="J51" s="786"/>
      <c r="K51" s="786" t="s">
        <v>1070</v>
      </c>
      <c r="L51" s="786"/>
      <c r="M51" s="786"/>
      <c r="N51" s="786"/>
      <c r="O51" s="786"/>
      <c r="P51" s="786"/>
      <c r="Q51" s="786"/>
      <c r="R51" s="786"/>
      <c r="S51" s="785"/>
      <c r="T51" s="808"/>
      <c r="U51" s="807"/>
      <c r="V51" s="807"/>
      <c r="W51" s="773"/>
      <c r="X51" s="768"/>
    </row>
    <row r="52" spans="1:24" s="765" customFormat="1" x14ac:dyDescent="0.25">
      <c r="A52" s="767"/>
      <c r="B52" s="766"/>
      <c r="C52" s="778"/>
      <c r="D52" s="787" t="e">
        <f>(D50&lt;&gt;#REF!)</f>
        <v>#REF!</v>
      </c>
      <c r="E52" s="778"/>
      <c r="F52" s="786"/>
      <c r="G52" s="251"/>
      <c r="H52" s="279"/>
      <c r="I52" s="786"/>
      <c r="J52" s="786"/>
      <c r="K52" s="786"/>
      <c r="L52" s="786"/>
      <c r="M52" s="786"/>
      <c r="N52" s="786"/>
      <c r="O52" s="786"/>
      <c r="P52" s="786"/>
      <c r="Q52" s="786"/>
      <c r="R52" s="786"/>
      <c r="S52" s="785"/>
      <c r="T52" s="808"/>
      <c r="U52" s="807"/>
      <c r="V52" s="807"/>
      <c r="W52" s="773"/>
      <c r="X52" s="768"/>
    </row>
    <row r="53" spans="1:24" s="765" customFormat="1" x14ac:dyDescent="0.25">
      <c r="A53" s="767"/>
      <c r="B53" s="766"/>
      <c r="C53" s="778"/>
      <c r="D53" s="787"/>
      <c r="E53" s="778"/>
      <c r="F53" s="786"/>
      <c r="G53" s="809"/>
      <c r="H53" s="279"/>
      <c r="I53" s="786"/>
      <c r="J53" s="279"/>
      <c r="K53" s="786"/>
      <c r="L53" s="786"/>
      <c r="M53" s="786"/>
      <c r="N53" s="786"/>
      <c r="O53" s="786"/>
      <c r="P53" s="786"/>
      <c r="Q53" s="786"/>
      <c r="R53" s="786"/>
      <c r="S53" s="785"/>
      <c r="T53" s="808"/>
      <c r="U53" s="807"/>
      <c r="V53" s="807"/>
      <c r="W53" s="773"/>
      <c r="X53" s="768"/>
    </row>
    <row r="54" spans="1:24" x14ac:dyDescent="0.25">
      <c r="A54" s="767"/>
      <c r="B54" s="766"/>
      <c r="C54" s="778"/>
      <c r="D54" s="778"/>
      <c r="E54" s="778"/>
      <c r="F54" s="778"/>
      <c r="G54" s="190" t="s">
        <v>1067</v>
      </c>
      <c r="H54" s="778"/>
      <c r="I54" s="778"/>
      <c r="J54" s="803" t="s">
        <v>856</v>
      </c>
      <c r="K54" s="803" t="s">
        <v>446</v>
      </c>
      <c r="L54" s="803" t="s">
        <v>152</v>
      </c>
      <c r="M54" s="803" t="s">
        <v>153</v>
      </c>
      <c r="N54" s="803" t="s">
        <v>154</v>
      </c>
      <c r="O54" s="803" t="s">
        <v>155</v>
      </c>
      <c r="P54" s="803" t="s">
        <v>156</v>
      </c>
      <c r="Q54" s="803" t="s">
        <v>157</v>
      </c>
      <c r="R54" s="803" t="s">
        <v>158</v>
      </c>
      <c r="S54" s="803" t="s">
        <v>159</v>
      </c>
      <c r="T54" s="803" t="s">
        <v>160</v>
      </c>
      <c r="U54" s="803"/>
      <c r="V54" s="897"/>
      <c r="W54" s="773"/>
      <c r="X54" s="768"/>
    </row>
    <row r="55" spans="1:24" x14ac:dyDescent="0.25">
      <c r="A55" s="767"/>
      <c r="B55" s="766"/>
      <c r="C55" s="778"/>
      <c r="D55" s="778"/>
      <c r="E55" s="778"/>
      <c r="F55" s="778"/>
      <c r="G55" s="897"/>
      <c r="H55" s="778"/>
      <c r="I55" s="778"/>
      <c r="J55" s="803"/>
      <c r="K55" s="803" t="s">
        <v>1069</v>
      </c>
      <c r="L55" s="803" t="s">
        <v>1069</v>
      </c>
      <c r="M55" s="803" t="s">
        <v>1069</v>
      </c>
      <c r="N55" s="803" t="s">
        <v>1069</v>
      </c>
      <c r="O55" s="803" t="s">
        <v>1069</v>
      </c>
      <c r="P55" s="803" t="s">
        <v>1069</v>
      </c>
      <c r="Q55" s="803" t="s">
        <v>1069</v>
      </c>
      <c r="R55" s="803" t="s">
        <v>1069</v>
      </c>
      <c r="S55" s="803" t="s">
        <v>1069</v>
      </c>
      <c r="T55" s="803" t="s">
        <v>1069</v>
      </c>
      <c r="U55" s="803"/>
      <c r="V55" s="897"/>
      <c r="W55" s="773"/>
      <c r="X55" s="768"/>
    </row>
    <row r="56" spans="1:24" x14ac:dyDescent="0.25">
      <c r="A56" s="767"/>
      <c r="B56" s="766"/>
      <c r="C56" s="778"/>
      <c r="D56" s="778"/>
      <c r="E56" s="778"/>
      <c r="F56" s="782"/>
      <c r="G56" s="782"/>
      <c r="H56" s="782"/>
      <c r="I56" s="765" t="s">
        <v>934</v>
      </c>
      <c r="J56" s="782" t="str">
        <f t="shared" ref="J56:J67" si="0">G21</f>
        <v>z</v>
      </c>
      <c r="K56" s="918">
        <v>8</v>
      </c>
      <c r="L56" s="918">
        <v>25</v>
      </c>
      <c r="M56" s="918">
        <v>30</v>
      </c>
      <c r="N56" s="918">
        <v>30</v>
      </c>
      <c r="O56" s="918">
        <v>30</v>
      </c>
      <c r="P56" s="918">
        <v>30</v>
      </c>
      <c r="Q56" s="918">
        <v>30</v>
      </c>
      <c r="R56" s="918">
        <v>30</v>
      </c>
      <c r="S56" s="918">
        <v>30</v>
      </c>
      <c r="T56" s="918">
        <v>30</v>
      </c>
      <c r="U56" s="801"/>
      <c r="V56" s="774"/>
      <c r="W56" s="773"/>
      <c r="X56" s="768"/>
    </row>
    <row r="57" spans="1:24" x14ac:dyDescent="0.25">
      <c r="A57" s="767"/>
      <c r="B57" s="766"/>
      <c r="C57" s="778"/>
      <c r="D57" s="778"/>
      <c r="E57" s="778"/>
      <c r="F57" s="782"/>
      <c r="G57" s="794"/>
      <c r="H57" s="794"/>
      <c r="I57" s="765" t="s">
        <v>934</v>
      </c>
      <c r="J57" s="782" t="str">
        <f t="shared" si="0"/>
        <v>r</v>
      </c>
      <c r="K57" s="918">
        <v>8</v>
      </c>
      <c r="L57" s="918">
        <v>25</v>
      </c>
      <c r="M57" s="918">
        <v>30</v>
      </c>
      <c r="N57" s="918">
        <v>30</v>
      </c>
      <c r="O57" s="918">
        <v>30</v>
      </c>
      <c r="P57" s="918">
        <v>30</v>
      </c>
      <c r="Q57" s="918">
        <v>30</v>
      </c>
      <c r="R57" s="918">
        <v>30</v>
      </c>
      <c r="S57" s="918">
        <v>30</v>
      </c>
      <c r="T57" s="918">
        <v>30</v>
      </c>
      <c r="U57" s="795"/>
      <c r="V57" s="774"/>
      <c r="W57" s="773"/>
      <c r="X57" s="768"/>
    </row>
    <row r="58" spans="1:24" x14ac:dyDescent="0.25">
      <c r="A58" s="767"/>
      <c r="B58" s="766"/>
      <c r="C58" s="778"/>
      <c r="D58" s="778"/>
      <c r="E58" s="778"/>
      <c r="F58" s="782"/>
      <c r="G58" s="794"/>
      <c r="H58" s="794"/>
      <c r="I58" s="765" t="s">
        <v>934</v>
      </c>
      <c r="J58" s="782" t="str">
        <f t="shared" si="0"/>
        <v>w</v>
      </c>
      <c r="K58" s="918">
        <v>8</v>
      </c>
      <c r="L58" s="918">
        <v>25</v>
      </c>
      <c r="M58" s="918">
        <v>30</v>
      </c>
      <c r="N58" s="918">
        <v>30</v>
      </c>
      <c r="O58" s="918">
        <v>30</v>
      </c>
      <c r="P58" s="918">
        <v>30</v>
      </c>
      <c r="Q58" s="918">
        <v>30</v>
      </c>
      <c r="R58" s="918">
        <v>30</v>
      </c>
      <c r="S58" s="918">
        <v>30</v>
      </c>
      <c r="T58" s="918">
        <v>30</v>
      </c>
      <c r="U58" s="795"/>
      <c r="V58" s="774"/>
      <c r="W58" s="773"/>
      <c r="X58" s="768"/>
    </row>
    <row r="59" spans="1:24" x14ac:dyDescent="0.25">
      <c r="A59" s="767"/>
      <c r="B59" s="766"/>
      <c r="C59" s="778"/>
      <c r="D59" s="778"/>
      <c r="E59" s="778"/>
      <c r="F59" s="782"/>
      <c r="G59" s="794"/>
      <c r="H59" s="794"/>
      <c r="I59" s="765" t="s">
        <v>934</v>
      </c>
      <c r="J59" s="782" t="str">
        <f t="shared" si="0"/>
        <v>o</v>
      </c>
      <c r="K59" s="918">
        <v>8</v>
      </c>
      <c r="L59" s="918">
        <v>25</v>
      </c>
      <c r="M59" s="918">
        <v>30</v>
      </c>
      <c r="N59" s="918">
        <v>30</v>
      </c>
      <c r="O59" s="918">
        <v>30</v>
      </c>
      <c r="P59" s="918">
        <v>30</v>
      </c>
      <c r="Q59" s="918">
        <v>30</v>
      </c>
      <c r="R59" s="918">
        <v>30</v>
      </c>
      <c r="S59" s="918">
        <v>30</v>
      </c>
      <c r="T59" s="918">
        <v>30</v>
      </c>
      <c r="U59" s="795"/>
      <c r="V59" s="774"/>
      <c r="W59" s="773"/>
      <c r="X59" s="768"/>
    </row>
    <row r="60" spans="1:24" x14ac:dyDescent="0.25">
      <c r="A60" s="767"/>
      <c r="B60" s="766"/>
      <c r="C60" s="778"/>
      <c r="D60" s="778"/>
      <c r="E60" s="778"/>
      <c r="F60" s="782"/>
      <c r="G60" s="794"/>
      <c r="H60" s="794"/>
      <c r="I60" s="765" t="s">
        <v>934</v>
      </c>
      <c r="J60" s="782" t="str">
        <f t="shared" si="0"/>
        <v>b</v>
      </c>
      <c r="K60" s="918">
        <v>8</v>
      </c>
      <c r="L60" s="918">
        <v>25</v>
      </c>
      <c r="M60" s="918">
        <v>30</v>
      </c>
      <c r="N60" s="918">
        <v>30</v>
      </c>
      <c r="O60" s="918">
        <v>30</v>
      </c>
      <c r="P60" s="918">
        <v>30</v>
      </c>
      <c r="Q60" s="918">
        <v>30</v>
      </c>
      <c r="R60" s="918">
        <v>30</v>
      </c>
      <c r="S60" s="918">
        <v>30</v>
      </c>
      <c r="T60" s="918">
        <v>30</v>
      </c>
      <c r="U60" s="795"/>
      <c r="V60" s="774"/>
      <c r="W60" s="773"/>
      <c r="X60" s="768"/>
    </row>
    <row r="61" spans="1:24" s="765" customFormat="1" x14ac:dyDescent="0.25">
      <c r="A61" s="767"/>
      <c r="B61" s="766"/>
      <c r="C61" s="778"/>
      <c r="D61" s="778"/>
      <c r="E61" s="778"/>
      <c r="F61" s="782"/>
      <c r="G61" s="794"/>
      <c r="H61" s="794"/>
      <c r="I61" s="765" t="s">
        <v>934</v>
      </c>
      <c r="J61" s="782" t="str">
        <f t="shared" si="0"/>
        <v>l</v>
      </c>
      <c r="K61" s="918">
        <v>8</v>
      </c>
      <c r="L61" s="918">
        <v>25</v>
      </c>
      <c r="M61" s="918">
        <v>30</v>
      </c>
      <c r="N61" s="918">
        <v>30</v>
      </c>
      <c r="O61" s="918">
        <v>30</v>
      </c>
      <c r="P61" s="918">
        <v>30</v>
      </c>
      <c r="Q61" s="918">
        <v>30</v>
      </c>
      <c r="R61" s="918">
        <v>30</v>
      </c>
      <c r="S61" s="918">
        <v>30</v>
      </c>
      <c r="T61" s="918">
        <v>30</v>
      </c>
      <c r="U61" s="795"/>
      <c r="V61" s="774"/>
      <c r="W61" s="773"/>
      <c r="X61" s="768"/>
    </row>
    <row r="62" spans="1:24" s="765" customFormat="1" x14ac:dyDescent="0.25">
      <c r="A62" s="767"/>
      <c r="B62" s="766"/>
      <c r="C62" s="778"/>
      <c r="D62" s="778"/>
      <c r="E62" s="778"/>
      <c r="F62" s="782"/>
      <c r="G62" s="794"/>
      <c r="H62" s="794"/>
      <c r="I62" s="765" t="s">
        <v>934</v>
      </c>
      <c r="J62" s="782" t="str">
        <f t="shared" si="0"/>
        <v>h</v>
      </c>
      <c r="K62" s="918">
        <v>8</v>
      </c>
      <c r="L62" s="918">
        <v>25</v>
      </c>
      <c r="M62" s="918">
        <v>30</v>
      </c>
      <c r="N62" s="918">
        <v>30</v>
      </c>
      <c r="O62" s="918">
        <v>30</v>
      </c>
      <c r="P62" s="918">
        <v>30</v>
      </c>
      <c r="Q62" s="918">
        <v>30</v>
      </c>
      <c r="R62" s="918">
        <v>30</v>
      </c>
      <c r="S62" s="918">
        <v>30</v>
      </c>
      <c r="T62" s="918">
        <v>30</v>
      </c>
      <c r="U62" s="795"/>
      <c r="V62" s="774"/>
      <c r="W62" s="773"/>
      <c r="X62" s="768"/>
    </row>
    <row r="63" spans="1:24" s="765" customFormat="1" x14ac:dyDescent="0.25">
      <c r="A63" s="767"/>
      <c r="B63" s="766"/>
      <c r="C63" s="778"/>
      <c r="D63" s="778"/>
      <c r="E63" s="778"/>
      <c r="F63" s="782"/>
      <c r="G63" s="794"/>
      <c r="H63" s="794"/>
      <c r="I63" s="765" t="s">
        <v>934</v>
      </c>
      <c r="J63" s="782" t="str">
        <f t="shared" si="0"/>
        <v>of</v>
      </c>
      <c r="K63" s="918">
        <v>8</v>
      </c>
      <c r="L63" s="918">
        <v>25</v>
      </c>
      <c r="M63" s="918">
        <v>30</v>
      </c>
      <c r="N63" s="918">
        <v>30</v>
      </c>
      <c r="O63" s="918">
        <v>30</v>
      </c>
      <c r="P63" s="918">
        <v>30</v>
      </c>
      <c r="Q63" s="918">
        <v>30</v>
      </c>
      <c r="R63" s="918">
        <v>30</v>
      </c>
      <c r="S63" s="918">
        <v>30</v>
      </c>
      <c r="T63" s="918">
        <v>30</v>
      </c>
      <c r="U63" s="795"/>
      <c r="V63" s="774"/>
      <c r="W63" s="773"/>
      <c r="X63" s="768"/>
    </row>
    <row r="64" spans="1:24" s="765" customFormat="1" x14ac:dyDescent="0.25">
      <c r="A64" s="767"/>
      <c r="B64" s="766"/>
      <c r="C64" s="778"/>
      <c r="D64" s="778"/>
      <c r="E64" s="778"/>
      <c r="F64" s="782"/>
      <c r="G64" s="794"/>
      <c r="H64" s="794"/>
      <c r="I64" s="765" t="s">
        <v>934</v>
      </c>
      <c r="J64" s="782" t="str">
        <f t="shared" si="0"/>
        <v>f</v>
      </c>
      <c r="K64" s="918">
        <v>8</v>
      </c>
      <c r="L64" s="918">
        <v>25</v>
      </c>
      <c r="M64" s="918">
        <v>30</v>
      </c>
      <c r="N64" s="918">
        <v>30</v>
      </c>
      <c r="O64" s="918">
        <v>30</v>
      </c>
      <c r="P64" s="918">
        <v>30</v>
      </c>
      <c r="Q64" s="918">
        <v>30</v>
      </c>
      <c r="R64" s="918">
        <v>30</v>
      </c>
      <c r="S64" s="918">
        <v>30</v>
      </c>
      <c r="T64" s="918">
        <v>30</v>
      </c>
      <c r="U64" s="795"/>
      <c r="V64" s="774"/>
      <c r="W64" s="773"/>
      <c r="X64" s="768"/>
    </row>
    <row r="65" spans="1:24" s="765" customFormat="1" x14ac:dyDescent="0.25">
      <c r="A65" s="767"/>
      <c r="B65" s="766"/>
      <c r="C65" s="778"/>
      <c r="D65" s="778"/>
      <c r="E65" s="778"/>
      <c r="F65" s="782"/>
      <c r="G65" s="794"/>
      <c r="H65" s="794"/>
      <c r="I65" s="765" t="s">
        <v>934</v>
      </c>
      <c r="J65" s="782" t="str">
        <f t="shared" si="0"/>
        <v>i</v>
      </c>
      <c r="K65" s="918">
        <v>8</v>
      </c>
      <c r="L65" s="918">
        <v>25</v>
      </c>
      <c r="M65" s="918">
        <v>30</v>
      </c>
      <c r="N65" s="918">
        <v>30</v>
      </c>
      <c r="O65" s="918">
        <v>30</v>
      </c>
      <c r="P65" s="918">
        <v>30</v>
      </c>
      <c r="Q65" s="918">
        <v>30</v>
      </c>
      <c r="R65" s="918">
        <v>30</v>
      </c>
      <c r="S65" s="918">
        <v>30</v>
      </c>
      <c r="T65" s="918">
        <v>30</v>
      </c>
      <c r="U65" s="795"/>
      <c r="V65" s="774"/>
      <c r="W65" s="773"/>
      <c r="X65" s="768"/>
    </row>
    <row r="66" spans="1:24" s="765" customFormat="1" x14ac:dyDescent="0.25">
      <c r="A66" s="767"/>
      <c r="B66" s="766"/>
      <c r="C66" s="778"/>
      <c r="D66" s="778"/>
      <c r="E66" s="778"/>
      <c r="F66" s="782"/>
      <c r="G66" s="794"/>
      <c r="H66" s="794"/>
      <c r="I66" s="765" t="s">
        <v>934</v>
      </c>
      <c r="J66" s="782" t="str">
        <f t="shared" si="0"/>
        <v>k</v>
      </c>
      <c r="K66" s="918">
        <v>8</v>
      </c>
      <c r="L66" s="918">
        <v>25</v>
      </c>
      <c r="M66" s="918">
        <v>30</v>
      </c>
      <c r="N66" s="918">
        <v>30</v>
      </c>
      <c r="O66" s="918">
        <v>30</v>
      </c>
      <c r="P66" s="918">
        <v>30</v>
      </c>
      <c r="Q66" s="918">
        <v>30</v>
      </c>
      <c r="R66" s="918">
        <v>30</v>
      </c>
      <c r="S66" s="918">
        <v>30</v>
      </c>
      <c r="T66" s="918">
        <v>30</v>
      </c>
      <c r="U66" s="795"/>
      <c r="V66" s="774"/>
      <c r="W66" s="773"/>
      <c r="X66" s="768"/>
    </row>
    <row r="67" spans="1:24" s="765" customFormat="1" x14ac:dyDescent="0.25">
      <c r="A67" s="767"/>
      <c r="B67" s="766"/>
      <c r="C67" s="778"/>
      <c r="D67" s="778"/>
      <c r="E67" s="778"/>
      <c r="F67" s="782"/>
      <c r="G67" s="794"/>
      <c r="H67" s="794"/>
      <c r="I67" s="765" t="s">
        <v>934</v>
      </c>
      <c r="J67" s="782" t="str">
        <f t="shared" si="0"/>
        <v>v</v>
      </c>
      <c r="K67" s="918">
        <v>8</v>
      </c>
      <c r="L67" s="918">
        <v>25</v>
      </c>
      <c r="M67" s="918">
        <v>30</v>
      </c>
      <c r="N67" s="918">
        <v>30</v>
      </c>
      <c r="O67" s="918">
        <v>30</v>
      </c>
      <c r="P67" s="918">
        <v>30</v>
      </c>
      <c r="Q67" s="918">
        <v>30</v>
      </c>
      <c r="R67" s="918">
        <v>30</v>
      </c>
      <c r="S67" s="918">
        <v>30</v>
      </c>
      <c r="T67" s="918">
        <v>30</v>
      </c>
      <c r="U67" s="795"/>
      <c r="V67" s="774"/>
      <c r="W67" s="773"/>
      <c r="X67" s="768"/>
    </row>
    <row r="68" spans="1:24" s="765" customFormat="1" outlineLevel="1" x14ac:dyDescent="0.25">
      <c r="A68" s="767"/>
      <c r="B68" s="766"/>
      <c r="C68" s="778"/>
      <c r="D68" s="778"/>
      <c r="E68" s="778"/>
      <c r="F68" s="782"/>
      <c r="G68" s="782"/>
      <c r="H68" s="782"/>
      <c r="I68" s="765" t="s">
        <v>461</v>
      </c>
      <c r="J68" s="782" t="str">
        <f>J56</f>
        <v>z</v>
      </c>
      <c r="K68" s="918">
        <f>K56</f>
        <v>8</v>
      </c>
      <c r="L68" s="918">
        <f t="shared" ref="L68:T68" si="1">L56</f>
        <v>25</v>
      </c>
      <c r="M68" s="918">
        <f t="shared" si="1"/>
        <v>30</v>
      </c>
      <c r="N68" s="918">
        <f t="shared" si="1"/>
        <v>30</v>
      </c>
      <c r="O68" s="918">
        <f t="shared" si="1"/>
        <v>30</v>
      </c>
      <c r="P68" s="918">
        <f t="shared" si="1"/>
        <v>30</v>
      </c>
      <c r="Q68" s="918">
        <f t="shared" si="1"/>
        <v>30</v>
      </c>
      <c r="R68" s="918">
        <f t="shared" si="1"/>
        <v>30</v>
      </c>
      <c r="S68" s="918">
        <f t="shared" si="1"/>
        <v>30</v>
      </c>
      <c r="T68" s="918">
        <f t="shared" si="1"/>
        <v>30</v>
      </c>
      <c r="U68" s="801"/>
      <c r="V68" s="774"/>
      <c r="W68" s="773"/>
      <c r="X68" s="768"/>
    </row>
    <row r="69" spans="1:24" s="765" customFormat="1" outlineLevel="1" x14ac:dyDescent="0.25">
      <c r="A69" s="767"/>
      <c r="B69" s="766"/>
      <c r="C69" s="778"/>
      <c r="D69" s="778"/>
      <c r="E69" s="778"/>
      <c r="F69" s="782"/>
      <c r="G69" s="794"/>
      <c r="H69" s="794"/>
      <c r="I69" s="765" t="s">
        <v>461</v>
      </c>
      <c r="J69" s="782" t="str">
        <f t="shared" ref="J69:T132" si="2">J57</f>
        <v>r</v>
      </c>
      <c r="K69" s="918">
        <f t="shared" si="2"/>
        <v>8</v>
      </c>
      <c r="L69" s="918">
        <f t="shared" si="2"/>
        <v>25</v>
      </c>
      <c r="M69" s="918">
        <f t="shared" si="2"/>
        <v>30</v>
      </c>
      <c r="N69" s="918">
        <f t="shared" si="2"/>
        <v>30</v>
      </c>
      <c r="O69" s="918">
        <f t="shared" si="2"/>
        <v>30</v>
      </c>
      <c r="P69" s="918">
        <f t="shared" si="2"/>
        <v>30</v>
      </c>
      <c r="Q69" s="918">
        <f t="shared" si="2"/>
        <v>30</v>
      </c>
      <c r="R69" s="918">
        <f t="shared" si="2"/>
        <v>30</v>
      </c>
      <c r="S69" s="918">
        <f t="shared" si="2"/>
        <v>30</v>
      </c>
      <c r="T69" s="918">
        <f t="shared" si="2"/>
        <v>30</v>
      </c>
      <c r="U69" s="795"/>
      <c r="V69" s="774"/>
      <c r="W69" s="773"/>
      <c r="X69" s="768"/>
    </row>
    <row r="70" spans="1:24" s="765" customFormat="1" outlineLevel="1" x14ac:dyDescent="0.25">
      <c r="A70" s="767"/>
      <c r="B70" s="766"/>
      <c r="C70" s="778"/>
      <c r="D70" s="778"/>
      <c r="E70" s="778"/>
      <c r="F70" s="782"/>
      <c r="G70" s="794"/>
      <c r="H70" s="794"/>
      <c r="I70" s="765" t="s">
        <v>461</v>
      </c>
      <c r="J70" s="782" t="str">
        <f t="shared" si="2"/>
        <v>w</v>
      </c>
      <c r="K70" s="918">
        <f t="shared" si="2"/>
        <v>8</v>
      </c>
      <c r="L70" s="918">
        <f t="shared" si="2"/>
        <v>25</v>
      </c>
      <c r="M70" s="918">
        <f t="shared" si="2"/>
        <v>30</v>
      </c>
      <c r="N70" s="918">
        <f t="shared" si="2"/>
        <v>30</v>
      </c>
      <c r="O70" s="918">
        <f t="shared" si="2"/>
        <v>30</v>
      </c>
      <c r="P70" s="918">
        <f t="shared" si="2"/>
        <v>30</v>
      </c>
      <c r="Q70" s="918">
        <f t="shared" si="2"/>
        <v>30</v>
      </c>
      <c r="R70" s="918">
        <f t="shared" si="2"/>
        <v>30</v>
      </c>
      <c r="S70" s="918">
        <f t="shared" si="2"/>
        <v>30</v>
      </c>
      <c r="T70" s="918">
        <f t="shared" si="2"/>
        <v>30</v>
      </c>
      <c r="U70" s="795"/>
      <c r="V70" s="774"/>
      <c r="W70" s="773"/>
      <c r="X70" s="768"/>
    </row>
    <row r="71" spans="1:24" s="765" customFormat="1" outlineLevel="1" x14ac:dyDescent="0.25">
      <c r="A71" s="767"/>
      <c r="B71" s="766"/>
      <c r="C71" s="778"/>
      <c r="D71" s="778"/>
      <c r="E71" s="778"/>
      <c r="F71" s="782"/>
      <c r="G71" s="794"/>
      <c r="H71" s="794"/>
      <c r="I71" s="765" t="s">
        <v>461</v>
      </c>
      <c r="J71" s="782" t="str">
        <f t="shared" si="2"/>
        <v>o</v>
      </c>
      <c r="K71" s="918">
        <f t="shared" si="2"/>
        <v>8</v>
      </c>
      <c r="L71" s="918">
        <f t="shared" si="2"/>
        <v>25</v>
      </c>
      <c r="M71" s="918">
        <f t="shared" si="2"/>
        <v>30</v>
      </c>
      <c r="N71" s="918">
        <f t="shared" si="2"/>
        <v>30</v>
      </c>
      <c r="O71" s="918">
        <f t="shared" si="2"/>
        <v>30</v>
      </c>
      <c r="P71" s="918">
        <f t="shared" si="2"/>
        <v>30</v>
      </c>
      <c r="Q71" s="918">
        <f t="shared" si="2"/>
        <v>30</v>
      </c>
      <c r="R71" s="918">
        <f t="shared" si="2"/>
        <v>30</v>
      </c>
      <c r="S71" s="918">
        <f t="shared" si="2"/>
        <v>30</v>
      </c>
      <c r="T71" s="918">
        <f t="shared" si="2"/>
        <v>30</v>
      </c>
      <c r="U71" s="795"/>
      <c r="V71" s="774"/>
      <c r="W71" s="773"/>
      <c r="X71" s="768"/>
    </row>
    <row r="72" spans="1:24" s="765" customFormat="1" outlineLevel="1" x14ac:dyDescent="0.25">
      <c r="A72" s="767"/>
      <c r="B72" s="766"/>
      <c r="C72" s="778"/>
      <c r="D72" s="778"/>
      <c r="E72" s="778"/>
      <c r="F72" s="782"/>
      <c r="G72" s="794"/>
      <c r="H72" s="794"/>
      <c r="I72" s="765" t="s">
        <v>461</v>
      </c>
      <c r="J72" s="782" t="str">
        <f t="shared" si="2"/>
        <v>b</v>
      </c>
      <c r="K72" s="918">
        <f t="shared" si="2"/>
        <v>8</v>
      </c>
      <c r="L72" s="918">
        <f t="shared" si="2"/>
        <v>25</v>
      </c>
      <c r="M72" s="918">
        <f t="shared" si="2"/>
        <v>30</v>
      </c>
      <c r="N72" s="918">
        <f t="shared" si="2"/>
        <v>30</v>
      </c>
      <c r="O72" s="918">
        <f t="shared" si="2"/>
        <v>30</v>
      </c>
      <c r="P72" s="918">
        <f t="shared" si="2"/>
        <v>30</v>
      </c>
      <c r="Q72" s="918">
        <f t="shared" si="2"/>
        <v>30</v>
      </c>
      <c r="R72" s="918">
        <f t="shared" si="2"/>
        <v>30</v>
      </c>
      <c r="S72" s="918">
        <f t="shared" si="2"/>
        <v>30</v>
      </c>
      <c r="T72" s="918">
        <f t="shared" si="2"/>
        <v>30</v>
      </c>
      <c r="U72" s="795"/>
      <c r="V72" s="774"/>
      <c r="W72" s="773"/>
      <c r="X72" s="768"/>
    </row>
    <row r="73" spans="1:24" s="765" customFormat="1" outlineLevel="1" x14ac:dyDescent="0.25">
      <c r="A73" s="767"/>
      <c r="B73" s="766"/>
      <c r="C73" s="778"/>
      <c r="D73" s="778"/>
      <c r="E73" s="778"/>
      <c r="F73" s="782"/>
      <c r="G73" s="794"/>
      <c r="H73" s="794"/>
      <c r="I73" s="765" t="s">
        <v>461</v>
      </c>
      <c r="J73" s="782" t="str">
        <f t="shared" si="2"/>
        <v>l</v>
      </c>
      <c r="K73" s="918">
        <f t="shared" si="2"/>
        <v>8</v>
      </c>
      <c r="L73" s="918">
        <f t="shared" si="2"/>
        <v>25</v>
      </c>
      <c r="M73" s="918">
        <f t="shared" si="2"/>
        <v>30</v>
      </c>
      <c r="N73" s="918">
        <f t="shared" si="2"/>
        <v>30</v>
      </c>
      <c r="O73" s="918">
        <f t="shared" si="2"/>
        <v>30</v>
      </c>
      <c r="P73" s="918">
        <f t="shared" si="2"/>
        <v>30</v>
      </c>
      <c r="Q73" s="918">
        <f t="shared" si="2"/>
        <v>30</v>
      </c>
      <c r="R73" s="918">
        <f t="shared" si="2"/>
        <v>30</v>
      </c>
      <c r="S73" s="918">
        <f t="shared" si="2"/>
        <v>30</v>
      </c>
      <c r="T73" s="918">
        <f t="shared" si="2"/>
        <v>30</v>
      </c>
      <c r="U73" s="795"/>
      <c r="V73" s="774"/>
      <c r="W73" s="773"/>
      <c r="X73" s="768"/>
    </row>
    <row r="74" spans="1:24" s="765" customFormat="1" outlineLevel="1" x14ac:dyDescent="0.25">
      <c r="A74" s="767"/>
      <c r="B74" s="766"/>
      <c r="C74" s="778"/>
      <c r="D74" s="778"/>
      <c r="E74" s="778"/>
      <c r="F74" s="782"/>
      <c r="G74" s="794"/>
      <c r="H74" s="794"/>
      <c r="I74" s="765" t="s">
        <v>461</v>
      </c>
      <c r="J74" s="782" t="str">
        <f t="shared" si="2"/>
        <v>h</v>
      </c>
      <c r="K74" s="918">
        <f t="shared" si="2"/>
        <v>8</v>
      </c>
      <c r="L74" s="918">
        <f t="shared" si="2"/>
        <v>25</v>
      </c>
      <c r="M74" s="918">
        <f t="shared" si="2"/>
        <v>30</v>
      </c>
      <c r="N74" s="918">
        <f t="shared" si="2"/>
        <v>30</v>
      </c>
      <c r="O74" s="918">
        <f t="shared" si="2"/>
        <v>30</v>
      </c>
      <c r="P74" s="918">
        <f t="shared" si="2"/>
        <v>30</v>
      </c>
      <c r="Q74" s="918">
        <f t="shared" si="2"/>
        <v>30</v>
      </c>
      <c r="R74" s="918">
        <f t="shared" si="2"/>
        <v>30</v>
      </c>
      <c r="S74" s="918">
        <f t="shared" si="2"/>
        <v>30</v>
      </c>
      <c r="T74" s="918">
        <f t="shared" si="2"/>
        <v>30</v>
      </c>
      <c r="U74" s="795"/>
      <c r="V74" s="774"/>
      <c r="W74" s="773"/>
      <c r="X74" s="768"/>
    </row>
    <row r="75" spans="1:24" s="765" customFormat="1" outlineLevel="1" x14ac:dyDescent="0.25">
      <c r="A75" s="767"/>
      <c r="B75" s="766"/>
      <c r="C75" s="778"/>
      <c r="D75" s="778"/>
      <c r="E75" s="778"/>
      <c r="F75" s="782"/>
      <c r="G75" s="794"/>
      <c r="H75" s="794"/>
      <c r="I75" s="765" t="s">
        <v>461</v>
      </c>
      <c r="J75" s="782" t="str">
        <f t="shared" si="2"/>
        <v>of</v>
      </c>
      <c r="K75" s="918">
        <f t="shared" si="2"/>
        <v>8</v>
      </c>
      <c r="L75" s="918">
        <f t="shared" si="2"/>
        <v>25</v>
      </c>
      <c r="M75" s="918">
        <f t="shared" si="2"/>
        <v>30</v>
      </c>
      <c r="N75" s="918">
        <f t="shared" si="2"/>
        <v>30</v>
      </c>
      <c r="O75" s="918">
        <f t="shared" si="2"/>
        <v>30</v>
      </c>
      <c r="P75" s="918">
        <f t="shared" si="2"/>
        <v>30</v>
      </c>
      <c r="Q75" s="918">
        <f t="shared" si="2"/>
        <v>30</v>
      </c>
      <c r="R75" s="918">
        <f t="shared" si="2"/>
        <v>30</v>
      </c>
      <c r="S75" s="918">
        <f t="shared" si="2"/>
        <v>30</v>
      </c>
      <c r="T75" s="918">
        <f t="shared" si="2"/>
        <v>30</v>
      </c>
      <c r="U75" s="795"/>
      <c r="V75" s="774"/>
      <c r="W75" s="773"/>
      <c r="X75" s="768"/>
    </row>
    <row r="76" spans="1:24" s="765" customFormat="1" outlineLevel="1" x14ac:dyDescent="0.25">
      <c r="A76" s="767"/>
      <c r="B76" s="766"/>
      <c r="C76" s="778"/>
      <c r="D76" s="778"/>
      <c r="E76" s="778"/>
      <c r="F76" s="782"/>
      <c r="G76" s="794"/>
      <c r="H76" s="794"/>
      <c r="I76" s="765" t="s">
        <v>461</v>
      </c>
      <c r="J76" s="782" t="str">
        <f t="shared" si="2"/>
        <v>f</v>
      </c>
      <c r="K76" s="918">
        <f t="shared" si="2"/>
        <v>8</v>
      </c>
      <c r="L76" s="918">
        <f t="shared" si="2"/>
        <v>25</v>
      </c>
      <c r="M76" s="918">
        <f t="shared" si="2"/>
        <v>30</v>
      </c>
      <c r="N76" s="918">
        <f t="shared" si="2"/>
        <v>30</v>
      </c>
      <c r="O76" s="918">
        <f t="shared" si="2"/>
        <v>30</v>
      </c>
      <c r="P76" s="918">
        <f t="shared" si="2"/>
        <v>30</v>
      </c>
      <c r="Q76" s="918">
        <f t="shared" si="2"/>
        <v>30</v>
      </c>
      <c r="R76" s="918">
        <f t="shared" si="2"/>
        <v>30</v>
      </c>
      <c r="S76" s="918">
        <f t="shared" si="2"/>
        <v>30</v>
      </c>
      <c r="T76" s="918">
        <f t="shared" si="2"/>
        <v>30</v>
      </c>
      <c r="U76" s="795"/>
      <c r="V76" s="774"/>
      <c r="W76" s="773"/>
      <c r="X76" s="768"/>
    </row>
    <row r="77" spans="1:24" s="765" customFormat="1" outlineLevel="1" x14ac:dyDescent="0.25">
      <c r="A77" s="767"/>
      <c r="B77" s="766"/>
      <c r="C77" s="778"/>
      <c r="D77" s="778"/>
      <c r="E77" s="778"/>
      <c r="F77" s="782"/>
      <c r="G77" s="794"/>
      <c r="H77" s="794"/>
      <c r="I77" s="765" t="s">
        <v>461</v>
      </c>
      <c r="J77" s="782" t="str">
        <f t="shared" si="2"/>
        <v>i</v>
      </c>
      <c r="K77" s="918">
        <f t="shared" si="2"/>
        <v>8</v>
      </c>
      <c r="L77" s="918">
        <f t="shared" si="2"/>
        <v>25</v>
      </c>
      <c r="M77" s="918">
        <f t="shared" si="2"/>
        <v>30</v>
      </c>
      <c r="N77" s="918">
        <f t="shared" si="2"/>
        <v>30</v>
      </c>
      <c r="O77" s="918">
        <f t="shared" si="2"/>
        <v>30</v>
      </c>
      <c r="P77" s="918">
        <f t="shared" si="2"/>
        <v>30</v>
      </c>
      <c r="Q77" s="918">
        <f t="shared" si="2"/>
        <v>30</v>
      </c>
      <c r="R77" s="918">
        <f t="shared" si="2"/>
        <v>30</v>
      </c>
      <c r="S77" s="918">
        <f t="shared" si="2"/>
        <v>30</v>
      </c>
      <c r="T77" s="918">
        <f t="shared" si="2"/>
        <v>30</v>
      </c>
      <c r="U77" s="795"/>
      <c r="V77" s="774"/>
      <c r="W77" s="773"/>
      <c r="X77" s="768"/>
    </row>
    <row r="78" spans="1:24" s="765" customFormat="1" outlineLevel="1" x14ac:dyDescent="0.25">
      <c r="A78" s="767"/>
      <c r="B78" s="766"/>
      <c r="C78" s="778"/>
      <c r="D78" s="778"/>
      <c r="E78" s="778"/>
      <c r="F78" s="782"/>
      <c r="G78" s="794"/>
      <c r="H78" s="794"/>
      <c r="I78" s="765" t="s">
        <v>461</v>
      </c>
      <c r="J78" s="782" t="str">
        <f t="shared" si="2"/>
        <v>k</v>
      </c>
      <c r="K78" s="918">
        <f t="shared" si="2"/>
        <v>8</v>
      </c>
      <c r="L78" s="918">
        <f t="shared" si="2"/>
        <v>25</v>
      </c>
      <c r="M78" s="918">
        <f t="shared" si="2"/>
        <v>30</v>
      </c>
      <c r="N78" s="918">
        <f t="shared" si="2"/>
        <v>30</v>
      </c>
      <c r="O78" s="918">
        <f t="shared" si="2"/>
        <v>30</v>
      </c>
      <c r="P78" s="918">
        <f t="shared" si="2"/>
        <v>30</v>
      </c>
      <c r="Q78" s="918">
        <f t="shared" si="2"/>
        <v>30</v>
      </c>
      <c r="R78" s="918">
        <f t="shared" si="2"/>
        <v>30</v>
      </c>
      <c r="S78" s="918">
        <f t="shared" si="2"/>
        <v>30</v>
      </c>
      <c r="T78" s="918">
        <f t="shared" si="2"/>
        <v>30</v>
      </c>
      <c r="U78" s="795"/>
      <c r="V78" s="774"/>
      <c r="W78" s="773"/>
      <c r="X78" s="768"/>
    </row>
    <row r="79" spans="1:24" s="765" customFormat="1" outlineLevel="1" x14ac:dyDescent="0.25">
      <c r="A79" s="767"/>
      <c r="B79" s="766"/>
      <c r="C79" s="778"/>
      <c r="D79" s="778"/>
      <c r="E79" s="778"/>
      <c r="F79" s="782"/>
      <c r="G79" s="794"/>
      <c r="H79" s="794"/>
      <c r="I79" s="765" t="s">
        <v>461</v>
      </c>
      <c r="J79" s="782" t="str">
        <f t="shared" si="2"/>
        <v>v</v>
      </c>
      <c r="K79" s="918">
        <f t="shared" si="2"/>
        <v>8</v>
      </c>
      <c r="L79" s="918">
        <f t="shared" si="2"/>
        <v>25</v>
      </c>
      <c r="M79" s="918">
        <f t="shared" si="2"/>
        <v>30</v>
      </c>
      <c r="N79" s="918">
        <f t="shared" si="2"/>
        <v>30</v>
      </c>
      <c r="O79" s="918">
        <f t="shared" si="2"/>
        <v>30</v>
      </c>
      <c r="P79" s="918">
        <f t="shared" si="2"/>
        <v>30</v>
      </c>
      <c r="Q79" s="918">
        <f t="shared" si="2"/>
        <v>30</v>
      </c>
      <c r="R79" s="918">
        <f t="shared" si="2"/>
        <v>30</v>
      </c>
      <c r="S79" s="918">
        <f t="shared" si="2"/>
        <v>30</v>
      </c>
      <c r="T79" s="918">
        <f t="shared" si="2"/>
        <v>30</v>
      </c>
      <c r="U79" s="795"/>
      <c r="V79" s="774"/>
      <c r="W79" s="773"/>
      <c r="X79" s="768"/>
    </row>
    <row r="80" spans="1:24" s="765" customFormat="1" outlineLevel="1" x14ac:dyDescent="0.25">
      <c r="A80" s="767"/>
      <c r="B80" s="766"/>
      <c r="C80" s="778"/>
      <c r="D80" s="778"/>
      <c r="E80" s="778"/>
      <c r="F80" s="782"/>
      <c r="G80" s="782"/>
      <c r="H80" s="782"/>
      <c r="I80" s="765" t="s">
        <v>900</v>
      </c>
      <c r="J80" s="782" t="str">
        <f t="shared" si="2"/>
        <v>z</v>
      </c>
      <c r="K80" s="918">
        <f t="shared" si="2"/>
        <v>8</v>
      </c>
      <c r="L80" s="918">
        <f t="shared" si="2"/>
        <v>25</v>
      </c>
      <c r="M80" s="918">
        <f t="shared" si="2"/>
        <v>30</v>
      </c>
      <c r="N80" s="918">
        <f t="shared" si="2"/>
        <v>30</v>
      </c>
      <c r="O80" s="918">
        <f t="shared" si="2"/>
        <v>30</v>
      </c>
      <c r="P80" s="918">
        <f t="shared" si="2"/>
        <v>30</v>
      </c>
      <c r="Q80" s="918">
        <f t="shared" si="2"/>
        <v>30</v>
      </c>
      <c r="R80" s="918">
        <f t="shared" si="2"/>
        <v>30</v>
      </c>
      <c r="S80" s="918">
        <f t="shared" si="2"/>
        <v>30</v>
      </c>
      <c r="T80" s="918">
        <f t="shared" si="2"/>
        <v>30</v>
      </c>
      <c r="U80" s="801"/>
      <c r="V80" s="774"/>
      <c r="W80" s="773"/>
      <c r="X80" s="768"/>
    </row>
    <row r="81" spans="1:24" s="765" customFormat="1" outlineLevel="1" x14ac:dyDescent="0.25">
      <c r="A81" s="767"/>
      <c r="B81" s="766"/>
      <c r="C81" s="778"/>
      <c r="D81" s="778"/>
      <c r="E81" s="778"/>
      <c r="F81" s="782"/>
      <c r="G81" s="794"/>
      <c r="H81" s="794"/>
      <c r="I81" s="765" t="s">
        <v>900</v>
      </c>
      <c r="J81" s="782" t="str">
        <f t="shared" si="2"/>
        <v>r</v>
      </c>
      <c r="K81" s="918">
        <f t="shared" si="2"/>
        <v>8</v>
      </c>
      <c r="L81" s="918">
        <f t="shared" si="2"/>
        <v>25</v>
      </c>
      <c r="M81" s="918">
        <f t="shared" si="2"/>
        <v>30</v>
      </c>
      <c r="N81" s="918">
        <f t="shared" si="2"/>
        <v>30</v>
      </c>
      <c r="O81" s="918">
        <f t="shared" si="2"/>
        <v>30</v>
      </c>
      <c r="P81" s="918">
        <f t="shared" si="2"/>
        <v>30</v>
      </c>
      <c r="Q81" s="918">
        <f t="shared" si="2"/>
        <v>30</v>
      </c>
      <c r="R81" s="918">
        <f t="shared" si="2"/>
        <v>30</v>
      </c>
      <c r="S81" s="918">
        <f t="shared" si="2"/>
        <v>30</v>
      </c>
      <c r="T81" s="918">
        <f t="shared" si="2"/>
        <v>30</v>
      </c>
      <c r="U81" s="795"/>
      <c r="V81" s="774"/>
      <c r="W81" s="773"/>
      <c r="X81" s="768"/>
    </row>
    <row r="82" spans="1:24" s="765" customFormat="1" outlineLevel="1" x14ac:dyDescent="0.25">
      <c r="A82" s="767"/>
      <c r="B82" s="766"/>
      <c r="C82" s="778"/>
      <c r="D82" s="778"/>
      <c r="E82" s="778"/>
      <c r="F82" s="782"/>
      <c r="G82" s="794"/>
      <c r="H82" s="794"/>
      <c r="I82" s="765" t="s">
        <v>900</v>
      </c>
      <c r="J82" s="782" t="str">
        <f t="shared" si="2"/>
        <v>w</v>
      </c>
      <c r="K82" s="918">
        <f t="shared" si="2"/>
        <v>8</v>
      </c>
      <c r="L82" s="918">
        <f t="shared" si="2"/>
        <v>25</v>
      </c>
      <c r="M82" s="918">
        <f t="shared" si="2"/>
        <v>30</v>
      </c>
      <c r="N82" s="918">
        <f t="shared" si="2"/>
        <v>30</v>
      </c>
      <c r="O82" s="918">
        <f t="shared" si="2"/>
        <v>30</v>
      </c>
      <c r="P82" s="918">
        <f t="shared" si="2"/>
        <v>30</v>
      </c>
      <c r="Q82" s="918">
        <f t="shared" si="2"/>
        <v>30</v>
      </c>
      <c r="R82" s="918">
        <f t="shared" si="2"/>
        <v>30</v>
      </c>
      <c r="S82" s="918">
        <f t="shared" si="2"/>
        <v>30</v>
      </c>
      <c r="T82" s="918">
        <f t="shared" si="2"/>
        <v>30</v>
      </c>
      <c r="U82" s="795"/>
      <c r="V82" s="774"/>
      <c r="W82" s="773"/>
      <c r="X82" s="768"/>
    </row>
    <row r="83" spans="1:24" s="765" customFormat="1" outlineLevel="1" x14ac:dyDescent="0.25">
      <c r="A83" s="767"/>
      <c r="B83" s="766"/>
      <c r="C83" s="778"/>
      <c r="D83" s="778"/>
      <c r="E83" s="778"/>
      <c r="F83" s="782"/>
      <c r="G83" s="794"/>
      <c r="H83" s="794"/>
      <c r="I83" s="765" t="s">
        <v>900</v>
      </c>
      <c r="J83" s="782" t="str">
        <f t="shared" si="2"/>
        <v>o</v>
      </c>
      <c r="K83" s="918">
        <f t="shared" si="2"/>
        <v>8</v>
      </c>
      <c r="L83" s="918">
        <f t="shared" si="2"/>
        <v>25</v>
      </c>
      <c r="M83" s="918">
        <f t="shared" si="2"/>
        <v>30</v>
      </c>
      <c r="N83" s="918">
        <f t="shared" si="2"/>
        <v>30</v>
      </c>
      <c r="O83" s="918">
        <f t="shared" si="2"/>
        <v>30</v>
      </c>
      <c r="P83" s="918">
        <f t="shared" si="2"/>
        <v>30</v>
      </c>
      <c r="Q83" s="918">
        <f t="shared" si="2"/>
        <v>30</v>
      </c>
      <c r="R83" s="918">
        <f t="shared" si="2"/>
        <v>30</v>
      </c>
      <c r="S83" s="918">
        <f t="shared" si="2"/>
        <v>30</v>
      </c>
      <c r="T83" s="918">
        <f t="shared" si="2"/>
        <v>30</v>
      </c>
      <c r="U83" s="795"/>
      <c r="V83" s="774"/>
      <c r="W83" s="773"/>
      <c r="X83" s="768"/>
    </row>
    <row r="84" spans="1:24" s="765" customFormat="1" outlineLevel="1" x14ac:dyDescent="0.25">
      <c r="A84" s="767"/>
      <c r="B84" s="766"/>
      <c r="C84" s="778"/>
      <c r="D84" s="778"/>
      <c r="E84" s="778"/>
      <c r="F84" s="782"/>
      <c r="G84" s="794"/>
      <c r="H84" s="794"/>
      <c r="I84" s="765" t="s">
        <v>900</v>
      </c>
      <c r="J84" s="782" t="str">
        <f t="shared" si="2"/>
        <v>b</v>
      </c>
      <c r="K84" s="918">
        <f t="shared" si="2"/>
        <v>8</v>
      </c>
      <c r="L84" s="918">
        <f t="shared" si="2"/>
        <v>25</v>
      </c>
      <c r="M84" s="918">
        <f t="shared" si="2"/>
        <v>30</v>
      </c>
      <c r="N84" s="918">
        <f t="shared" si="2"/>
        <v>30</v>
      </c>
      <c r="O84" s="918">
        <f t="shared" si="2"/>
        <v>30</v>
      </c>
      <c r="P84" s="918">
        <f t="shared" si="2"/>
        <v>30</v>
      </c>
      <c r="Q84" s="918">
        <f t="shared" si="2"/>
        <v>30</v>
      </c>
      <c r="R84" s="918">
        <f t="shared" si="2"/>
        <v>30</v>
      </c>
      <c r="S84" s="918">
        <f t="shared" si="2"/>
        <v>30</v>
      </c>
      <c r="T84" s="918">
        <f t="shared" si="2"/>
        <v>30</v>
      </c>
      <c r="U84" s="795"/>
      <c r="V84" s="774"/>
      <c r="W84" s="773"/>
      <c r="X84" s="768"/>
    </row>
    <row r="85" spans="1:24" s="765" customFormat="1" outlineLevel="1" x14ac:dyDescent="0.25">
      <c r="A85" s="767"/>
      <c r="B85" s="766"/>
      <c r="C85" s="778"/>
      <c r="D85" s="778"/>
      <c r="E85" s="778"/>
      <c r="F85" s="782"/>
      <c r="G85" s="794"/>
      <c r="H85" s="794"/>
      <c r="I85" s="765" t="s">
        <v>900</v>
      </c>
      <c r="J85" s="782" t="str">
        <f t="shared" si="2"/>
        <v>l</v>
      </c>
      <c r="K85" s="918">
        <f t="shared" si="2"/>
        <v>8</v>
      </c>
      <c r="L85" s="918">
        <f t="shared" si="2"/>
        <v>25</v>
      </c>
      <c r="M85" s="918">
        <f t="shared" si="2"/>
        <v>30</v>
      </c>
      <c r="N85" s="918">
        <f t="shared" si="2"/>
        <v>30</v>
      </c>
      <c r="O85" s="918">
        <f t="shared" si="2"/>
        <v>30</v>
      </c>
      <c r="P85" s="918">
        <f t="shared" si="2"/>
        <v>30</v>
      </c>
      <c r="Q85" s="918">
        <f t="shared" si="2"/>
        <v>30</v>
      </c>
      <c r="R85" s="918">
        <f t="shared" si="2"/>
        <v>30</v>
      </c>
      <c r="S85" s="918">
        <f t="shared" si="2"/>
        <v>30</v>
      </c>
      <c r="T85" s="918">
        <f t="shared" si="2"/>
        <v>30</v>
      </c>
      <c r="U85" s="795"/>
      <c r="V85" s="774"/>
      <c r="W85" s="773"/>
      <c r="X85" s="768"/>
    </row>
    <row r="86" spans="1:24" s="765" customFormat="1" outlineLevel="1" x14ac:dyDescent="0.25">
      <c r="A86" s="767"/>
      <c r="B86" s="766"/>
      <c r="C86" s="778"/>
      <c r="D86" s="778"/>
      <c r="E86" s="778"/>
      <c r="F86" s="782"/>
      <c r="G86" s="794"/>
      <c r="H86" s="794"/>
      <c r="I86" s="765" t="s">
        <v>900</v>
      </c>
      <c r="J86" s="782" t="str">
        <f t="shared" si="2"/>
        <v>h</v>
      </c>
      <c r="K86" s="918">
        <f t="shared" si="2"/>
        <v>8</v>
      </c>
      <c r="L86" s="918">
        <f t="shared" si="2"/>
        <v>25</v>
      </c>
      <c r="M86" s="918">
        <f t="shared" si="2"/>
        <v>30</v>
      </c>
      <c r="N86" s="918">
        <f t="shared" si="2"/>
        <v>30</v>
      </c>
      <c r="O86" s="918">
        <f t="shared" si="2"/>
        <v>30</v>
      </c>
      <c r="P86" s="918">
        <f t="shared" si="2"/>
        <v>30</v>
      </c>
      <c r="Q86" s="918">
        <f t="shared" si="2"/>
        <v>30</v>
      </c>
      <c r="R86" s="918">
        <f t="shared" si="2"/>
        <v>30</v>
      </c>
      <c r="S86" s="918">
        <f t="shared" si="2"/>
        <v>30</v>
      </c>
      <c r="T86" s="918">
        <f t="shared" si="2"/>
        <v>30</v>
      </c>
      <c r="U86" s="795"/>
      <c r="V86" s="774"/>
      <c r="W86" s="773"/>
      <c r="X86" s="768"/>
    </row>
    <row r="87" spans="1:24" s="765" customFormat="1" outlineLevel="1" x14ac:dyDescent="0.25">
      <c r="A87" s="767"/>
      <c r="B87" s="766"/>
      <c r="C87" s="778"/>
      <c r="D87" s="778"/>
      <c r="E87" s="778"/>
      <c r="F87" s="782"/>
      <c r="G87" s="794"/>
      <c r="H87" s="794"/>
      <c r="I87" s="765" t="s">
        <v>900</v>
      </c>
      <c r="J87" s="782" t="str">
        <f t="shared" si="2"/>
        <v>of</v>
      </c>
      <c r="K87" s="918">
        <f t="shared" si="2"/>
        <v>8</v>
      </c>
      <c r="L87" s="918">
        <f t="shared" si="2"/>
        <v>25</v>
      </c>
      <c r="M87" s="918">
        <f t="shared" si="2"/>
        <v>30</v>
      </c>
      <c r="N87" s="918">
        <f t="shared" si="2"/>
        <v>30</v>
      </c>
      <c r="O87" s="918">
        <f t="shared" si="2"/>
        <v>30</v>
      </c>
      <c r="P87" s="918">
        <f t="shared" si="2"/>
        <v>30</v>
      </c>
      <c r="Q87" s="918">
        <f t="shared" si="2"/>
        <v>30</v>
      </c>
      <c r="R87" s="918">
        <f t="shared" si="2"/>
        <v>30</v>
      </c>
      <c r="S87" s="918">
        <f t="shared" si="2"/>
        <v>30</v>
      </c>
      <c r="T87" s="918">
        <f t="shared" si="2"/>
        <v>30</v>
      </c>
      <c r="U87" s="795"/>
      <c r="V87" s="774"/>
      <c r="W87" s="773"/>
      <c r="X87" s="768"/>
    </row>
    <row r="88" spans="1:24" s="765" customFormat="1" outlineLevel="1" x14ac:dyDescent="0.25">
      <c r="A88" s="767"/>
      <c r="B88" s="766"/>
      <c r="C88" s="778"/>
      <c r="D88" s="778"/>
      <c r="E88" s="778"/>
      <c r="F88" s="782"/>
      <c r="G88" s="794"/>
      <c r="H88" s="794"/>
      <c r="I88" s="765" t="s">
        <v>900</v>
      </c>
      <c r="J88" s="782" t="str">
        <f t="shared" si="2"/>
        <v>f</v>
      </c>
      <c r="K88" s="918">
        <f t="shared" si="2"/>
        <v>8</v>
      </c>
      <c r="L88" s="918">
        <f t="shared" ref="L88:T88" si="3">L76</f>
        <v>25</v>
      </c>
      <c r="M88" s="918">
        <f t="shared" si="3"/>
        <v>30</v>
      </c>
      <c r="N88" s="918">
        <f t="shared" si="3"/>
        <v>30</v>
      </c>
      <c r="O88" s="918">
        <f t="shared" si="3"/>
        <v>30</v>
      </c>
      <c r="P88" s="918">
        <f t="shared" si="3"/>
        <v>30</v>
      </c>
      <c r="Q88" s="918">
        <f t="shared" si="3"/>
        <v>30</v>
      </c>
      <c r="R88" s="918">
        <f t="shared" si="3"/>
        <v>30</v>
      </c>
      <c r="S88" s="918">
        <f t="shared" si="3"/>
        <v>30</v>
      </c>
      <c r="T88" s="918">
        <f t="shared" si="3"/>
        <v>30</v>
      </c>
      <c r="U88" s="795"/>
      <c r="V88" s="774"/>
      <c r="W88" s="773"/>
      <c r="X88" s="768"/>
    </row>
    <row r="89" spans="1:24" s="765" customFormat="1" outlineLevel="1" x14ac:dyDescent="0.25">
      <c r="A89" s="767"/>
      <c r="B89" s="766"/>
      <c r="C89" s="778"/>
      <c r="D89" s="778"/>
      <c r="E89" s="778"/>
      <c r="F89" s="782"/>
      <c r="G89" s="794"/>
      <c r="H89" s="794"/>
      <c r="I89" s="765" t="s">
        <v>900</v>
      </c>
      <c r="J89" s="782" t="str">
        <f t="shared" si="2"/>
        <v>i</v>
      </c>
      <c r="K89" s="918">
        <f t="shared" ref="K89:T89" si="4">K77</f>
        <v>8</v>
      </c>
      <c r="L89" s="918">
        <f t="shared" si="4"/>
        <v>25</v>
      </c>
      <c r="M89" s="918">
        <f t="shared" si="4"/>
        <v>30</v>
      </c>
      <c r="N89" s="918">
        <f t="shared" si="4"/>
        <v>30</v>
      </c>
      <c r="O89" s="918">
        <f t="shared" si="4"/>
        <v>30</v>
      </c>
      <c r="P89" s="918">
        <f t="shared" si="4"/>
        <v>30</v>
      </c>
      <c r="Q89" s="918">
        <f t="shared" si="4"/>
        <v>30</v>
      </c>
      <c r="R89" s="918">
        <f t="shared" si="4"/>
        <v>30</v>
      </c>
      <c r="S89" s="918">
        <f t="shared" si="4"/>
        <v>30</v>
      </c>
      <c r="T89" s="918">
        <f t="shared" si="4"/>
        <v>30</v>
      </c>
      <c r="U89" s="795"/>
      <c r="V89" s="774"/>
      <c r="W89" s="773"/>
      <c r="X89" s="768"/>
    </row>
    <row r="90" spans="1:24" s="765" customFormat="1" outlineLevel="1" x14ac:dyDescent="0.25">
      <c r="A90" s="767"/>
      <c r="B90" s="766"/>
      <c r="C90" s="778"/>
      <c r="D90" s="778"/>
      <c r="E90" s="778"/>
      <c r="F90" s="782"/>
      <c r="G90" s="794"/>
      <c r="H90" s="794"/>
      <c r="I90" s="765" t="s">
        <v>900</v>
      </c>
      <c r="J90" s="782" t="str">
        <f t="shared" si="2"/>
        <v>k</v>
      </c>
      <c r="K90" s="918">
        <f t="shared" ref="K90:T90" si="5">K78</f>
        <v>8</v>
      </c>
      <c r="L90" s="918">
        <f t="shared" si="5"/>
        <v>25</v>
      </c>
      <c r="M90" s="918">
        <f t="shared" si="5"/>
        <v>30</v>
      </c>
      <c r="N90" s="918">
        <f t="shared" si="5"/>
        <v>30</v>
      </c>
      <c r="O90" s="918">
        <f t="shared" si="5"/>
        <v>30</v>
      </c>
      <c r="P90" s="918">
        <f t="shared" si="5"/>
        <v>30</v>
      </c>
      <c r="Q90" s="918">
        <f t="shared" si="5"/>
        <v>30</v>
      </c>
      <c r="R90" s="918">
        <f t="shared" si="5"/>
        <v>30</v>
      </c>
      <c r="S90" s="918">
        <f t="shared" si="5"/>
        <v>30</v>
      </c>
      <c r="T90" s="918">
        <f t="shared" si="5"/>
        <v>30</v>
      </c>
      <c r="U90" s="795"/>
      <c r="V90" s="774"/>
      <c r="W90" s="773"/>
      <c r="X90" s="768"/>
    </row>
    <row r="91" spans="1:24" s="765" customFormat="1" outlineLevel="1" x14ac:dyDescent="0.25">
      <c r="A91" s="767"/>
      <c r="B91" s="766"/>
      <c r="C91" s="778"/>
      <c r="D91" s="778"/>
      <c r="E91" s="778"/>
      <c r="F91" s="782"/>
      <c r="G91" s="794"/>
      <c r="H91" s="794"/>
      <c r="I91" s="765" t="s">
        <v>900</v>
      </c>
      <c r="J91" s="782" t="str">
        <f t="shared" si="2"/>
        <v>v</v>
      </c>
      <c r="K91" s="918">
        <f t="shared" ref="K91:T91" si="6">K79</f>
        <v>8</v>
      </c>
      <c r="L91" s="918">
        <f t="shared" si="6"/>
        <v>25</v>
      </c>
      <c r="M91" s="918">
        <f t="shared" si="6"/>
        <v>30</v>
      </c>
      <c r="N91" s="918">
        <f t="shared" si="6"/>
        <v>30</v>
      </c>
      <c r="O91" s="918">
        <f t="shared" si="6"/>
        <v>30</v>
      </c>
      <c r="P91" s="918">
        <f t="shared" si="6"/>
        <v>30</v>
      </c>
      <c r="Q91" s="918">
        <f t="shared" si="6"/>
        <v>30</v>
      </c>
      <c r="R91" s="918">
        <f t="shared" si="6"/>
        <v>30</v>
      </c>
      <c r="S91" s="918">
        <f t="shared" si="6"/>
        <v>30</v>
      </c>
      <c r="T91" s="918">
        <f t="shared" si="6"/>
        <v>30</v>
      </c>
      <c r="U91" s="795"/>
      <c r="V91" s="774"/>
      <c r="W91" s="773"/>
      <c r="X91" s="768"/>
    </row>
    <row r="92" spans="1:24" s="765" customFormat="1" outlineLevel="1" x14ac:dyDescent="0.25">
      <c r="A92" s="767"/>
      <c r="B92" s="766"/>
      <c r="C92" s="778"/>
      <c r="D92" s="778"/>
      <c r="E92" s="778"/>
      <c r="F92" s="782"/>
      <c r="G92" s="782"/>
      <c r="H92" s="782"/>
      <c r="I92" s="765" t="s">
        <v>901</v>
      </c>
      <c r="J92" s="782" t="str">
        <f t="shared" si="2"/>
        <v>z</v>
      </c>
      <c r="K92" s="918">
        <f t="shared" ref="K92:T92" si="7">K80</f>
        <v>8</v>
      </c>
      <c r="L92" s="918">
        <f t="shared" si="7"/>
        <v>25</v>
      </c>
      <c r="M92" s="918">
        <f t="shared" si="7"/>
        <v>30</v>
      </c>
      <c r="N92" s="918">
        <f t="shared" si="7"/>
        <v>30</v>
      </c>
      <c r="O92" s="918">
        <f t="shared" si="7"/>
        <v>30</v>
      </c>
      <c r="P92" s="918">
        <f t="shared" si="7"/>
        <v>30</v>
      </c>
      <c r="Q92" s="918">
        <f t="shared" si="7"/>
        <v>30</v>
      </c>
      <c r="R92" s="918">
        <f t="shared" si="7"/>
        <v>30</v>
      </c>
      <c r="S92" s="918">
        <f t="shared" si="7"/>
        <v>30</v>
      </c>
      <c r="T92" s="918">
        <f t="shared" si="7"/>
        <v>30</v>
      </c>
      <c r="U92" s="801"/>
      <c r="V92" s="774"/>
      <c r="W92" s="773"/>
      <c r="X92" s="768"/>
    </row>
    <row r="93" spans="1:24" s="765" customFormat="1" outlineLevel="1" x14ac:dyDescent="0.25">
      <c r="A93" s="767"/>
      <c r="B93" s="766"/>
      <c r="C93" s="778"/>
      <c r="D93" s="778"/>
      <c r="E93" s="778"/>
      <c r="F93" s="782"/>
      <c r="G93" s="794"/>
      <c r="H93" s="794"/>
      <c r="I93" s="765" t="s">
        <v>901</v>
      </c>
      <c r="J93" s="782" t="str">
        <f t="shared" si="2"/>
        <v>r</v>
      </c>
      <c r="K93" s="918">
        <f t="shared" ref="K93:T93" si="8">K81</f>
        <v>8</v>
      </c>
      <c r="L93" s="918">
        <f t="shared" si="8"/>
        <v>25</v>
      </c>
      <c r="M93" s="918">
        <f t="shared" si="8"/>
        <v>30</v>
      </c>
      <c r="N93" s="918">
        <f t="shared" si="8"/>
        <v>30</v>
      </c>
      <c r="O93" s="918">
        <f t="shared" si="8"/>
        <v>30</v>
      </c>
      <c r="P93" s="918">
        <f t="shared" si="8"/>
        <v>30</v>
      </c>
      <c r="Q93" s="918">
        <f t="shared" si="8"/>
        <v>30</v>
      </c>
      <c r="R93" s="918">
        <f t="shared" si="8"/>
        <v>30</v>
      </c>
      <c r="S93" s="918">
        <f t="shared" si="8"/>
        <v>30</v>
      </c>
      <c r="T93" s="918">
        <f t="shared" si="8"/>
        <v>30</v>
      </c>
      <c r="U93" s="795"/>
      <c r="V93" s="774"/>
      <c r="W93" s="773"/>
      <c r="X93" s="768"/>
    </row>
    <row r="94" spans="1:24" s="765" customFormat="1" outlineLevel="1" x14ac:dyDescent="0.25">
      <c r="A94" s="767"/>
      <c r="B94" s="766"/>
      <c r="C94" s="778"/>
      <c r="D94" s="778"/>
      <c r="E94" s="778"/>
      <c r="F94" s="782"/>
      <c r="G94" s="794"/>
      <c r="H94" s="794"/>
      <c r="I94" s="765" t="s">
        <v>901</v>
      </c>
      <c r="J94" s="782" t="str">
        <f t="shared" si="2"/>
        <v>w</v>
      </c>
      <c r="K94" s="918">
        <f t="shared" ref="K94:T94" si="9">K82</f>
        <v>8</v>
      </c>
      <c r="L94" s="918">
        <f t="shared" si="9"/>
        <v>25</v>
      </c>
      <c r="M94" s="918">
        <f t="shared" si="9"/>
        <v>30</v>
      </c>
      <c r="N94" s="918">
        <f t="shared" si="9"/>
        <v>30</v>
      </c>
      <c r="O94" s="918">
        <f t="shared" si="9"/>
        <v>30</v>
      </c>
      <c r="P94" s="918">
        <f t="shared" si="9"/>
        <v>30</v>
      </c>
      <c r="Q94" s="918">
        <f t="shared" si="9"/>
        <v>30</v>
      </c>
      <c r="R94" s="918">
        <f t="shared" si="9"/>
        <v>30</v>
      </c>
      <c r="S94" s="918">
        <f t="shared" si="9"/>
        <v>30</v>
      </c>
      <c r="T94" s="918">
        <f t="shared" si="9"/>
        <v>30</v>
      </c>
      <c r="U94" s="795"/>
      <c r="V94" s="774"/>
      <c r="W94" s="773"/>
      <c r="X94" s="768"/>
    </row>
    <row r="95" spans="1:24" s="765" customFormat="1" outlineLevel="1" x14ac:dyDescent="0.25">
      <c r="A95" s="767"/>
      <c r="B95" s="766"/>
      <c r="C95" s="778"/>
      <c r="D95" s="778"/>
      <c r="E95" s="778"/>
      <c r="F95" s="782"/>
      <c r="G95" s="794"/>
      <c r="H95" s="794"/>
      <c r="I95" s="765" t="s">
        <v>901</v>
      </c>
      <c r="J95" s="782" t="str">
        <f t="shared" si="2"/>
        <v>o</v>
      </c>
      <c r="K95" s="918">
        <f t="shared" ref="K95:T95" si="10">K83</f>
        <v>8</v>
      </c>
      <c r="L95" s="918">
        <f t="shared" si="10"/>
        <v>25</v>
      </c>
      <c r="M95" s="918">
        <f t="shared" si="10"/>
        <v>30</v>
      </c>
      <c r="N95" s="918">
        <f t="shared" si="10"/>
        <v>30</v>
      </c>
      <c r="O95" s="918">
        <f t="shared" si="10"/>
        <v>30</v>
      </c>
      <c r="P95" s="918">
        <f t="shared" si="10"/>
        <v>30</v>
      </c>
      <c r="Q95" s="918">
        <f t="shared" si="10"/>
        <v>30</v>
      </c>
      <c r="R95" s="918">
        <f t="shared" si="10"/>
        <v>30</v>
      </c>
      <c r="S95" s="918">
        <f t="shared" si="10"/>
        <v>30</v>
      </c>
      <c r="T95" s="918">
        <f t="shared" si="10"/>
        <v>30</v>
      </c>
      <c r="U95" s="795"/>
      <c r="V95" s="774"/>
      <c r="W95" s="773"/>
      <c r="X95" s="768"/>
    </row>
    <row r="96" spans="1:24" s="765" customFormat="1" outlineLevel="1" x14ac:dyDescent="0.25">
      <c r="A96" s="767"/>
      <c r="B96" s="766"/>
      <c r="C96" s="778"/>
      <c r="D96" s="778"/>
      <c r="E96" s="778"/>
      <c r="F96" s="782"/>
      <c r="G96" s="794"/>
      <c r="H96" s="794"/>
      <c r="I96" s="765" t="s">
        <v>901</v>
      </c>
      <c r="J96" s="782" t="str">
        <f t="shared" si="2"/>
        <v>b</v>
      </c>
      <c r="K96" s="918">
        <f t="shared" ref="K96:T96" si="11">K84</f>
        <v>8</v>
      </c>
      <c r="L96" s="918">
        <f t="shared" si="11"/>
        <v>25</v>
      </c>
      <c r="M96" s="918">
        <f t="shared" si="11"/>
        <v>30</v>
      </c>
      <c r="N96" s="918">
        <f t="shared" si="11"/>
        <v>30</v>
      </c>
      <c r="O96" s="918">
        <f t="shared" si="11"/>
        <v>30</v>
      </c>
      <c r="P96" s="918">
        <f t="shared" si="11"/>
        <v>30</v>
      </c>
      <c r="Q96" s="918">
        <f t="shared" si="11"/>
        <v>30</v>
      </c>
      <c r="R96" s="918">
        <f t="shared" si="11"/>
        <v>30</v>
      </c>
      <c r="S96" s="918">
        <f t="shared" si="11"/>
        <v>30</v>
      </c>
      <c r="T96" s="918">
        <f t="shared" si="11"/>
        <v>30</v>
      </c>
      <c r="U96" s="795"/>
      <c r="V96" s="774"/>
      <c r="W96" s="773"/>
      <c r="X96" s="768"/>
    </row>
    <row r="97" spans="1:24" s="765" customFormat="1" outlineLevel="1" x14ac:dyDescent="0.25">
      <c r="A97" s="767"/>
      <c r="B97" s="766"/>
      <c r="C97" s="778"/>
      <c r="D97" s="778"/>
      <c r="E97" s="778"/>
      <c r="F97" s="782"/>
      <c r="G97" s="794"/>
      <c r="H97" s="794"/>
      <c r="I97" s="765" t="s">
        <v>901</v>
      </c>
      <c r="J97" s="782" t="str">
        <f t="shared" si="2"/>
        <v>l</v>
      </c>
      <c r="K97" s="918">
        <f t="shared" ref="K97:T97" si="12">K85</f>
        <v>8</v>
      </c>
      <c r="L97" s="918">
        <f t="shared" si="12"/>
        <v>25</v>
      </c>
      <c r="M97" s="918">
        <f t="shared" si="12"/>
        <v>30</v>
      </c>
      <c r="N97" s="918">
        <f t="shared" si="12"/>
        <v>30</v>
      </c>
      <c r="O97" s="918">
        <f t="shared" si="12"/>
        <v>30</v>
      </c>
      <c r="P97" s="918">
        <f t="shared" si="12"/>
        <v>30</v>
      </c>
      <c r="Q97" s="918">
        <f t="shared" si="12"/>
        <v>30</v>
      </c>
      <c r="R97" s="918">
        <f t="shared" si="12"/>
        <v>30</v>
      </c>
      <c r="S97" s="918">
        <f t="shared" si="12"/>
        <v>30</v>
      </c>
      <c r="T97" s="918">
        <f t="shared" si="12"/>
        <v>30</v>
      </c>
      <c r="U97" s="795"/>
      <c r="V97" s="774"/>
      <c r="W97" s="773"/>
      <c r="X97" s="768"/>
    </row>
    <row r="98" spans="1:24" s="765" customFormat="1" outlineLevel="1" x14ac:dyDescent="0.25">
      <c r="A98" s="767"/>
      <c r="B98" s="766"/>
      <c r="C98" s="778"/>
      <c r="D98" s="778"/>
      <c r="E98" s="778"/>
      <c r="F98" s="782"/>
      <c r="G98" s="794"/>
      <c r="H98" s="794"/>
      <c r="I98" s="765" t="s">
        <v>901</v>
      </c>
      <c r="J98" s="782" t="str">
        <f t="shared" si="2"/>
        <v>h</v>
      </c>
      <c r="K98" s="918">
        <f t="shared" ref="K98:T98" si="13">K86</f>
        <v>8</v>
      </c>
      <c r="L98" s="918">
        <f t="shared" si="13"/>
        <v>25</v>
      </c>
      <c r="M98" s="918">
        <f t="shared" si="13"/>
        <v>30</v>
      </c>
      <c r="N98" s="918">
        <f t="shared" si="13"/>
        <v>30</v>
      </c>
      <c r="O98" s="918">
        <f t="shared" si="13"/>
        <v>30</v>
      </c>
      <c r="P98" s="918">
        <f t="shared" si="13"/>
        <v>30</v>
      </c>
      <c r="Q98" s="918">
        <f t="shared" si="13"/>
        <v>30</v>
      </c>
      <c r="R98" s="918">
        <f t="shared" si="13"/>
        <v>30</v>
      </c>
      <c r="S98" s="918">
        <f t="shared" si="13"/>
        <v>30</v>
      </c>
      <c r="T98" s="918">
        <f t="shared" si="13"/>
        <v>30</v>
      </c>
      <c r="U98" s="795"/>
      <c r="V98" s="774"/>
      <c r="W98" s="773"/>
      <c r="X98" s="768"/>
    </row>
    <row r="99" spans="1:24" s="765" customFormat="1" outlineLevel="1" x14ac:dyDescent="0.25">
      <c r="A99" s="767"/>
      <c r="B99" s="766"/>
      <c r="C99" s="778"/>
      <c r="D99" s="778"/>
      <c r="E99" s="778"/>
      <c r="F99" s="782"/>
      <c r="G99" s="794"/>
      <c r="H99" s="794"/>
      <c r="I99" s="765" t="s">
        <v>901</v>
      </c>
      <c r="J99" s="782" t="str">
        <f t="shared" si="2"/>
        <v>of</v>
      </c>
      <c r="K99" s="918">
        <f t="shared" ref="K99:T99" si="14">K87</f>
        <v>8</v>
      </c>
      <c r="L99" s="918">
        <f t="shared" si="14"/>
        <v>25</v>
      </c>
      <c r="M99" s="918">
        <f t="shared" si="14"/>
        <v>30</v>
      </c>
      <c r="N99" s="918">
        <f t="shared" si="14"/>
        <v>30</v>
      </c>
      <c r="O99" s="918">
        <f t="shared" si="14"/>
        <v>30</v>
      </c>
      <c r="P99" s="918">
        <f t="shared" si="14"/>
        <v>30</v>
      </c>
      <c r="Q99" s="918">
        <f t="shared" si="14"/>
        <v>30</v>
      </c>
      <c r="R99" s="918">
        <f t="shared" si="14"/>
        <v>30</v>
      </c>
      <c r="S99" s="918">
        <f t="shared" si="14"/>
        <v>30</v>
      </c>
      <c r="T99" s="918">
        <f t="shared" si="14"/>
        <v>30</v>
      </c>
      <c r="U99" s="795"/>
      <c r="V99" s="774"/>
      <c r="W99" s="773"/>
      <c r="X99" s="768"/>
    </row>
    <row r="100" spans="1:24" s="765" customFormat="1" outlineLevel="1" x14ac:dyDescent="0.25">
      <c r="A100" s="767"/>
      <c r="B100" s="766"/>
      <c r="C100" s="778"/>
      <c r="D100" s="778"/>
      <c r="E100" s="778"/>
      <c r="F100" s="782"/>
      <c r="G100" s="794"/>
      <c r="H100" s="794"/>
      <c r="I100" s="765" t="s">
        <v>901</v>
      </c>
      <c r="J100" s="782" t="str">
        <f t="shared" si="2"/>
        <v>f</v>
      </c>
      <c r="K100" s="918">
        <f t="shared" ref="K100:T100" si="15">K88</f>
        <v>8</v>
      </c>
      <c r="L100" s="918">
        <f t="shared" si="15"/>
        <v>25</v>
      </c>
      <c r="M100" s="918">
        <f t="shared" si="15"/>
        <v>30</v>
      </c>
      <c r="N100" s="918">
        <f t="shared" si="15"/>
        <v>30</v>
      </c>
      <c r="O100" s="918">
        <f t="shared" si="15"/>
        <v>30</v>
      </c>
      <c r="P100" s="918">
        <f t="shared" si="15"/>
        <v>30</v>
      </c>
      <c r="Q100" s="918">
        <f t="shared" si="15"/>
        <v>30</v>
      </c>
      <c r="R100" s="918">
        <f t="shared" si="15"/>
        <v>30</v>
      </c>
      <c r="S100" s="918">
        <f t="shared" si="15"/>
        <v>30</v>
      </c>
      <c r="T100" s="918">
        <f t="shared" si="15"/>
        <v>30</v>
      </c>
      <c r="U100" s="795"/>
      <c r="V100" s="774"/>
      <c r="W100" s="773"/>
      <c r="X100" s="768"/>
    </row>
    <row r="101" spans="1:24" s="765" customFormat="1" outlineLevel="1" x14ac:dyDescent="0.25">
      <c r="A101" s="767"/>
      <c r="B101" s="766"/>
      <c r="C101" s="778"/>
      <c r="D101" s="778"/>
      <c r="E101" s="778"/>
      <c r="F101" s="782"/>
      <c r="G101" s="794"/>
      <c r="H101" s="794"/>
      <c r="I101" s="765" t="s">
        <v>901</v>
      </c>
      <c r="J101" s="782" t="str">
        <f t="shared" si="2"/>
        <v>i</v>
      </c>
      <c r="K101" s="918">
        <f t="shared" ref="K101:T101" si="16">K89</f>
        <v>8</v>
      </c>
      <c r="L101" s="918">
        <f t="shared" si="16"/>
        <v>25</v>
      </c>
      <c r="M101" s="918">
        <f t="shared" si="16"/>
        <v>30</v>
      </c>
      <c r="N101" s="918">
        <f t="shared" si="16"/>
        <v>30</v>
      </c>
      <c r="O101" s="918">
        <f t="shared" si="16"/>
        <v>30</v>
      </c>
      <c r="P101" s="918">
        <f t="shared" si="16"/>
        <v>30</v>
      </c>
      <c r="Q101" s="918">
        <f t="shared" si="16"/>
        <v>30</v>
      </c>
      <c r="R101" s="918">
        <f t="shared" si="16"/>
        <v>30</v>
      </c>
      <c r="S101" s="918">
        <f t="shared" si="16"/>
        <v>30</v>
      </c>
      <c r="T101" s="918">
        <f t="shared" si="16"/>
        <v>30</v>
      </c>
      <c r="U101" s="795"/>
      <c r="V101" s="774"/>
      <c r="W101" s="773"/>
      <c r="X101" s="768"/>
    </row>
    <row r="102" spans="1:24" s="765" customFormat="1" outlineLevel="1" x14ac:dyDescent="0.25">
      <c r="A102" s="767"/>
      <c r="B102" s="766"/>
      <c r="C102" s="778"/>
      <c r="D102" s="778"/>
      <c r="E102" s="778"/>
      <c r="F102" s="782"/>
      <c r="G102" s="794"/>
      <c r="H102" s="794"/>
      <c r="I102" s="765" t="s">
        <v>901</v>
      </c>
      <c r="J102" s="782" t="str">
        <f t="shared" si="2"/>
        <v>k</v>
      </c>
      <c r="K102" s="918">
        <f t="shared" ref="K102:T102" si="17">K90</f>
        <v>8</v>
      </c>
      <c r="L102" s="918">
        <f t="shared" si="17"/>
        <v>25</v>
      </c>
      <c r="M102" s="918">
        <f t="shared" si="17"/>
        <v>30</v>
      </c>
      <c r="N102" s="918">
        <f t="shared" si="17"/>
        <v>30</v>
      </c>
      <c r="O102" s="918">
        <f t="shared" si="17"/>
        <v>30</v>
      </c>
      <c r="P102" s="918">
        <f t="shared" si="17"/>
        <v>30</v>
      </c>
      <c r="Q102" s="918">
        <f t="shared" si="17"/>
        <v>30</v>
      </c>
      <c r="R102" s="918">
        <f t="shared" si="17"/>
        <v>30</v>
      </c>
      <c r="S102" s="918">
        <f t="shared" si="17"/>
        <v>30</v>
      </c>
      <c r="T102" s="918">
        <f t="shared" si="17"/>
        <v>30</v>
      </c>
      <c r="U102" s="795"/>
      <c r="V102" s="774"/>
      <c r="W102" s="773"/>
      <c r="X102" s="768"/>
    </row>
    <row r="103" spans="1:24" s="765" customFormat="1" outlineLevel="1" x14ac:dyDescent="0.25">
      <c r="A103" s="767"/>
      <c r="B103" s="766"/>
      <c r="C103" s="778"/>
      <c r="D103" s="778"/>
      <c r="E103" s="778"/>
      <c r="F103" s="782"/>
      <c r="G103" s="794"/>
      <c r="H103" s="794"/>
      <c r="I103" s="765" t="s">
        <v>901</v>
      </c>
      <c r="J103" s="782" t="str">
        <f t="shared" si="2"/>
        <v>v</v>
      </c>
      <c r="K103" s="918">
        <f t="shared" ref="K103:T103" si="18">K91</f>
        <v>8</v>
      </c>
      <c r="L103" s="918">
        <f t="shared" si="18"/>
        <v>25</v>
      </c>
      <c r="M103" s="918">
        <f t="shared" si="18"/>
        <v>30</v>
      </c>
      <c r="N103" s="918">
        <f t="shared" si="18"/>
        <v>30</v>
      </c>
      <c r="O103" s="918">
        <f t="shared" si="18"/>
        <v>30</v>
      </c>
      <c r="P103" s="918">
        <f t="shared" si="18"/>
        <v>30</v>
      </c>
      <c r="Q103" s="918">
        <f t="shared" si="18"/>
        <v>30</v>
      </c>
      <c r="R103" s="918">
        <f t="shared" si="18"/>
        <v>30</v>
      </c>
      <c r="S103" s="918">
        <f t="shared" si="18"/>
        <v>30</v>
      </c>
      <c r="T103" s="918">
        <f t="shared" si="18"/>
        <v>30</v>
      </c>
      <c r="U103" s="795"/>
      <c r="V103" s="774"/>
      <c r="W103" s="773"/>
      <c r="X103" s="768"/>
    </row>
    <row r="104" spans="1:24" s="765" customFormat="1" outlineLevel="1" x14ac:dyDescent="0.25">
      <c r="A104" s="767"/>
      <c r="B104" s="766"/>
      <c r="C104" s="778"/>
      <c r="D104" s="778"/>
      <c r="E104" s="778"/>
      <c r="F104" s="782"/>
      <c r="G104" s="782"/>
      <c r="H104" s="782"/>
      <c r="I104" s="765" t="s">
        <v>902</v>
      </c>
      <c r="J104" s="782" t="str">
        <f t="shared" si="2"/>
        <v>z</v>
      </c>
      <c r="K104" s="918">
        <f t="shared" ref="K104:T104" si="19">K92</f>
        <v>8</v>
      </c>
      <c r="L104" s="918">
        <f t="shared" si="19"/>
        <v>25</v>
      </c>
      <c r="M104" s="918">
        <f t="shared" si="19"/>
        <v>30</v>
      </c>
      <c r="N104" s="918">
        <f t="shared" si="19"/>
        <v>30</v>
      </c>
      <c r="O104" s="918">
        <f t="shared" si="19"/>
        <v>30</v>
      </c>
      <c r="P104" s="918">
        <f t="shared" si="19"/>
        <v>30</v>
      </c>
      <c r="Q104" s="918">
        <f t="shared" si="19"/>
        <v>30</v>
      </c>
      <c r="R104" s="918">
        <f t="shared" si="19"/>
        <v>30</v>
      </c>
      <c r="S104" s="918">
        <f t="shared" si="19"/>
        <v>30</v>
      </c>
      <c r="T104" s="918">
        <f t="shared" si="19"/>
        <v>30</v>
      </c>
      <c r="U104" s="801"/>
      <c r="V104" s="774"/>
      <c r="W104" s="773"/>
      <c r="X104" s="768"/>
    </row>
    <row r="105" spans="1:24" s="765" customFormat="1" outlineLevel="1" x14ac:dyDescent="0.25">
      <c r="A105" s="767"/>
      <c r="B105" s="766"/>
      <c r="C105" s="778"/>
      <c r="D105" s="778"/>
      <c r="E105" s="778"/>
      <c r="F105" s="782"/>
      <c r="G105" s="794"/>
      <c r="H105" s="794"/>
      <c r="I105" s="765" t="s">
        <v>902</v>
      </c>
      <c r="J105" s="782" t="str">
        <f t="shared" si="2"/>
        <v>r</v>
      </c>
      <c r="K105" s="918">
        <f t="shared" ref="K105:T105" si="20">K93</f>
        <v>8</v>
      </c>
      <c r="L105" s="918">
        <f t="shared" si="20"/>
        <v>25</v>
      </c>
      <c r="M105" s="918">
        <f t="shared" si="20"/>
        <v>30</v>
      </c>
      <c r="N105" s="918">
        <f t="shared" si="20"/>
        <v>30</v>
      </c>
      <c r="O105" s="918">
        <f t="shared" si="20"/>
        <v>30</v>
      </c>
      <c r="P105" s="918">
        <f t="shared" si="20"/>
        <v>30</v>
      </c>
      <c r="Q105" s="918">
        <f t="shared" si="20"/>
        <v>30</v>
      </c>
      <c r="R105" s="918">
        <f t="shared" si="20"/>
        <v>30</v>
      </c>
      <c r="S105" s="918">
        <f t="shared" si="20"/>
        <v>30</v>
      </c>
      <c r="T105" s="918">
        <f t="shared" si="20"/>
        <v>30</v>
      </c>
      <c r="U105" s="795"/>
      <c r="V105" s="774"/>
      <c r="W105" s="773"/>
      <c r="X105" s="768"/>
    </row>
    <row r="106" spans="1:24" s="765" customFormat="1" outlineLevel="1" x14ac:dyDescent="0.25">
      <c r="A106" s="767"/>
      <c r="B106" s="766"/>
      <c r="C106" s="778"/>
      <c r="D106" s="778"/>
      <c r="E106" s="778"/>
      <c r="F106" s="782"/>
      <c r="G106" s="794"/>
      <c r="H106" s="794"/>
      <c r="I106" s="765" t="s">
        <v>902</v>
      </c>
      <c r="J106" s="782" t="str">
        <f t="shared" si="2"/>
        <v>w</v>
      </c>
      <c r="K106" s="918">
        <f t="shared" ref="K106:T106" si="21">K94</f>
        <v>8</v>
      </c>
      <c r="L106" s="918">
        <f t="shared" si="21"/>
        <v>25</v>
      </c>
      <c r="M106" s="918">
        <f t="shared" si="21"/>
        <v>30</v>
      </c>
      <c r="N106" s="918">
        <f t="shared" si="21"/>
        <v>30</v>
      </c>
      <c r="O106" s="918">
        <f t="shared" si="21"/>
        <v>30</v>
      </c>
      <c r="P106" s="918">
        <f t="shared" si="21"/>
        <v>30</v>
      </c>
      <c r="Q106" s="918">
        <f t="shared" si="21"/>
        <v>30</v>
      </c>
      <c r="R106" s="918">
        <f t="shared" si="21"/>
        <v>30</v>
      </c>
      <c r="S106" s="918">
        <f t="shared" si="21"/>
        <v>30</v>
      </c>
      <c r="T106" s="918">
        <f t="shared" si="21"/>
        <v>30</v>
      </c>
      <c r="U106" s="795"/>
      <c r="V106" s="774"/>
      <c r="W106" s="773"/>
      <c r="X106" s="768"/>
    </row>
    <row r="107" spans="1:24" s="765" customFormat="1" outlineLevel="1" x14ac:dyDescent="0.25">
      <c r="A107" s="767"/>
      <c r="B107" s="766"/>
      <c r="C107" s="778"/>
      <c r="D107" s="778"/>
      <c r="E107" s="778"/>
      <c r="F107" s="782"/>
      <c r="G107" s="794"/>
      <c r="H107" s="794"/>
      <c r="I107" s="765" t="s">
        <v>902</v>
      </c>
      <c r="J107" s="782" t="str">
        <f t="shared" si="2"/>
        <v>o</v>
      </c>
      <c r="K107" s="918">
        <f t="shared" ref="K107:T107" si="22">K95</f>
        <v>8</v>
      </c>
      <c r="L107" s="918">
        <f t="shared" si="22"/>
        <v>25</v>
      </c>
      <c r="M107" s="918">
        <f t="shared" si="22"/>
        <v>30</v>
      </c>
      <c r="N107" s="918">
        <f t="shared" si="22"/>
        <v>30</v>
      </c>
      <c r="O107" s="918">
        <f t="shared" si="22"/>
        <v>30</v>
      </c>
      <c r="P107" s="918">
        <f t="shared" si="22"/>
        <v>30</v>
      </c>
      <c r="Q107" s="918">
        <f t="shared" si="22"/>
        <v>30</v>
      </c>
      <c r="R107" s="918">
        <f t="shared" si="22"/>
        <v>30</v>
      </c>
      <c r="S107" s="918">
        <f t="shared" si="22"/>
        <v>30</v>
      </c>
      <c r="T107" s="918">
        <f t="shared" si="22"/>
        <v>30</v>
      </c>
      <c r="U107" s="795"/>
      <c r="V107" s="774"/>
      <c r="W107" s="773"/>
      <c r="X107" s="768"/>
    </row>
    <row r="108" spans="1:24" s="765" customFormat="1" outlineLevel="1" x14ac:dyDescent="0.25">
      <c r="A108" s="767"/>
      <c r="B108" s="766"/>
      <c r="C108" s="778"/>
      <c r="D108" s="778"/>
      <c r="E108" s="778"/>
      <c r="F108" s="782"/>
      <c r="G108" s="794"/>
      <c r="H108" s="794"/>
      <c r="I108" s="765" t="s">
        <v>902</v>
      </c>
      <c r="J108" s="782" t="str">
        <f t="shared" si="2"/>
        <v>b</v>
      </c>
      <c r="K108" s="918">
        <f t="shared" ref="K108:T108" si="23">K96</f>
        <v>8</v>
      </c>
      <c r="L108" s="918">
        <f t="shared" si="23"/>
        <v>25</v>
      </c>
      <c r="M108" s="918">
        <f t="shared" si="23"/>
        <v>30</v>
      </c>
      <c r="N108" s="918">
        <f t="shared" si="23"/>
        <v>30</v>
      </c>
      <c r="O108" s="918">
        <f t="shared" si="23"/>
        <v>30</v>
      </c>
      <c r="P108" s="918">
        <f t="shared" si="23"/>
        <v>30</v>
      </c>
      <c r="Q108" s="918">
        <f t="shared" si="23"/>
        <v>30</v>
      </c>
      <c r="R108" s="918">
        <f t="shared" si="23"/>
        <v>30</v>
      </c>
      <c r="S108" s="918">
        <f t="shared" si="23"/>
        <v>30</v>
      </c>
      <c r="T108" s="918">
        <f t="shared" si="23"/>
        <v>30</v>
      </c>
      <c r="U108" s="795"/>
      <c r="V108" s="774"/>
      <c r="W108" s="773"/>
      <c r="X108" s="768"/>
    </row>
    <row r="109" spans="1:24" s="765" customFormat="1" outlineLevel="1" x14ac:dyDescent="0.25">
      <c r="A109" s="767"/>
      <c r="B109" s="766"/>
      <c r="C109" s="778"/>
      <c r="D109" s="778"/>
      <c r="E109" s="778"/>
      <c r="F109" s="782"/>
      <c r="G109" s="794"/>
      <c r="H109" s="794"/>
      <c r="I109" s="765" t="s">
        <v>902</v>
      </c>
      <c r="J109" s="782" t="str">
        <f t="shared" si="2"/>
        <v>l</v>
      </c>
      <c r="K109" s="918">
        <f t="shared" ref="K109:T109" si="24">K97</f>
        <v>8</v>
      </c>
      <c r="L109" s="918">
        <f t="shared" si="24"/>
        <v>25</v>
      </c>
      <c r="M109" s="918">
        <f t="shared" si="24"/>
        <v>30</v>
      </c>
      <c r="N109" s="918">
        <f t="shared" si="24"/>
        <v>30</v>
      </c>
      <c r="O109" s="918">
        <f t="shared" si="24"/>
        <v>30</v>
      </c>
      <c r="P109" s="918">
        <f t="shared" si="24"/>
        <v>30</v>
      </c>
      <c r="Q109" s="918">
        <f t="shared" si="24"/>
        <v>30</v>
      </c>
      <c r="R109" s="918">
        <f t="shared" si="24"/>
        <v>30</v>
      </c>
      <c r="S109" s="918">
        <f t="shared" si="24"/>
        <v>30</v>
      </c>
      <c r="T109" s="918">
        <f t="shared" si="24"/>
        <v>30</v>
      </c>
      <c r="U109" s="795"/>
      <c r="V109" s="774"/>
      <c r="W109" s="773"/>
      <c r="X109" s="768"/>
    </row>
    <row r="110" spans="1:24" s="765" customFormat="1" outlineLevel="1" x14ac:dyDescent="0.25">
      <c r="A110" s="767"/>
      <c r="B110" s="766"/>
      <c r="C110" s="778"/>
      <c r="D110" s="778"/>
      <c r="E110" s="778"/>
      <c r="F110" s="782"/>
      <c r="G110" s="794"/>
      <c r="H110" s="794"/>
      <c r="I110" s="765" t="s">
        <v>902</v>
      </c>
      <c r="J110" s="782" t="str">
        <f t="shared" si="2"/>
        <v>h</v>
      </c>
      <c r="K110" s="918">
        <f t="shared" ref="K110:T110" si="25">K98</f>
        <v>8</v>
      </c>
      <c r="L110" s="918">
        <f t="shared" si="25"/>
        <v>25</v>
      </c>
      <c r="M110" s="918">
        <f t="shared" si="25"/>
        <v>30</v>
      </c>
      <c r="N110" s="918">
        <f t="shared" si="25"/>
        <v>30</v>
      </c>
      <c r="O110" s="918">
        <f t="shared" si="25"/>
        <v>30</v>
      </c>
      <c r="P110" s="918">
        <f t="shared" si="25"/>
        <v>30</v>
      </c>
      <c r="Q110" s="918">
        <f t="shared" si="25"/>
        <v>30</v>
      </c>
      <c r="R110" s="918">
        <f t="shared" si="25"/>
        <v>30</v>
      </c>
      <c r="S110" s="918">
        <f t="shared" si="25"/>
        <v>30</v>
      </c>
      <c r="T110" s="918">
        <f t="shared" si="25"/>
        <v>30</v>
      </c>
      <c r="U110" s="795"/>
      <c r="V110" s="774"/>
      <c r="W110" s="773"/>
      <c r="X110" s="768"/>
    </row>
    <row r="111" spans="1:24" s="765" customFormat="1" outlineLevel="1" x14ac:dyDescent="0.25">
      <c r="A111" s="767"/>
      <c r="B111" s="766"/>
      <c r="C111" s="778"/>
      <c r="D111" s="778"/>
      <c r="E111" s="778"/>
      <c r="F111" s="782"/>
      <c r="G111" s="794"/>
      <c r="H111" s="794"/>
      <c r="I111" s="765" t="s">
        <v>902</v>
      </c>
      <c r="J111" s="782" t="str">
        <f t="shared" si="2"/>
        <v>of</v>
      </c>
      <c r="K111" s="918">
        <f t="shared" ref="K111:T111" si="26">K99</f>
        <v>8</v>
      </c>
      <c r="L111" s="918">
        <f t="shared" si="26"/>
        <v>25</v>
      </c>
      <c r="M111" s="918">
        <f t="shared" si="26"/>
        <v>30</v>
      </c>
      <c r="N111" s="918">
        <f t="shared" si="26"/>
        <v>30</v>
      </c>
      <c r="O111" s="918">
        <f t="shared" si="26"/>
        <v>30</v>
      </c>
      <c r="P111" s="918">
        <f t="shared" si="26"/>
        <v>30</v>
      </c>
      <c r="Q111" s="918">
        <f t="shared" si="26"/>
        <v>30</v>
      </c>
      <c r="R111" s="918">
        <f t="shared" si="26"/>
        <v>30</v>
      </c>
      <c r="S111" s="918">
        <f t="shared" si="26"/>
        <v>30</v>
      </c>
      <c r="T111" s="918">
        <f t="shared" si="26"/>
        <v>30</v>
      </c>
      <c r="U111" s="795"/>
      <c r="V111" s="774"/>
      <c r="W111" s="773"/>
      <c r="X111" s="768"/>
    </row>
    <row r="112" spans="1:24" s="765" customFormat="1" outlineLevel="1" x14ac:dyDescent="0.25">
      <c r="A112" s="767"/>
      <c r="B112" s="766"/>
      <c r="C112" s="778"/>
      <c r="D112" s="778"/>
      <c r="E112" s="778"/>
      <c r="F112" s="782"/>
      <c r="G112" s="794"/>
      <c r="H112" s="794"/>
      <c r="I112" s="765" t="s">
        <v>902</v>
      </c>
      <c r="J112" s="782" t="str">
        <f t="shared" si="2"/>
        <v>f</v>
      </c>
      <c r="K112" s="918">
        <f t="shared" ref="K112:T112" si="27">K100</f>
        <v>8</v>
      </c>
      <c r="L112" s="918">
        <f t="shared" si="27"/>
        <v>25</v>
      </c>
      <c r="M112" s="918">
        <f t="shared" si="27"/>
        <v>30</v>
      </c>
      <c r="N112" s="918">
        <f t="shared" si="27"/>
        <v>30</v>
      </c>
      <c r="O112" s="918">
        <f t="shared" si="27"/>
        <v>30</v>
      </c>
      <c r="P112" s="918">
        <f t="shared" si="27"/>
        <v>30</v>
      </c>
      <c r="Q112" s="918">
        <f t="shared" si="27"/>
        <v>30</v>
      </c>
      <c r="R112" s="918">
        <f t="shared" si="27"/>
        <v>30</v>
      </c>
      <c r="S112" s="918">
        <f t="shared" si="27"/>
        <v>30</v>
      </c>
      <c r="T112" s="918">
        <f t="shared" si="27"/>
        <v>30</v>
      </c>
      <c r="U112" s="795"/>
      <c r="V112" s="774"/>
      <c r="W112" s="773"/>
      <c r="X112" s="768"/>
    </row>
    <row r="113" spans="1:24" s="765" customFormat="1" outlineLevel="1" x14ac:dyDescent="0.25">
      <c r="A113" s="767"/>
      <c r="B113" s="766"/>
      <c r="C113" s="778"/>
      <c r="D113" s="778"/>
      <c r="E113" s="778"/>
      <c r="F113" s="782"/>
      <c r="G113" s="794"/>
      <c r="H113" s="794"/>
      <c r="I113" s="765" t="s">
        <v>902</v>
      </c>
      <c r="J113" s="782" t="str">
        <f t="shared" si="2"/>
        <v>i</v>
      </c>
      <c r="K113" s="918">
        <f t="shared" ref="K113:T113" si="28">K101</f>
        <v>8</v>
      </c>
      <c r="L113" s="918">
        <f t="shared" si="28"/>
        <v>25</v>
      </c>
      <c r="M113" s="918">
        <f t="shared" si="28"/>
        <v>30</v>
      </c>
      <c r="N113" s="918">
        <f t="shared" si="28"/>
        <v>30</v>
      </c>
      <c r="O113" s="918">
        <f t="shared" si="28"/>
        <v>30</v>
      </c>
      <c r="P113" s="918">
        <f t="shared" si="28"/>
        <v>30</v>
      </c>
      <c r="Q113" s="918">
        <f t="shared" si="28"/>
        <v>30</v>
      </c>
      <c r="R113" s="918">
        <f t="shared" si="28"/>
        <v>30</v>
      </c>
      <c r="S113" s="918">
        <f t="shared" si="28"/>
        <v>30</v>
      </c>
      <c r="T113" s="918">
        <f t="shared" si="28"/>
        <v>30</v>
      </c>
      <c r="U113" s="795"/>
      <c r="V113" s="774"/>
      <c r="W113" s="773"/>
      <c r="X113" s="768"/>
    </row>
    <row r="114" spans="1:24" s="765" customFormat="1" outlineLevel="1" x14ac:dyDescent="0.25">
      <c r="A114" s="767"/>
      <c r="B114" s="766"/>
      <c r="C114" s="778"/>
      <c r="D114" s="778"/>
      <c r="E114" s="778"/>
      <c r="F114" s="782"/>
      <c r="G114" s="794"/>
      <c r="H114" s="794"/>
      <c r="I114" s="765" t="s">
        <v>902</v>
      </c>
      <c r="J114" s="782" t="str">
        <f t="shared" si="2"/>
        <v>k</v>
      </c>
      <c r="K114" s="918">
        <f t="shared" ref="K114:T114" si="29">K102</f>
        <v>8</v>
      </c>
      <c r="L114" s="918">
        <f t="shared" si="29"/>
        <v>25</v>
      </c>
      <c r="M114" s="918">
        <f t="shared" si="29"/>
        <v>30</v>
      </c>
      <c r="N114" s="918">
        <f t="shared" si="29"/>
        <v>30</v>
      </c>
      <c r="O114" s="918">
        <f t="shared" si="29"/>
        <v>30</v>
      </c>
      <c r="P114" s="918">
        <f t="shared" si="29"/>
        <v>30</v>
      </c>
      <c r="Q114" s="918">
        <f t="shared" si="29"/>
        <v>30</v>
      </c>
      <c r="R114" s="918">
        <f t="shared" si="29"/>
        <v>30</v>
      </c>
      <c r="S114" s="918">
        <f t="shared" si="29"/>
        <v>30</v>
      </c>
      <c r="T114" s="918">
        <f t="shared" si="29"/>
        <v>30</v>
      </c>
      <c r="U114" s="795"/>
      <c r="V114" s="774"/>
      <c r="W114" s="773"/>
      <c r="X114" s="768"/>
    </row>
    <row r="115" spans="1:24" s="765" customFormat="1" outlineLevel="1" x14ac:dyDescent="0.25">
      <c r="A115" s="767"/>
      <c r="B115" s="766"/>
      <c r="C115" s="778"/>
      <c r="D115" s="778"/>
      <c r="E115" s="778"/>
      <c r="F115" s="782"/>
      <c r="G115" s="794"/>
      <c r="H115" s="794"/>
      <c r="I115" s="765" t="s">
        <v>902</v>
      </c>
      <c r="J115" s="782" t="str">
        <f t="shared" si="2"/>
        <v>v</v>
      </c>
      <c r="K115" s="918">
        <f t="shared" ref="K115:T115" si="30">K103</f>
        <v>8</v>
      </c>
      <c r="L115" s="918">
        <f t="shared" si="30"/>
        <v>25</v>
      </c>
      <c r="M115" s="918">
        <f t="shared" si="30"/>
        <v>30</v>
      </c>
      <c r="N115" s="918">
        <f t="shared" si="30"/>
        <v>30</v>
      </c>
      <c r="O115" s="918">
        <f t="shared" si="30"/>
        <v>30</v>
      </c>
      <c r="P115" s="918">
        <f t="shared" si="30"/>
        <v>30</v>
      </c>
      <c r="Q115" s="918">
        <f t="shared" si="30"/>
        <v>30</v>
      </c>
      <c r="R115" s="918">
        <f t="shared" si="30"/>
        <v>30</v>
      </c>
      <c r="S115" s="918">
        <f t="shared" si="30"/>
        <v>30</v>
      </c>
      <c r="T115" s="918">
        <f t="shared" si="30"/>
        <v>30</v>
      </c>
      <c r="U115" s="795"/>
      <c r="V115" s="774"/>
      <c r="W115" s="773"/>
      <c r="X115" s="768"/>
    </row>
    <row r="116" spans="1:24" s="765" customFormat="1" outlineLevel="1" x14ac:dyDescent="0.25">
      <c r="A116" s="767"/>
      <c r="B116" s="766"/>
      <c r="C116" s="778"/>
      <c r="D116" s="778"/>
      <c r="E116" s="778"/>
      <c r="F116" s="782"/>
      <c r="G116" s="782"/>
      <c r="H116" s="782"/>
      <c r="I116" s="765" t="s">
        <v>903</v>
      </c>
      <c r="J116" s="782" t="str">
        <f t="shared" si="2"/>
        <v>z</v>
      </c>
      <c r="K116" s="918">
        <f t="shared" ref="K116:T116" si="31">K104</f>
        <v>8</v>
      </c>
      <c r="L116" s="918">
        <f t="shared" si="31"/>
        <v>25</v>
      </c>
      <c r="M116" s="918">
        <f t="shared" si="31"/>
        <v>30</v>
      </c>
      <c r="N116" s="918">
        <f t="shared" si="31"/>
        <v>30</v>
      </c>
      <c r="O116" s="918">
        <f t="shared" si="31"/>
        <v>30</v>
      </c>
      <c r="P116" s="918">
        <f t="shared" si="31"/>
        <v>30</v>
      </c>
      <c r="Q116" s="918">
        <f t="shared" si="31"/>
        <v>30</v>
      </c>
      <c r="R116" s="918">
        <f t="shared" si="31"/>
        <v>30</v>
      </c>
      <c r="S116" s="918">
        <f t="shared" si="31"/>
        <v>30</v>
      </c>
      <c r="T116" s="918">
        <f t="shared" si="31"/>
        <v>30</v>
      </c>
      <c r="U116" s="801"/>
      <c r="V116" s="774"/>
      <c r="W116" s="773"/>
      <c r="X116" s="768"/>
    </row>
    <row r="117" spans="1:24" s="765" customFormat="1" outlineLevel="1" x14ac:dyDescent="0.25">
      <c r="A117" s="767"/>
      <c r="B117" s="766"/>
      <c r="C117" s="778"/>
      <c r="D117" s="778"/>
      <c r="E117" s="778"/>
      <c r="F117" s="782"/>
      <c r="G117" s="794"/>
      <c r="H117" s="794"/>
      <c r="I117" s="765" t="s">
        <v>903</v>
      </c>
      <c r="J117" s="782" t="str">
        <f t="shared" si="2"/>
        <v>r</v>
      </c>
      <c r="K117" s="918">
        <f t="shared" ref="K117:T117" si="32">K105</f>
        <v>8</v>
      </c>
      <c r="L117" s="918">
        <f t="shared" si="32"/>
        <v>25</v>
      </c>
      <c r="M117" s="918">
        <f t="shared" si="32"/>
        <v>30</v>
      </c>
      <c r="N117" s="918">
        <f t="shared" si="32"/>
        <v>30</v>
      </c>
      <c r="O117" s="918">
        <f t="shared" si="32"/>
        <v>30</v>
      </c>
      <c r="P117" s="918">
        <f t="shared" si="32"/>
        <v>30</v>
      </c>
      <c r="Q117" s="918">
        <f t="shared" si="32"/>
        <v>30</v>
      </c>
      <c r="R117" s="918">
        <f t="shared" si="32"/>
        <v>30</v>
      </c>
      <c r="S117" s="918">
        <f t="shared" si="32"/>
        <v>30</v>
      </c>
      <c r="T117" s="918">
        <f t="shared" si="32"/>
        <v>30</v>
      </c>
      <c r="U117" s="795"/>
      <c r="V117" s="774"/>
      <c r="W117" s="773"/>
      <c r="X117" s="768"/>
    </row>
    <row r="118" spans="1:24" s="765" customFormat="1" outlineLevel="1" x14ac:dyDescent="0.25">
      <c r="A118" s="767"/>
      <c r="B118" s="766"/>
      <c r="C118" s="778"/>
      <c r="D118" s="778"/>
      <c r="E118" s="778"/>
      <c r="F118" s="782"/>
      <c r="G118" s="794"/>
      <c r="H118" s="794"/>
      <c r="I118" s="765" t="s">
        <v>903</v>
      </c>
      <c r="J118" s="782" t="str">
        <f t="shared" si="2"/>
        <v>w</v>
      </c>
      <c r="K118" s="918">
        <f t="shared" ref="K118:T118" si="33">K106</f>
        <v>8</v>
      </c>
      <c r="L118" s="918">
        <f t="shared" si="33"/>
        <v>25</v>
      </c>
      <c r="M118" s="918">
        <f t="shared" si="33"/>
        <v>30</v>
      </c>
      <c r="N118" s="918">
        <f t="shared" si="33"/>
        <v>30</v>
      </c>
      <c r="O118" s="918">
        <f t="shared" si="33"/>
        <v>30</v>
      </c>
      <c r="P118" s="918">
        <f t="shared" si="33"/>
        <v>30</v>
      </c>
      <c r="Q118" s="918">
        <f t="shared" si="33"/>
        <v>30</v>
      </c>
      <c r="R118" s="918">
        <f t="shared" si="33"/>
        <v>30</v>
      </c>
      <c r="S118" s="918">
        <f t="shared" si="33"/>
        <v>30</v>
      </c>
      <c r="T118" s="918">
        <f t="shared" si="33"/>
        <v>30</v>
      </c>
      <c r="U118" s="795"/>
      <c r="V118" s="774"/>
      <c r="W118" s="773"/>
      <c r="X118" s="768"/>
    </row>
    <row r="119" spans="1:24" s="765" customFormat="1" outlineLevel="1" x14ac:dyDescent="0.25">
      <c r="A119" s="767"/>
      <c r="B119" s="766"/>
      <c r="C119" s="778"/>
      <c r="D119" s="778"/>
      <c r="E119" s="778"/>
      <c r="F119" s="782"/>
      <c r="G119" s="794"/>
      <c r="H119" s="794"/>
      <c r="I119" s="765" t="s">
        <v>903</v>
      </c>
      <c r="J119" s="782" t="str">
        <f t="shared" si="2"/>
        <v>o</v>
      </c>
      <c r="K119" s="918">
        <f t="shared" ref="K119:T119" si="34">K107</f>
        <v>8</v>
      </c>
      <c r="L119" s="918">
        <f t="shared" si="34"/>
        <v>25</v>
      </c>
      <c r="M119" s="918">
        <f t="shared" si="34"/>
        <v>30</v>
      </c>
      <c r="N119" s="918">
        <f t="shared" si="34"/>
        <v>30</v>
      </c>
      <c r="O119" s="918">
        <f t="shared" si="34"/>
        <v>30</v>
      </c>
      <c r="P119" s="918">
        <f t="shared" si="34"/>
        <v>30</v>
      </c>
      <c r="Q119" s="918">
        <f t="shared" si="34"/>
        <v>30</v>
      </c>
      <c r="R119" s="918">
        <f t="shared" si="34"/>
        <v>30</v>
      </c>
      <c r="S119" s="918">
        <f t="shared" si="34"/>
        <v>30</v>
      </c>
      <c r="T119" s="918">
        <f t="shared" si="34"/>
        <v>30</v>
      </c>
      <c r="U119" s="795"/>
      <c r="V119" s="774"/>
      <c r="W119" s="773"/>
      <c r="X119" s="768"/>
    </row>
    <row r="120" spans="1:24" s="765" customFormat="1" outlineLevel="1" x14ac:dyDescent="0.25">
      <c r="A120" s="767"/>
      <c r="B120" s="766"/>
      <c r="C120" s="778"/>
      <c r="D120" s="778"/>
      <c r="E120" s="778"/>
      <c r="F120" s="782"/>
      <c r="G120" s="794"/>
      <c r="H120" s="794"/>
      <c r="I120" s="765" t="s">
        <v>903</v>
      </c>
      <c r="J120" s="782" t="str">
        <f t="shared" si="2"/>
        <v>b</v>
      </c>
      <c r="K120" s="918">
        <f t="shared" ref="K120:T120" si="35">K108</f>
        <v>8</v>
      </c>
      <c r="L120" s="918">
        <f t="shared" si="35"/>
        <v>25</v>
      </c>
      <c r="M120" s="918">
        <f t="shared" si="35"/>
        <v>30</v>
      </c>
      <c r="N120" s="918">
        <f t="shared" si="35"/>
        <v>30</v>
      </c>
      <c r="O120" s="918">
        <f t="shared" si="35"/>
        <v>30</v>
      </c>
      <c r="P120" s="918">
        <f t="shared" si="35"/>
        <v>30</v>
      </c>
      <c r="Q120" s="918">
        <f t="shared" si="35"/>
        <v>30</v>
      </c>
      <c r="R120" s="918">
        <f t="shared" si="35"/>
        <v>30</v>
      </c>
      <c r="S120" s="918">
        <f t="shared" si="35"/>
        <v>30</v>
      </c>
      <c r="T120" s="918">
        <f t="shared" si="35"/>
        <v>30</v>
      </c>
      <c r="U120" s="795"/>
      <c r="V120" s="774"/>
      <c r="W120" s="773"/>
      <c r="X120" s="768"/>
    </row>
    <row r="121" spans="1:24" s="765" customFormat="1" outlineLevel="1" x14ac:dyDescent="0.25">
      <c r="A121" s="767"/>
      <c r="B121" s="766"/>
      <c r="C121" s="778"/>
      <c r="D121" s="778"/>
      <c r="E121" s="778"/>
      <c r="F121" s="782"/>
      <c r="G121" s="794"/>
      <c r="H121" s="794"/>
      <c r="I121" s="765" t="s">
        <v>903</v>
      </c>
      <c r="J121" s="782" t="str">
        <f t="shared" si="2"/>
        <v>l</v>
      </c>
      <c r="K121" s="918">
        <f t="shared" ref="K121:T121" si="36">K109</f>
        <v>8</v>
      </c>
      <c r="L121" s="918">
        <f t="shared" si="36"/>
        <v>25</v>
      </c>
      <c r="M121" s="918">
        <f t="shared" si="36"/>
        <v>30</v>
      </c>
      <c r="N121" s="918">
        <f t="shared" si="36"/>
        <v>30</v>
      </c>
      <c r="O121" s="918">
        <f t="shared" si="36"/>
        <v>30</v>
      </c>
      <c r="P121" s="918">
        <f t="shared" si="36"/>
        <v>30</v>
      </c>
      <c r="Q121" s="918">
        <f t="shared" si="36"/>
        <v>30</v>
      </c>
      <c r="R121" s="918">
        <f t="shared" si="36"/>
        <v>30</v>
      </c>
      <c r="S121" s="918">
        <f t="shared" si="36"/>
        <v>30</v>
      </c>
      <c r="T121" s="918">
        <f t="shared" si="36"/>
        <v>30</v>
      </c>
      <c r="U121" s="795"/>
      <c r="V121" s="774"/>
      <c r="W121" s="773"/>
      <c r="X121" s="768"/>
    </row>
    <row r="122" spans="1:24" s="765" customFormat="1" outlineLevel="1" x14ac:dyDescent="0.25">
      <c r="A122" s="767"/>
      <c r="B122" s="766"/>
      <c r="C122" s="778"/>
      <c r="D122" s="778"/>
      <c r="E122" s="778"/>
      <c r="F122" s="782"/>
      <c r="G122" s="794"/>
      <c r="H122" s="794"/>
      <c r="I122" s="765" t="s">
        <v>903</v>
      </c>
      <c r="J122" s="782" t="str">
        <f t="shared" si="2"/>
        <v>h</v>
      </c>
      <c r="K122" s="918">
        <f t="shared" ref="K122:T122" si="37">K110</f>
        <v>8</v>
      </c>
      <c r="L122" s="918">
        <f t="shared" si="37"/>
        <v>25</v>
      </c>
      <c r="M122" s="918">
        <f t="shared" si="37"/>
        <v>30</v>
      </c>
      <c r="N122" s="918">
        <f t="shared" si="37"/>
        <v>30</v>
      </c>
      <c r="O122" s="918">
        <f t="shared" si="37"/>
        <v>30</v>
      </c>
      <c r="P122" s="918">
        <f t="shared" si="37"/>
        <v>30</v>
      </c>
      <c r="Q122" s="918">
        <f t="shared" si="37"/>
        <v>30</v>
      </c>
      <c r="R122" s="918">
        <f t="shared" si="37"/>
        <v>30</v>
      </c>
      <c r="S122" s="918">
        <f t="shared" si="37"/>
        <v>30</v>
      </c>
      <c r="T122" s="918">
        <f t="shared" si="37"/>
        <v>30</v>
      </c>
      <c r="U122" s="795"/>
      <c r="V122" s="774"/>
      <c r="W122" s="773"/>
      <c r="X122" s="768"/>
    </row>
    <row r="123" spans="1:24" s="765" customFormat="1" outlineLevel="1" x14ac:dyDescent="0.25">
      <c r="A123" s="767"/>
      <c r="B123" s="766"/>
      <c r="C123" s="778"/>
      <c r="D123" s="778"/>
      <c r="E123" s="778"/>
      <c r="F123" s="782"/>
      <c r="G123" s="794"/>
      <c r="H123" s="794"/>
      <c r="I123" s="765" t="s">
        <v>903</v>
      </c>
      <c r="J123" s="782" t="str">
        <f t="shared" si="2"/>
        <v>of</v>
      </c>
      <c r="K123" s="918">
        <f t="shared" ref="K123:T123" si="38">K111</f>
        <v>8</v>
      </c>
      <c r="L123" s="918">
        <f t="shared" si="38"/>
        <v>25</v>
      </c>
      <c r="M123" s="918">
        <f t="shared" si="38"/>
        <v>30</v>
      </c>
      <c r="N123" s="918">
        <f t="shared" si="38"/>
        <v>30</v>
      </c>
      <c r="O123" s="918">
        <f t="shared" si="38"/>
        <v>30</v>
      </c>
      <c r="P123" s="918">
        <f t="shared" si="38"/>
        <v>30</v>
      </c>
      <c r="Q123" s="918">
        <f t="shared" si="38"/>
        <v>30</v>
      </c>
      <c r="R123" s="918">
        <f t="shared" si="38"/>
        <v>30</v>
      </c>
      <c r="S123" s="918">
        <f t="shared" si="38"/>
        <v>30</v>
      </c>
      <c r="T123" s="918">
        <f t="shared" si="38"/>
        <v>30</v>
      </c>
      <c r="U123" s="795"/>
      <c r="V123" s="774"/>
      <c r="W123" s="773"/>
      <c r="X123" s="768"/>
    </row>
    <row r="124" spans="1:24" s="765" customFormat="1" outlineLevel="1" x14ac:dyDescent="0.25">
      <c r="A124" s="767"/>
      <c r="B124" s="766"/>
      <c r="C124" s="778"/>
      <c r="D124" s="778"/>
      <c r="E124" s="778"/>
      <c r="F124" s="782"/>
      <c r="G124" s="794"/>
      <c r="H124" s="794"/>
      <c r="I124" s="765" t="s">
        <v>903</v>
      </c>
      <c r="J124" s="782" t="str">
        <f t="shared" si="2"/>
        <v>f</v>
      </c>
      <c r="K124" s="918">
        <f t="shared" ref="K124:T124" si="39">K112</f>
        <v>8</v>
      </c>
      <c r="L124" s="918">
        <f t="shared" si="39"/>
        <v>25</v>
      </c>
      <c r="M124" s="918">
        <f t="shared" si="39"/>
        <v>30</v>
      </c>
      <c r="N124" s="918">
        <f t="shared" si="39"/>
        <v>30</v>
      </c>
      <c r="O124" s="918">
        <f t="shared" si="39"/>
        <v>30</v>
      </c>
      <c r="P124" s="918">
        <f t="shared" si="39"/>
        <v>30</v>
      </c>
      <c r="Q124" s="918">
        <f t="shared" si="39"/>
        <v>30</v>
      </c>
      <c r="R124" s="918">
        <f t="shared" si="39"/>
        <v>30</v>
      </c>
      <c r="S124" s="918">
        <f t="shared" si="39"/>
        <v>30</v>
      </c>
      <c r="T124" s="918">
        <f t="shared" si="39"/>
        <v>30</v>
      </c>
      <c r="U124" s="795"/>
      <c r="V124" s="774"/>
      <c r="W124" s="773"/>
      <c r="X124" s="768"/>
    </row>
    <row r="125" spans="1:24" s="765" customFormat="1" outlineLevel="1" x14ac:dyDescent="0.25">
      <c r="A125" s="767"/>
      <c r="B125" s="766"/>
      <c r="C125" s="778"/>
      <c r="D125" s="778"/>
      <c r="E125" s="778"/>
      <c r="F125" s="782"/>
      <c r="G125" s="794"/>
      <c r="H125" s="794"/>
      <c r="I125" s="765" t="s">
        <v>903</v>
      </c>
      <c r="J125" s="782" t="str">
        <f t="shared" si="2"/>
        <v>i</v>
      </c>
      <c r="K125" s="918">
        <f t="shared" ref="K125:T125" si="40">K113</f>
        <v>8</v>
      </c>
      <c r="L125" s="918">
        <f t="shared" si="40"/>
        <v>25</v>
      </c>
      <c r="M125" s="918">
        <f t="shared" si="40"/>
        <v>30</v>
      </c>
      <c r="N125" s="918">
        <f t="shared" si="40"/>
        <v>30</v>
      </c>
      <c r="O125" s="918">
        <f t="shared" si="40"/>
        <v>30</v>
      </c>
      <c r="P125" s="918">
        <f t="shared" si="40"/>
        <v>30</v>
      </c>
      <c r="Q125" s="918">
        <f t="shared" si="40"/>
        <v>30</v>
      </c>
      <c r="R125" s="918">
        <f t="shared" si="40"/>
        <v>30</v>
      </c>
      <c r="S125" s="918">
        <f t="shared" si="40"/>
        <v>30</v>
      </c>
      <c r="T125" s="918">
        <f t="shared" si="40"/>
        <v>30</v>
      </c>
      <c r="U125" s="795"/>
      <c r="V125" s="774"/>
      <c r="W125" s="773"/>
      <c r="X125" s="768"/>
    </row>
    <row r="126" spans="1:24" s="765" customFormat="1" outlineLevel="1" x14ac:dyDescent="0.25">
      <c r="A126" s="767"/>
      <c r="B126" s="766"/>
      <c r="C126" s="778"/>
      <c r="D126" s="778"/>
      <c r="E126" s="778"/>
      <c r="F126" s="782"/>
      <c r="G126" s="794"/>
      <c r="H126" s="794"/>
      <c r="I126" s="765" t="s">
        <v>903</v>
      </c>
      <c r="J126" s="782" t="str">
        <f t="shared" si="2"/>
        <v>k</v>
      </c>
      <c r="K126" s="918">
        <f t="shared" ref="K126:T126" si="41">K114</f>
        <v>8</v>
      </c>
      <c r="L126" s="918">
        <f t="shared" si="41"/>
        <v>25</v>
      </c>
      <c r="M126" s="918">
        <f t="shared" si="41"/>
        <v>30</v>
      </c>
      <c r="N126" s="918">
        <f t="shared" si="41"/>
        <v>30</v>
      </c>
      <c r="O126" s="918">
        <f t="shared" si="41"/>
        <v>30</v>
      </c>
      <c r="P126" s="918">
        <f t="shared" si="41"/>
        <v>30</v>
      </c>
      <c r="Q126" s="918">
        <f t="shared" si="41"/>
        <v>30</v>
      </c>
      <c r="R126" s="918">
        <f t="shared" si="41"/>
        <v>30</v>
      </c>
      <c r="S126" s="918">
        <f t="shared" si="41"/>
        <v>30</v>
      </c>
      <c r="T126" s="918">
        <f t="shared" si="41"/>
        <v>30</v>
      </c>
      <c r="U126" s="795"/>
      <c r="V126" s="774"/>
      <c r="W126" s="773"/>
      <c r="X126" s="768"/>
    </row>
    <row r="127" spans="1:24" s="765" customFormat="1" outlineLevel="1" x14ac:dyDescent="0.25">
      <c r="A127" s="767"/>
      <c r="B127" s="766"/>
      <c r="C127" s="778"/>
      <c r="D127" s="778"/>
      <c r="E127" s="778"/>
      <c r="F127" s="782"/>
      <c r="G127" s="794"/>
      <c r="H127" s="794"/>
      <c r="I127" s="765" t="s">
        <v>903</v>
      </c>
      <c r="J127" s="782" t="str">
        <f t="shared" si="2"/>
        <v>v</v>
      </c>
      <c r="K127" s="918">
        <f t="shared" ref="K127:T127" si="42">K115</f>
        <v>8</v>
      </c>
      <c r="L127" s="918">
        <f t="shared" si="42"/>
        <v>25</v>
      </c>
      <c r="M127" s="918">
        <f t="shared" si="42"/>
        <v>30</v>
      </c>
      <c r="N127" s="918">
        <f t="shared" si="42"/>
        <v>30</v>
      </c>
      <c r="O127" s="918">
        <f t="shared" si="42"/>
        <v>30</v>
      </c>
      <c r="P127" s="918">
        <f t="shared" si="42"/>
        <v>30</v>
      </c>
      <c r="Q127" s="918">
        <f t="shared" si="42"/>
        <v>30</v>
      </c>
      <c r="R127" s="918">
        <f t="shared" si="42"/>
        <v>30</v>
      </c>
      <c r="S127" s="918">
        <f t="shared" si="42"/>
        <v>30</v>
      </c>
      <c r="T127" s="918">
        <f t="shared" si="42"/>
        <v>30</v>
      </c>
      <c r="U127" s="795"/>
      <c r="V127" s="774"/>
      <c r="W127" s="773"/>
      <c r="X127" s="768"/>
    </row>
    <row r="128" spans="1:24" s="765" customFormat="1" outlineLevel="1" x14ac:dyDescent="0.25">
      <c r="A128" s="767"/>
      <c r="B128" s="766"/>
      <c r="C128" s="778"/>
      <c r="D128" s="778"/>
      <c r="E128" s="778"/>
      <c r="F128" s="782"/>
      <c r="G128" s="782"/>
      <c r="H128" s="782"/>
      <c r="I128" s="765" t="s">
        <v>904</v>
      </c>
      <c r="J128" s="782" t="str">
        <f t="shared" si="2"/>
        <v>z</v>
      </c>
      <c r="K128" s="918">
        <f t="shared" ref="K128:T128" si="43">K116</f>
        <v>8</v>
      </c>
      <c r="L128" s="918">
        <f t="shared" si="43"/>
        <v>25</v>
      </c>
      <c r="M128" s="918">
        <f t="shared" si="43"/>
        <v>30</v>
      </c>
      <c r="N128" s="918">
        <f t="shared" si="43"/>
        <v>30</v>
      </c>
      <c r="O128" s="918">
        <f t="shared" si="43"/>
        <v>30</v>
      </c>
      <c r="P128" s="918">
        <f t="shared" si="43"/>
        <v>30</v>
      </c>
      <c r="Q128" s="918">
        <f t="shared" si="43"/>
        <v>30</v>
      </c>
      <c r="R128" s="918">
        <f t="shared" si="43"/>
        <v>30</v>
      </c>
      <c r="S128" s="918">
        <f t="shared" si="43"/>
        <v>30</v>
      </c>
      <c r="T128" s="918">
        <f t="shared" si="43"/>
        <v>30</v>
      </c>
      <c r="U128" s="801"/>
      <c r="V128" s="774"/>
      <c r="W128" s="773"/>
      <c r="X128" s="768"/>
    </row>
    <row r="129" spans="1:24" s="765" customFormat="1" outlineLevel="1" x14ac:dyDescent="0.25">
      <c r="A129" s="767"/>
      <c r="B129" s="766"/>
      <c r="C129" s="778"/>
      <c r="D129" s="778"/>
      <c r="E129" s="778"/>
      <c r="F129" s="782"/>
      <c r="G129" s="794"/>
      <c r="H129" s="794"/>
      <c r="I129" s="765" t="s">
        <v>904</v>
      </c>
      <c r="J129" s="782" t="str">
        <f t="shared" si="2"/>
        <v>r</v>
      </c>
      <c r="K129" s="918">
        <f t="shared" ref="K129:T129" si="44">K117</f>
        <v>8</v>
      </c>
      <c r="L129" s="918">
        <f t="shared" si="44"/>
        <v>25</v>
      </c>
      <c r="M129" s="918">
        <f t="shared" si="44"/>
        <v>30</v>
      </c>
      <c r="N129" s="918">
        <f t="shared" si="44"/>
        <v>30</v>
      </c>
      <c r="O129" s="918">
        <f t="shared" si="44"/>
        <v>30</v>
      </c>
      <c r="P129" s="918">
        <f t="shared" si="44"/>
        <v>30</v>
      </c>
      <c r="Q129" s="918">
        <f t="shared" si="44"/>
        <v>30</v>
      </c>
      <c r="R129" s="918">
        <f t="shared" si="44"/>
        <v>30</v>
      </c>
      <c r="S129" s="918">
        <f t="shared" si="44"/>
        <v>30</v>
      </c>
      <c r="T129" s="918">
        <f t="shared" si="44"/>
        <v>30</v>
      </c>
      <c r="U129" s="795"/>
      <c r="V129" s="774"/>
      <c r="W129" s="773"/>
      <c r="X129" s="768"/>
    </row>
    <row r="130" spans="1:24" s="765" customFormat="1" outlineLevel="1" x14ac:dyDescent="0.25">
      <c r="A130" s="767"/>
      <c r="B130" s="766"/>
      <c r="C130" s="778"/>
      <c r="D130" s="778"/>
      <c r="E130" s="778"/>
      <c r="F130" s="782"/>
      <c r="G130" s="794"/>
      <c r="H130" s="794"/>
      <c r="I130" s="765" t="s">
        <v>904</v>
      </c>
      <c r="J130" s="782" t="str">
        <f t="shared" si="2"/>
        <v>w</v>
      </c>
      <c r="K130" s="918">
        <f t="shared" ref="K130:T130" si="45">K118</f>
        <v>8</v>
      </c>
      <c r="L130" s="918">
        <f t="shared" si="45"/>
        <v>25</v>
      </c>
      <c r="M130" s="918">
        <f t="shared" si="45"/>
        <v>30</v>
      </c>
      <c r="N130" s="918">
        <f t="shared" si="45"/>
        <v>30</v>
      </c>
      <c r="O130" s="918">
        <f t="shared" si="45"/>
        <v>30</v>
      </c>
      <c r="P130" s="918">
        <f t="shared" si="45"/>
        <v>30</v>
      </c>
      <c r="Q130" s="918">
        <f t="shared" si="45"/>
        <v>30</v>
      </c>
      <c r="R130" s="918">
        <f t="shared" si="45"/>
        <v>30</v>
      </c>
      <c r="S130" s="918">
        <f t="shared" si="45"/>
        <v>30</v>
      </c>
      <c r="T130" s="918">
        <f t="shared" si="45"/>
        <v>30</v>
      </c>
      <c r="U130" s="795"/>
      <c r="V130" s="774"/>
      <c r="W130" s="773"/>
      <c r="X130" s="768"/>
    </row>
    <row r="131" spans="1:24" s="765" customFormat="1" outlineLevel="1" x14ac:dyDescent="0.25">
      <c r="A131" s="767"/>
      <c r="B131" s="766"/>
      <c r="C131" s="778"/>
      <c r="D131" s="778"/>
      <c r="E131" s="778"/>
      <c r="F131" s="782"/>
      <c r="G131" s="794"/>
      <c r="H131" s="794"/>
      <c r="I131" s="765" t="s">
        <v>904</v>
      </c>
      <c r="J131" s="782" t="str">
        <f t="shared" si="2"/>
        <v>o</v>
      </c>
      <c r="K131" s="918">
        <f t="shared" ref="K131:T131" si="46">K119</f>
        <v>8</v>
      </c>
      <c r="L131" s="918">
        <f t="shared" si="46"/>
        <v>25</v>
      </c>
      <c r="M131" s="918">
        <f t="shared" si="46"/>
        <v>30</v>
      </c>
      <c r="N131" s="918">
        <f t="shared" si="46"/>
        <v>30</v>
      </c>
      <c r="O131" s="918">
        <f t="shared" si="46"/>
        <v>30</v>
      </c>
      <c r="P131" s="918">
        <f t="shared" si="46"/>
        <v>30</v>
      </c>
      <c r="Q131" s="918">
        <f t="shared" si="46"/>
        <v>30</v>
      </c>
      <c r="R131" s="918">
        <f t="shared" si="46"/>
        <v>30</v>
      </c>
      <c r="S131" s="918">
        <f t="shared" si="46"/>
        <v>30</v>
      </c>
      <c r="T131" s="918">
        <f t="shared" si="46"/>
        <v>30</v>
      </c>
      <c r="U131" s="795"/>
      <c r="V131" s="774"/>
      <c r="W131" s="773"/>
      <c r="X131" s="768"/>
    </row>
    <row r="132" spans="1:24" s="765" customFormat="1" outlineLevel="1" x14ac:dyDescent="0.25">
      <c r="A132" s="767"/>
      <c r="B132" s="766"/>
      <c r="C132" s="778"/>
      <c r="D132" s="778"/>
      <c r="E132" s="778"/>
      <c r="F132" s="782"/>
      <c r="G132" s="794"/>
      <c r="H132" s="794"/>
      <c r="I132" s="765" t="s">
        <v>904</v>
      </c>
      <c r="J132" s="782" t="str">
        <f t="shared" si="2"/>
        <v>b</v>
      </c>
      <c r="K132" s="918">
        <f t="shared" ref="K132:T132" si="47">K120</f>
        <v>8</v>
      </c>
      <c r="L132" s="918">
        <f t="shared" si="47"/>
        <v>25</v>
      </c>
      <c r="M132" s="918">
        <f t="shared" si="47"/>
        <v>30</v>
      </c>
      <c r="N132" s="918">
        <f t="shared" si="47"/>
        <v>30</v>
      </c>
      <c r="O132" s="918">
        <f t="shared" si="47"/>
        <v>30</v>
      </c>
      <c r="P132" s="918">
        <f t="shared" si="47"/>
        <v>30</v>
      </c>
      <c r="Q132" s="918">
        <f t="shared" si="47"/>
        <v>30</v>
      </c>
      <c r="R132" s="918">
        <f t="shared" si="47"/>
        <v>30</v>
      </c>
      <c r="S132" s="918">
        <f t="shared" si="47"/>
        <v>30</v>
      </c>
      <c r="T132" s="918">
        <f t="shared" si="47"/>
        <v>30</v>
      </c>
      <c r="U132" s="795"/>
      <c r="V132" s="774"/>
      <c r="W132" s="773"/>
      <c r="X132" s="768"/>
    </row>
    <row r="133" spans="1:24" s="765" customFormat="1" outlineLevel="1" x14ac:dyDescent="0.25">
      <c r="A133" s="767"/>
      <c r="B133" s="766"/>
      <c r="C133" s="778"/>
      <c r="D133" s="778"/>
      <c r="E133" s="778"/>
      <c r="F133" s="782"/>
      <c r="G133" s="794"/>
      <c r="H133" s="794"/>
      <c r="I133" s="765" t="s">
        <v>904</v>
      </c>
      <c r="J133" s="782" t="str">
        <f t="shared" ref="J133:T175" si="48">J121</f>
        <v>l</v>
      </c>
      <c r="K133" s="918">
        <f t="shared" si="48"/>
        <v>8</v>
      </c>
      <c r="L133" s="918">
        <f t="shared" si="48"/>
        <v>25</v>
      </c>
      <c r="M133" s="918">
        <f t="shared" si="48"/>
        <v>30</v>
      </c>
      <c r="N133" s="918">
        <f t="shared" si="48"/>
        <v>30</v>
      </c>
      <c r="O133" s="918">
        <f t="shared" si="48"/>
        <v>30</v>
      </c>
      <c r="P133" s="918">
        <f t="shared" si="48"/>
        <v>30</v>
      </c>
      <c r="Q133" s="918">
        <f t="shared" si="48"/>
        <v>30</v>
      </c>
      <c r="R133" s="918">
        <f t="shared" si="48"/>
        <v>30</v>
      </c>
      <c r="S133" s="918">
        <f t="shared" si="48"/>
        <v>30</v>
      </c>
      <c r="T133" s="918">
        <f t="shared" si="48"/>
        <v>30</v>
      </c>
      <c r="U133" s="795"/>
      <c r="V133" s="774"/>
      <c r="W133" s="773"/>
      <c r="X133" s="768"/>
    </row>
    <row r="134" spans="1:24" s="765" customFormat="1" outlineLevel="1" x14ac:dyDescent="0.25">
      <c r="A134" s="767"/>
      <c r="B134" s="766"/>
      <c r="C134" s="778"/>
      <c r="D134" s="778"/>
      <c r="E134" s="778"/>
      <c r="F134" s="782"/>
      <c r="G134" s="794"/>
      <c r="H134" s="794"/>
      <c r="I134" s="765" t="s">
        <v>904</v>
      </c>
      <c r="J134" s="782" t="str">
        <f t="shared" si="48"/>
        <v>h</v>
      </c>
      <c r="K134" s="918">
        <f t="shared" si="48"/>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outlineLevel="1" x14ac:dyDescent="0.25">
      <c r="A135" s="767"/>
      <c r="B135" s="766"/>
      <c r="C135" s="778"/>
      <c r="D135" s="778"/>
      <c r="E135" s="778"/>
      <c r="F135" s="782"/>
      <c r="G135" s="794"/>
      <c r="H135" s="794"/>
      <c r="I135" s="765" t="s">
        <v>904</v>
      </c>
      <c r="J135" s="782" t="str">
        <f t="shared" si="48"/>
        <v>of</v>
      </c>
      <c r="K135" s="918">
        <f t="shared" si="48"/>
        <v>8</v>
      </c>
      <c r="L135" s="918">
        <f t="shared" si="48"/>
        <v>25</v>
      </c>
      <c r="M135" s="918">
        <f t="shared" si="48"/>
        <v>30</v>
      </c>
      <c r="N135" s="918">
        <f t="shared" si="48"/>
        <v>30</v>
      </c>
      <c r="O135" s="918">
        <f t="shared" si="48"/>
        <v>30</v>
      </c>
      <c r="P135" s="918">
        <f t="shared" si="48"/>
        <v>30</v>
      </c>
      <c r="Q135" s="918">
        <f t="shared" si="48"/>
        <v>30</v>
      </c>
      <c r="R135" s="918">
        <f t="shared" si="48"/>
        <v>30</v>
      </c>
      <c r="S135" s="918">
        <f t="shared" si="48"/>
        <v>30</v>
      </c>
      <c r="T135" s="918">
        <f t="shared" si="48"/>
        <v>30</v>
      </c>
      <c r="U135" s="795"/>
      <c r="V135" s="774"/>
      <c r="W135" s="773"/>
      <c r="X135" s="768"/>
    </row>
    <row r="136" spans="1:24" s="765" customFormat="1" outlineLevel="1" x14ac:dyDescent="0.25">
      <c r="A136" s="767"/>
      <c r="B136" s="766"/>
      <c r="C136" s="778"/>
      <c r="D136" s="778"/>
      <c r="E136" s="778"/>
      <c r="F136" s="782"/>
      <c r="G136" s="794"/>
      <c r="H136" s="794"/>
      <c r="I136" s="765" t="s">
        <v>904</v>
      </c>
      <c r="J136" s="782" t="str">
        <f t="shared" si="48"/>
        <v>f</v>
      </c>
      <c r="K136" s="918">
        <f t="shared" si="48"/>
        <v>8</v>
      </c>
      <c r="L136" s="918">
        <f t="shared" si="48"/>
        <v>25</v>
      </c>
      <c r="M136" s="918">
        <f t="shared" si="48"/>
        <v>30</v>
      </c>
      <c r="N136" s="918">
        <f t="shared" si="48"/>
        <v>30</v>
      </c>
      <c r="O136" s="918">
        <f t="shared" si="48"/>
        <v>30</v>
      </c>
      <c r="P136" s="918">
        <f t="shared" si="48"/>
        <v>30</v>
      </c>
      <c r="Q136" s="918">
        <f t="shared" si="48"/>
        <v>30</v>
      </c>
      <c r="R136" s="918">
        <f t="shared" si="48"/>
        <v>30</v>
      </c>
      <c r="S136" s="918">
        <f t="shared" si="48"/>
        <v>30</v>
      </c>
      <c r="T136" s="918">
        <f t="shared" si="48"/>
        <v>30</v>
      </c>
      <c r="U136" s="795"/>
      <c r="V136" s="774"/>
      <c r="W136" s="773"/>
      <c r="X136" s="768"/>
    </row>
    <row r="137" spans="1:24" s="765" customFormat="1" outlineLevel="1" x14ac:dyDescent="0.25">
      <c r="A137" s="767"/>
      <c r="B137" s="766"/>
      <c r="C137" s="778"/>
      <c r="D137" s="778"/>
      <c r="E137" s="778"/>
      <c r="F137" s="782"/>
      <c r="G137" s="794"/>
      <c r="H137" s="794"/>
      <c r="I137" s="765" t="s">
        <v>904</v>
      </c>
      <c r="J137" s="782" t="str">
        <f t="shared" si="48"/>
        <v>i</v>
      </c>
      <c r="K137" s="918">
        <f t="shared" si="48"/>
        <v>8</v>
      </c>
      <c r="L137" s="918">
        <f t="shared" si="48"/>
        <v>25</v>
      </c>
      <c r="M137" s="918">
        <f t="shared" si="48"/>
        <v>30</v>
      </c>
      <c r="N137" s="918">
        <f t="shared" si="48"/>
        <v>30</v>
      </c>
      <c r="O137" s="918">
        <f t="shared" si="48"/>
        <v>30</v>
      </c>
      <c r="P137" s="918">
        <f t="shared" si="48"/>
        <v>30</v>
      </c>
      <c r="Q137" s="918">
        <f t="shared" si="48"/>
        <v>30</v>
      </c>
      <c r="R137" s="918">
        <f t="shared" si="48"/>
        <v>30</v>
      </c>
      <c r="S137" s="918">
        <f t="shared" si="48"/>
        <v>30</v>
      </c>
      <c r="T137" s="918">
        <f t="shared" si="48"/>
        <v>30</v>
      </c>
      <c r="U137" s="795"/>
      <c r="V137" s="774"/>
      <c r="W137" s="773"/>
      <c r="X137" s="768"/>
    </row>
    <row r="138" spans="1:24" s="765" customFormat="1" outlineLevel="1" x14ac:dyDescent="0.25">
      <c r="A138" s="767"/>
      <c r="B138" s="766"/>
      <c r="C138" s="778"/>
      <c r="D138" s="778"/>
      <c r="E138" s="778"/>
      <c r="F138" s="782"/>
      <c r="G138" s="794"/>
      <c r="H138" s="794"/>
      <c r="I138" s="765" t="s">
        <v>904</v>
      </c>
      <c r="J138" s="782" t="str">
        <f t="shared" si="48"/>
        <v>k</v>
      </c>
      <c r="K138" s="918">
        <f t="shared" si="48"/>
        <v>8</v>
      </c>
      <c r="L138" s="918">
        <f t="shared" si="48"/>
        <v>25</v>
      </c>
      <c r="M138" s="918">
        <f t="shared" si="48"/>
        <v>30</v>
      </c>
      <c r="N138" s="918">
        <f t="shared" si="48"/>
        <v>30</v>
      </c>
      <c r="O138" s="918">
        <f t="shared" si="48"/>
        <v>30</v>
      </c>
      <c r="P138" s="918">
        <f t="shared" si="48"/>
        <v>30</v>
      </c>
      <c r="Q138" s="918">
        <f t="shared" si="48"/>
        <v>30</v>
      </c>
      <c r="R138" s="918">
        <f t="shared" si="48"/>
        <v>30</v>
      </c>
      <c r="S138" s="918">
        <f t="shared" si="48"/>
        <v>30</v>
      </c>
      <c r="T138" s="918">
        <f t="shared" si="48"/>
        <v>30</v>
      </c>
      <c r="U138" s="795"/>
      <c r="V138" s="774"/>
      <c r="W138" s="773"/>
      <c r="X138" s="768"/>
    </row>
    <row r="139" spans="1:24" s="765" customFormat="1" outlineLevel="1" x14ac:dyDescent="0.25">
      <c r="A139" s="767"/>
      <c r="B139" s="766"/>
      <c r="C139" s="778"/>
      <c r="D139" s="778"/>
      <c r="E139" s="778"/>
      <c r="F139" s="782"/>
      <c r="G139" s="794"/>
      <c r="H139" s="794"/>
      <c r="I139" s="765" t="s">
        <v>904</v>
      </c>
      <c r="J139" s="782" t="str">
        <f t="shared" si="48"/>
        <v>v</v>
      </c>
      <c r="K139" s="918">
        <f t="shared" si="48"/>
        <v>8</v>
      </c>
      <c r="L139" s="918">
        <f t="shared" si="48"/>
        <v>25</v>
      </c>
      <c r="M139" s="918">
        <f t="shared" si="48"/>
        <v>30</v>
      </c>
      <c r="N139" s="918">
        <f t="shared" si="48"/>
        <v>30</v>
      </c>
      <c r="O139" s="918">
        <f t="shared" si="48"/>
        <v>30</v>
      </c>
      <c r="P139" s="918">
        <f t="shared" si="48"/>
        <v>30</v>
      </c>
      <c r="Q139" s="918">
        <f t="shared" si="48"/>
        <v>30</v>
      </c>
      <c r="R139" s="918">
        <f t="shared" si="48"/>
        <v>30</v>
      </c>
      <c r="S139" s="918">
        <f t="shared" si="48"/>
        <v>30</v>
      </c>
      <c r="T139" s="918">
        <f t="shared" si="48"/>
        <v>30</v>
      </c>
      <c r="U139" s="795"/>
      <c r="V139" s="774"/>
      <c r="W139" s="773"/>
      <c r="X139" s="768"/>
    </row>
    <row r="140" spans="1:24" s="765" customFormat="1" outlineLevel="1" x14ac:dyDescent="0.25">
      <c r="A140" s="767"/>
      <c r="B140" s="766"/>
      <c r="C140" s="778"/>
      <c r="D140" s="778"/>
      <c r="E140" s="778"/>
      <c r="F140" s="782"/>
      <c r="G140" s="782"/>
      <c r="H140" s="782"/>
      <c r="I140" s="765" t="s">
        <v>905</v>
      </c>
      <c r="J140" s="782" t="str">
        <f t="shared" si="48"/>
        <v>z</v>
      </c>
      <c r="K140" s="918">
        <f t="shared" si="48"/>
        <v>8</v>
      </c>
      <c r="L140" s="918">
        <f t="shared" si="48"/>
        <v>25</v>
      </c>
      <c r="M140" s="918">
        <f t="shared" si="48"/>
        <v>30</v>
      </c>
      <c r="N140" s="918">
        <f t="shared" si="48"/>
        <v>30</v>
      </c>
      <c r="O140" s="918">
        <f t="shared" si="48"/>
        <v>30</v>
      </c>
      <c r="P140" s="918">
        <f t="shared" si="48"/>
        <v>30</v>
      </c>
      <c r="Q140" s="918">
        <f t="shared" si="48"/>
        <v>30</v>
      </c>
      <c r="R140" s="918">
        <f t="shared" si="48"/>
        <v>30</v>
      </c>
      <c r="S140" s="918">
        <f t="shared" si="48"/>
        <v>30</v>
      </c>
      <c r="T140" s="918">
        <f t="shared" si="48"/>
        <v>30</v>
      </c>
      <c r="U140" s="801"/>
      <c r="V140" s="774"/>
      <c r="W140" s="773"/>
      <c r="X140" s="768"/>
    </row>
    <row r="141" spans="1:24" s="765" customFormat="1" outlineLevel="1" x14ac:dyDescent="0.25">
      <c r="A141" s="767"/>
      <c r="B141" s="766"/>
      <c r="C141" s="778"/>
      <c r="D141" s="778"/>
      <c r="E141" s="778"/>
      <c r="F141" s="782"/>
      <c r="G141" s="794"/>
      <c r="H141" s="794"/>
      <c r="I141" s="765" t="s">
        <v>905</v>
      </c>
      <c r="J141" s="782" t="str">
        <f t="shared" si="48"/>
        <v>r</v>
      </c>
      <c r="K141" s="918">
        <f t="shared" si="48"/>
        <v>8</v>
      </c>
      <c r="L141" s="918">
        <f t="shared" si="48"/>
        <v>25</v>
      </c>
      <c r="M141" s="918">
        <f t="shared" si="48"/>
        <v>30</v>
      </c>
      <c r="N141" s="918">
        <f t="shared" si="48"/>
        <v>30</v>
      </c>
      <c r="O141" s="918">
        <f t="shared" si="48"/>
        <v>30</v>
      </c>
      <c r="P141" s="918">
        <f t="shared" si="48"/>
        <v>30</v>
      </c>
      <c r="Q141" s="918">
        <f t="shared" si="48"/>
        <v>30</v>
      </c>
      <c r="R141" s="918">
        <f t="shared" si="48"/>
        <v>30</v>
      </c>
      <c r="S141" s="918">
        <f t="shared" si="48"/>
        <v>30</v>
      </c>
      <c r="T141" s="918">
        <f t="shared" si="48"/>
        <v>30</v>
      </c>
      <c r="U141" s="795"/>
      <c r="V141" s="774"/>
      <c r="W141" s="773"/>
      <c r="X141" s="768"/>
    </row>
    <row r="142" spans="1:24" s="765" customFormat="1" outlineLevel="1" x14ac:dyDescent="0.25">
      <c r="A142" s="767"/>
      <c r="B142" s="766"/>
      <c r="C142" s="778"/>
      <c r="D142" s="778"/>
      <c r="E142" s="778"/>
      <c r="F142" s="782"/>
      <c r="G142" s="794"/>
      <c r="H142" s="794"/>
      <c r="I142" s="765" t="s">
        <v>905</v>
      </c>
      <c r="J142" s="782" t="str">
        <f t="shared" si="48"/>
        <v>w</v>
      </c>
      <c r="K142" s="918">
        <f t="shared" si="48"/>
        <v>8</v>
      </c>
      <c r="L142" s="918">
        <f t="shared" si="48"/>
        <v>25</v>
      </c>
      <c r="M142" s="918">
        <f t="shared" si="48"/>
        <v>30</v>
      </c>
      <c r="N142" s="918">
        <f t="shared" si="48"/>
        <v>30</v>
      </c>
      <c r="O142" s="918">
        <f t="shared" si="48"/>
        <v>30</v>
      </c>
      <c r="P142" s="918">
        <f t="shared" si="48"/>
        <v>30</v>
      </c>
      <c r="Q142" s="918">
        <f t="shared" si="48"/>
        <v>30</v>
      </c>
      <c r="R142" s="918">
        <f t="shared" si="48"/>
        <v>30</v>
      </c>
      <c r="S142" s="918">
        <f t="shared" si="48"/>
        <v>30</v>
      </c>
      <c r="T142" s="918">
        <f t="shared" si="48"/>
        <v>30</v>
      </c>
      <c r="U142" s="795"/>
      <c r="V142" s="774"/>
      <c r="W142" s="773"/>
      <c r="X142" s="768"/>
    </row>
    <row r="143" spans="1:24" s="765" customFormat="1" outlineLevel="1" x14ac:dyDescent="0.25">
      <c r="A143" s="767"/>
      <c r="B143" s="766"/>
      <c r="C143" s="778"/>
      <c r="D143" s="778"/>
      <c r="E143" s="778"/>
      <c r="F143" s="782"/>
      <c r="G143" s="794"/>
      <c r="H143" s="794"/>
      <c r="I143" s="765" t="s">
        <v>905</v>
      </c>
      <c r="J143" s="782" t="str">
        <f t="shared" si="48"/>
        <v>o</v>
      </c>
      <c r="K143" s="918">
        <f t="shared" si="48"/>
        <v>8</v>
      </c>
      <c r="L143" s="918">
        <f t="shared" si="48"/>
        <v>25</v>
      </c>
      <c r="M143" s="918">
        <f t="shared" si="48"/>
        <v>30</v>
      </c>
      <c r="N143" s="918">
        <f t="shared" si="48"/>
        <v>30</v>
      </c>
      <c r="O143" s="918">
        <f t="shared" si="48"/>
        <v>30</v>
      </c>
      <c r="P143" s="918">
        <f t="shared" si="48"/>
        <v>30</v>
      </c>
      <c r="Q143" s="918">
        <f t="shared" si="48"/>
        <v>30</v>
      </c>
      <c r="R143" s="918">
        <f t="shared" si="48"/>
        <v>30</v>
      </c>
      <c r="S143" s="918">
        <f t="shared" si="48"/>
        <v>30</v>
      </c>
      <c r="T143" s="918">
        <f t="shared" si="48"/>
        <v>30</v>
      </c>
      <c r="U143" s="795"/>
      <c r="V143" s="774"/>
      <c r="W143" s="773"/>
      <c r="X143" s="768"/>
    </row>
    <row r="144" spans="1:24" s="765" customFormat="1" outlineLevel="1" x14ac:dyDescent="0.25">
      <c r="A144" s="767"/>
      <c r="B144" s="766"/>
      <c r="C144" s="778"/>
      <c r="D144" s="778"/>
      <c r="E144" s="778"/>
      <c r="F144" s="782"/>
      <c r="G144" s="794"/>
      <c r="H144" s="794"/>
      <c r="I144" s="765" t="s">
        <v>905</v>
      </c>
      <c r="J144" s="782" t="str">
        <f t="shared" si="48"/>
        <v>b</v>
      </c>
      <c r="K144" s="918">
        <f t="shared" si="48"/>
        <v>8</v>
      </c>
      <c r="L144" s="918">
        <f t="shared" si="48"/>
        <v>25</v>
      </c>
      <c r="M144" s="918">
        <f t="shared" si="48"/>
        <v>30</v>
      </c>
      <c r="N144" s="918">
        <f t="shared" si="48"/>
        <v>30</v>
      </c>
      <c r="O144" s="918">
        <f t="shared" si="48"/>
        <v>30</v>
      </c>
      <c r="P144" s="918">
        <f t="shared" si="48"/>
        <v>30</v>
      </c>
      <c r="Q144" s="918">
        <f t="shared" si="48"/>
        <v>30</v>
      </c>
      <c r="R144" s="918">
        <f t="shared" si="48"/>
        <v>30</v>
      </c>
      <c r="S144" s="918">
        <f t="shared" si="48"/>
        <v>30</v>
      </c>
      <c r="T144" s="918">
        <f t="shared" si="48"/>
        <v>30</v>
      </c>
      <c r="U144" s="795"/>
      <c r="V144" s="774"/>
      <c r="W144" s="773"/>
      <c r="X144" s="768"/>
    </row>
    <row r="145" spans="1:24" s="765" customFormat="1" outlineLevel="1" x14ac:dyDescent="0.25">
      <c r="A145" s="767"/>
      <c r="B145" s="766"/>
      <c r="C145" s="778"/>
      <c r="D145" s="778"/>
      <c r="E145" s="778"/>
      <c r="F145" s="782"/>
      <c r="G145" s="794"/>
      <c r="H145" s="794"/>
      <c r="I145" s="765" t="s">
        <v>905</v>
      </c>
      <c r="J145" s="782" t="str">
        <f t="shared" si="48"/>
        <v>l</v>
      </c>
      <c r="K145" s="918">
        <f t="shared" si="48"/>
        <v>8</v>
      </c>
      <c r="L145" s="918">
        <f t="shared" si="48"/>
        <v>25</v>
      </c>
      <c r="M145" s="918">
        <f t="shared" si="48"/>
        <v>30</v>
      </c>
      <c r="N145" s="918">
        <f t="shared" si="48"/>
        <v>30</v>
      </c>
      <c r="O145" s="918">
        <f t="shared" si="48"/>
        <v>30</v>
      </c>
      <c r="P145" s="918">
        <f t="shared" si="48"/>
        <v>30</v>
      </c>
      <c r="Q145" s="918">
        <f t="shared" si="48"/>
        <v>30</v>
      </c>
      <c r="R145" s="918">
        <f t="shared" si="48"/>
        <v>30</v>
      </c>
      <c r="S145" s="918">
        <f t="shared" si="48"/>
        <v>30</v>
      </c>
      <c r="T145" s="918">
        <f t="shared" si="48"/>
        <v>30</v>
      </c>
      <c r="U145" s="795"/>
      <c r="V145" s="774"/>
      <c r="W145" s="773"/>
      <c r="X145" s="768"/>
    </row>
    <row r="146" spans="1:24" s="765" customFormat="1" outlineLevel="1" x14ac:dyDescent="0.25">
      <c r="A146" s="767"/>
      <c r="B146" s="766"/>
      <c r="C146" s="778"/>
      <c r="D146" s="778"/>
      <c r="E146" s="778"/>
      <c r="F146" s="782"/>
      <c r="G146" s="794"/>
      <c r="H146" s="794"/>
      <c r="I146" s="765" t="s">
        <v>905</v>
      </c>
      <c r="J146" s="782" t="str">
        <f t="shared" si="48"/>
        <v>h</v>
      </c>
      <c r="K146" s="918">
        <f t="shared" si="48"/>
        <v>8</v>
      </c>
      <c r="L146" s="918">
        <f t="shared" si="48"/>
        <v>25</v>
      </c>
      <c r="M146" s="918">
        <f t="shared" si="48"/>
        <v>30</v>
      </c>
      <c r="N146" s="918">
        <f t="shared" si="48"/>
        <v>30</v>
      </c>
      <c r="O146" s="918">
        <f t="shared" si="48"/>
        <v>30</v>
      </c>
      <c r="P146" s="918">
        <f t="shared" si="48"/>
        <v>30</v>
      </c>
      <c r="Q146" s="918">
        <f t="shared" si="48"/>
        <v>30</v>
      </c>
      <c r="R146" s="918">
        <f t="shared" si="48"/>
        <v>30</v>
      </c>
      <c r="S146" s="918">
        <f t="shared" si="48"/>
        <v>30</v>
      </c>
      <c r="T146" s="918">
        <f t="shared" si="48"/>
        <v>30</v>
      </c>
      <c r="U146" s="795"/>
      <c r="V146" s="774"/>
      <c r="W146" s="773"/>
      <c r="X146" s="768"/>
    </row>
    <row r="147" spans="1:24" s="765" customFormat="1" outlineLevel="1" x14ac:dyDescent="0.25">
      <c r="A147" s="767"/>
      <c r="B147" s="766"/>
      <c r="C147" s="778"/>
      <c r="D147" s="778"/>
      <c r="E147" s="778"/>
      <c r="F147" s="782"/>
      <c r="G147" s="794"/>
      <c r="H147" s="794"/>
      <c r="I147" s="765" t="s">
        <v>905</v>
      </c>
      <c r="J147" s="782" t="str">
        <f t="shared" si="48"/>
        <v>of</v>
      </c>
      <c r="K147" s="918">
        <f t="shared" si="48"/>
        <v>8</v>
      </c>
      <c r="L147" s="918">
        <f t="shared" si="48"/>
        <v>25</v>
      </c>
      <c r="M147" s="918">
        <f t="shared" si="48"/>
        <v>30</v>
      </c>
      <c r="N147" s="918">
        <f t="shared" si="48"/>
        <v>30</v>
      </c>
      <c r="O147" s="918">
        <f t="shared" si="48"/>
        <v>30</v>
      </c>
      <c r="P147" s="918">
        <f t="shared" si="48"/>
        <v>30</v>
      </c>
      <c r="Q147" s="918">
        <f t="shared" si="48"/>
        <v>30</v>
      </c>
      <c r="R147" s="918">
        <f t="shared" si="48"/>
        <v>30</v>
      </c>
      <c r="S147" s="918">
        <f t="shared" si="48"/>
        <v>30</v>
      </c>
      <c r="T147" s="918">
        <f t="shared" si="48"/>
        <v>30</v>
      </c>
      <c r="U147" s="795"/>
      <c r="V147" s="774"/>
      <c r="W147" s="773"/>
      <c r="X147" s="768"/>
    </row>
    <row r="148" spans="1:24" s="765" customFormat="1" outlineLevel="1" x14ac:dyDescent="0.25">
      <c r="A148" s="767"/>
      <c r="B148" s="766"/>
      <c r="C148" s="778"/>
      <c r="D148" s="778"/>
      <c r="E148" s="778"/>
      <c r="F148" s="782"/>
      <c r="G148" s="794"/>
      <c r="H148" s="794"/>
      <c r="I148" s="765" t="s">
        <v>905</v>
      </c>
      <c r="J148" s="782" t="str">
        <f t="shared" si="48"/>
        <v>f</v>
      </c>
      <c r="K148" s="918">
        <f t="shared" si="48"/>
        <v>8</v>
      </c>
      <c r="L148" s="918">
        <f t="shared" si="48"/>
        <v>25</v>
      </c>
      <c r="M148" s="918">
        <f t="shared" si="48"/>
        <v>30</v>
      </c>
      <c r="N148" s="918">
        <f t="shared" si="48"/>
        <v>30</v>
      </c>
      <c r="O148" s="918">
        <f t="shared" si="48"/>
        <v>30</v>
      </c>
      <c r="P148" s="918">
        <f t="shared" si="48"/>
        <v>30</v>
      </c>
      <c r="Q148" s="918">
        <f t="shared" si="48"/>
        <v>30</v>
      </c>
      <c r="R148" s="918">
        <f t="shared" si="48"/>
        <v>30</v>
      </c>
      <c r="S148" s="918">
        <f t="shared" si="48"/>
        <v>30</v>
      </c>
      <c r="T148" s="918">
        <f t="shared" si="48"/>
        <v>30</v>
      </c>
      <c r="U148" s="795"/>
      <c r="V148" s="774"/>
      <c r="W148" s="773"/>
      <c r="X148" s="768"/>
    </row>
    <row r="149" spans="1:24" s="765" customFormat="1" outlineLevel="1" x14ac:dyDescent="0.25">
      <c r="A149" s="767"/>
      <c r="B149" s="766"/>
      <c r="C149" s="778"/>
      <c r="D149" s="778"/>
      <c r="E149" s="778"/>
      <c r="F149" s="782"/>
      <c r="G149" s="794"/>
      <c r="H149" s="794"/>
      <c r="I149" s="765" t="s">
        <v>905</v>
      </c>
      <c r="J149" s="782" t="str">
        <f t="shared" si="48"/>
        <v>i</v>
      </c>
      <c r="K149" s="918">
        <f t="shared" si="48"/>
        <v>8</v>
      </c>
      <c r="L149" s="918">
        <f t="shared" si="48"/>
        <v>25</v>
      </c>
      <c r="M149" s="918">
        <f t="shared" si="48"/>
        <v>30</v>
      </c>
      <c r="N149" s="918">
        <f t="shared" si="48"/>
        <v>30</v>
      </c>
      <c r="O149" s="918">
        <f t="shared" si="48"/>
        <v>30</v>
      </c>
      <c r="P149" s="918">
        <f t="shared" si="48"/>
        <v>30</v>
      </c>
      <c r="Q149" s="918">
        <f t="shared" si="48"/>
        <v>30</v>
      </c>
      <c r="R149" s="918">
        <f t="shared" si="48"/>
        <v>30</v>
      </c>
      <c r="S149" s="918">
        <f t="shared" si="48"/>
        <v>30</v>
      </c>
      <c r="T149" s="918">
        <f t="shared" si="48"/>
        <v>30</v>
      </c>
      <c r="U149" s="795"/>
      <c r="V149" s="774"/>
      <c r="W149" s="773"/>
      <c r="X149" s="768"/>
    </row>
    <row r="150" spans="1:24" s="765" customFormat="1" outlineLevel="1" x14ac:dyDescent="0.25">
      <c r="A150" s="767"/>
      <c r="B150" s="766"/>
      <c r="C150" s="778"/>
      <c r="D150" s="778"/>
      <c r="E150" s="778"/>
      <c r="F150" s="782"/>
      <c r="G150" s="794"/>
      <c r="H150" s="794"/>
      <c r="I150" s="765" t="s">
        <v>905</v>
      </c>
      <c r="J150" s="782" t="str">
        <f t="shared" si="48"/>
        <v>k</v>
      </c>
      <c r="K150" s="918">
        <f t="shared" si="48"/>
        <v>8</v>
      </c>
      <c r="L150" s="918">
        <f t="shared" si="48"/>
        <v>25</v>
      </c>
      <c r="M150" s="918">
        <f t="shared" si="48"/>
        <v>30</v>
      </c>
      <c r="N150" s="918">
        <f t="shared" si="48"/>
        <v>30</v>
      </c>
      <c r="O150" s="918">
        <f t="shared" si="48"/>
        <v>30</v>
      </c>
      <c r="P150" s="918">
        <f t="shared" si="48"/>
        <v>30</v>
      </c>
      <c r="Q150" s="918">
        <f t="shared" si="48"/>
        <v>30</v>
      </c>
      <c r="R150" s="918">
        <f t="shared" si="48"/>
        <v>30</v>
      </c>
      <c r="S150" s="918">
        <f t="shared" si="48"/>
        <v>30</v>
      </c>
      <c r="T150" s="918">
        <f t="shared" si="48"/>
        <v>30</v>
      </c>
      <c r="U150" s="795"/>
      <c r="V150" s="774"/>
      <c r="W150" s="773"/>
      <c r="X150" s="768"/>
    </row>
    <row r="151" spans="1:24" s="765" customFormat="1" outlineLevel="1" x14ac:dyDescent="0.25">
      <c r="A151" s="767"/>
      <c r="B151" s="766"/>
      <c r="C151" s="778"/>
      <c r="D151" s="778"/>
      <c r="E151" s="778"/>
      <c r="F151" s="782"/>
      <c r="G151" s="794"/>
      <c r="H151" s="794"/>
      <c r="I151" s="765" t="s">
        <v>905</v>
      </c>
      <c r="J151" s="782" t="str">
        <f t="shared" si="48"/>
        <v>v</v>
      </c>
      <c r="K151" s="918">
        <f t="shared" si="48"/>
        <v>8</v>
      </c>
      <c r="L151" s="918">
        <f t="shared" si="48"/>
        <v>25</v>
      </c>
      <c r="M151" s="918">
        <f t="shared" si="48"/>
        <v>30</v>
      </c>
      <c r="N151" s="918">
        <f t="shared" si="48"/>
        <v>30</v>
      </c>
      <c r="O151" s="918">
        <f t="shared" si="48"/>
        <v>30</v>
      </c>
      <c r="P151" s="918">
        <f t="shared" si="48"/>
        <v>30</v>
      </c>
      <c r="Q151" s="918">
        <f t="shared" si="48"/>
        <v>30</v>
      </c>
      <c r="R151" s="918">
        <f t="shared" si="48"/>
        <v>30</v>
      </c>
      <c r="S151" s="918">
        <f t="shared" si="48"/>
        <v>30</v>
      </c>
      <c r="T151" s="918">
        <f t="shared" si="48"/>
        <v>30</v>
      </c>
      <c r="U151" s="795"/>
      <c r="V151" s="774"/>
      <c r="W151" s="773"/>
      <c r="X151" s="768"/>
    </row>
    <row r="152" spans="1:24" s="765" customFormat="1" outlineLevel="1" x14ac:dyDescent="0.25">
      <c r="A152" s="767"/>
      <c r="B152" s="766"/>
      <c r="C152" s="778"/>
      <c r="D152" s="778"/>
      <c r="E152" s="778"/>
      <c r="F152" s="782"/>
      <c r="G152" s="782"/>
      <c r="H152" s="782"/>
      <c r="I152" s="765" t="s">
        <v>906</v>
      </c>
      <c r="J152" s="782" t="str">
        <f t="shared" si="48"/>
        <v>z</v>
      </c>
      <c r="K152" s="918">
        <f t="shared" si="48"/>
        <v>8</v>
      </c>
      <c r="L152" s="918">
        <f t="shared" si="48"/>
        <v>25</v>
      </c>
      <c r="M152" s="918">
        <f t="shared" si="48"/>
        <v>30</v>
      </c>
      <c r="N152" s="918">
        <f t="shared" si="48"/>
        <v>30</v>
      </c>
      <c r="O152" s="918">
        <f t="shared" si="48"/>
        <v>30</v>
      </c>
      <c r="P152" s="918">
        <f t="shared" si="48"/>
        <v>30</v>
      </c>
      <c r="Q152" s="918">
        <f t="shared" si="48"/>
        <v>30</v>
      </c>
      <c r="R152" s="918">
        <f t="shared" si="48"/>
        <v>30</v>
      </c>
      <c r="S152" s="918">
        <f t="shared" si="48"/>
        <v>30</v>
      </c>
      <c r="T152" s="918">
        <f t="shared" si="48"/>
        <v>30</v>
      </c>
      <c r="U152" s="801"/>
      <c r="V152" s="774"/>
      <c r="W152" s="773"/>
      <c r="X152" s="768"/>
    </row>
    <row r="153" spans="1:24" s="765" customFormat="1" outlineLevel="1" x14ac:dyDescent="0.25">
      <c r="A153" s="767"/>
      <c r="B153" s="766"/>
      <c r="C153" s="778"/>
      <c r="D153" s="778"/>
      <c r="E153" s="778"/>
      <c r="F153" s="782"/>
      <c r="G153" s="794"/>
      <c r="H153" s="794"/>
      <c r="I153" s="765" t="s">
        <v>906</v>
      </c>
      <c r="J153" s="782" t="str">
        <f t="shared" si="48"/>
        <v>r</v>
      </c>
      <c r="K153" s="918">
        <f t="shared" si="48"/>
        <v>8</v>
      </c>
      <c r="L153" s="918">
        <f t="shared" si="48"/>
        <v>25</v>
      </c>
      <c r="M153" s="918">
        <f t="shared" si="48"/>
        <v>30</v>
      </c>
      <c r="N153" s="918">
        <f t="shared" si="48"/>
        <v>30</v>
      </c>
      <c r="O153" s="918">
        <f t="shared" si="48"/>
        <v>30</v>
      </c>
      <c r="P153" s="918">
        <f t="shared" si="48"/>
        <v>30</v>
      </c>
      <c r="Q153" s="918">
        <f t="shared" si="48"/>
        <v>30</v>
      </c>
      <c r="R153" s="918">
        <f t="shared" si="48"/>
        <v>30</v>
      </c>
      <c r="S153" s="918">
        <f t="shared" si="48"/>
        <v>30</v>
      </c>
      <c r="T153" s="918">
        <f t="shared" si="48"/>
        <v>30</v>
      </c>
      <c r="U153" s="795"/>
      <c r="V153" s="774"/>
      <c r="W153" s="773"/>
      <c r="X153" s="768"/>
    </row>
    <row r="154" spans="1:24" s="765" customFormat="1" outlineLevel="1" x14ac:dyDescent="0.25">
      <c r="A154" s="767"/>
      <c r="B154" s="766"/>
      <c r="C154" s="778"/>
      <c r="D154" s="778"/>
      <c r="E154" s="778"/>
      <c r="F154" s="782"/>
      <c r="G154" s="794"/>
      <c r="H154" s="794"/>
      <c r="I154" s="765" t="s">
        <v>906</v>
      </c>
      <c r="J154" s="782" t="str">
        <f t="shared" si="48"/>
        <v>w</v>
      </c>
      <c r="K154" s="918">
        <f t="shared" si="48"/>
        <v>8</v>
      </c>
      <c r="L154" s="918">
        <f t="shared" ref="L154:T154" si="49">L142</f>
        <v>25</v>
      </c>
      <c r="M154" s="918">
        <f t="shared" si="49"/>
        <v>30</v>
      </c>
      <c r="N154" s="918">
        <f t="shared" si="49"/>
        <v>30</v>
      </c>
      <c r="O154" s="918">
        <f t="shared" si="49"/>
        <v>30</v>
      </c>
      <c r="P154" s="918">
        <f t="shared" si="49"/>
        <v>30</v>
      </c>
      <c r="Q154" s="918">
        <f t="shared" si="49"/>
        <v>30</v>
      </c>
      <c r="R154" s="918">
        <f t="shared" si="49"/>
        <v>30</v>
      </c>
      <c r="S154" s="918">
        <f t="shared" si="49"/>
        <v>30</v>
      </c>
      <c r="T154" s="918">
        <f t="shared" si="49"/>
        <v>30</v>
      </c>
      <c r="U154" s="795"/>
      <c r="V154" s="774"/>
      <c r="W154" s="773"/>
      <c r="X154" s="768"/>
    </row>
    <row r="155" spans="1:24" s="765" customFormat="1" outlineLevel="1" x14ac:dyDescent="0.25">
      <c r="A155" s="767"/>
      <c r="B155" s="766"/>
      <c r="C155" s="778"/>
      <c r="D155" s="778"/>
      <c r="E155" s="778"/>
      <c r="F155" s="782"/>
      <c r="G155" s="794"/>
      <c r="H155" s="794"/>
      <c r="I155" s="765" t="s">
        <v>906</v>
      </c>
      <c r="J155" s="782" t="str">
        <f t="shared" si="48"/>
        <v>o</v>
      </c>
      <c r="K155" s="918">
        <f t="shared" ref="K155:T155" si="50">K143</f>
        <v>8</v>
      </c>
      <c r="L155" s="918">
        <f t="shared" si="50"/>
        <v>25</v>
      </c>
      <c r="M155" s="918">
        <f t="shared" si="50"/>
        <v>30</v>
      </c>
      <c r="N155" s="918">
        <f t="shared" si="50"/>
        <v>30</v>
      </c>
      <c r="O155" s="918">
        <f t="shared" si="50"/>
        <v>30</v>
      </c>
      <c r="P155" s="918">
        <f t="shared" si="50"/>
        <v>30</v>
      </c>
      <c r="Q155" s="918">
        <f t="shared" si="50"/>
        <v>30</v>
      </c>
      <c r="R155" s="918">
        <f t="shared" si="50"/>
        <v>30</v>
      </c>
      <c r="S155" s="918">
        <f t="shared" si="50"/>
        <v>30</v>
      </c>
      <c r="T155" s="918">
        <f t="shared" si="50"/>
        <v>30</v>
      </c>
      <c r="U155" s="795"/>
      <c r="V155" s="774"/>
      <c r="W155" s="773"/>
      <c r="X155" s="768"/>
    </row>
    <row r="156" spans="1:24" s="765" customFormat="1" outlineLevel="1" x14ac:dyDescent="0.25">
      <c r="A156" s="767"/>
      <c r="B156" s="766"/>
      <c r="C156" s="778"/>
      <c r="D156" s="778"/>
      <c r="E156" s="778"/>
      <c r="F156" s="782"/>
      <c r="G156" s="794"/>
      <c r="H156" s="794"/>
      <c r="I156" s="765" t="s">
        <v>906</v>
      </c>
      <c r="J156" s="782" t="str">
        <f t="shared" si="48"/>
        <v>b</v>
      </c>
      <c r="K156" s="918">
        <f t="shared" ref="K156:T156" si="51">K144</f>
        <v>8</v>
      </c>
      <c r="L156" s="918">
        <f t="shared" si="51"/>
        <v>25</v>
      </c>
      <c r="M156" s="918">
        <f t="shared" si="51"/>
        <v>30</v>
      </c>
      <c r="N156" s="918">
        <f t="shared" si="51"/>
        <v>30</v>
      </c>
      <c r="O156" s="918">
        <f t="shared" si="51"/>
        <v>30</v>
      </c>
      <c r="P156" s="918">
        <f t="shared" si="51"/>
        <v>30</v>
      </c>
      <c r="Q156" s="918">
        <f t="shared" si="51"/>
        <v>30</v>
      </c>
      <c r="R156" s="918">
        <f t="shared" si="51"/>
        <v>30</v>
      </c>
      <c r="S156" s="918">
        <f t="shared" si="51"/>
        <v>30</v>
      </c>
      <c r="T156" s="918">
        <f t="shared" si="51"/>
        <v>30</v>
      </c>
      <c r="U156" s="795"/>
      <c r="V156" s="774"/>
      <c r="W156" s="773"/>
      <c r="X156" s="768"/>
    </row>
    <row r="157" spans="1:24" s="765" customFormat="1" outlineLevel="1" x14ac:dyDescent="0.25">
      <c r="A157" s="767"/>
      <c r="B157" s="766"/>
      <c r="C157" s="778"/>
      <c r="D157" s="778"/>
      <c r="E157" s="778"/>
      <c r="F157" s="782"/>
      <c r="G157" s="794"/>
      <c r="H157" s="794"/>
      <c r="I157" s="765" t="s">
        <v>906</v>
      </c>
      <c r="J157" s="782" t="str">
        <f t="shared" si="48"/>
        <v>l</v>
      </c>
      <c r="K157" s="918">
        <f t="shared" ref="K157:T157" si="52">K145</f>
        <v>8</v>
      </c>
      <c r="L157" s="918">
        <f t="shared" si="52"/>
        <v>25</v>
      </c>
      <c r="M157" s="918">
        <f t="shared" si="52"/>
        <v>30</v>
      </c>
      <c r="N157" s="918">
        <f t="shared" si="52"/>
        <v>30</v>
      </c>
      <c r="O157" s="918">
        <f t="shared" si="52"/>
        <v>30</v>
      </c>
      <c r="P157" s="918">
        <f t="shared" si="52"/>
        <v>30</v>
      </c>
      <c r="Q157" s="918">
        <f t="shared" si="52"/>
        <v>30</v>
      </c>
      <c r="R157" s="918">
        <f t="shared" si="52"/>
        <v>30</v>
      </c>
      <c r="S157" s="918">
        <f t="shared" si="52"/>
        <v>30</v>
      </c>
      <c r="T157" s="918">
        <f t="shared" si="52"/>
        <v>30</v>
      </c>
      <c r="U157" s="795"/>
      <c r="V157" s="774"/>
      <c r="W157" s="773"/>
      <c r="X157" s="768"/>
    </row>
    <row r="158" spans="1:24" s="765" customFormat="1" outlineLevel="1" x14ac:dyDescent="0.25">
      <c r="A158" s="767"/>
      <c r="B158" s="766"/>
      <c r="C158" s="778"/>
      <c r="D158" s="778"/>
      <c r="E158" s="778"/>
      <c r="F158" s="782"/>
      <c r="G158" s="794"/>
      <c r="H158" s="794"/>
      <c r="I158" s="765" t="s">
        <v>906</v>
      </c>
      <c r="J158" s="782" t="str">
        <f t="shared" si="48"/>
        <v>h</v>
      </c>
      <c r="K158" s="918">
        <f t="shared" ref="K158:T158" si="53">K146</f>
        <v>8</v>
      </c>
      <c r="L158" s="918">
        <f t="shared" si="53"/>
        <v>25</v>
      </c>
      <c r="M158" s="918">
        <f t="shared" si="53"/>
        <v>30</v>
      </c>
      <c r="N158" s="918">
        <f t="shared" si="53"/>
        <v>30</v>
      </c>
      <c r="O158" s="918">
        <f t="shared" si="53"/>
        <v>30</v>
      </c>
      <c r="P158" s="918">
        <f t="shared" si="53"/>
        <v>30</v>
      </c>
      <c r="Q158" s="918">
        <f t="shared" si="53"/>
        <v>30</v>
      </c>
      <c r="R158" s="918">
        <f t="shared" si="53"/>
        <v>30</v>
      </c>
      <c r="S158" s="918">
        <f t="shared" si="53"/>
        <v>30</v>
      </c>
      <c r="T158" s="918">
        <f t="shared" si="53"/>
        <v>30</v>
      </c>
      <c r="U158" s="795"/>
      <c r="V158" s="774"/>
      <c r="W158" s="773"/>
      <c r="X158" s="768"/>
    </row>
    <row r="159" spans="1:24" s="765" customFormat="1" outlineLevel="1" x14ac:dyDescent="0.25">
      <c r="A159" s="767"/>
      <c r="B159" s="766"/>
      <c r="C159" s="778"/>
      <c r="D159" s="778"/>
      <c r="E159" s="778"/>
      <c r="F159" s="782"/>
      <c r="G159" s="794"/>
      <c r="H159" s="794"/>
      <c r="I159" s="765" t="s">
        <v>906</v>
      </c>
      <c r="J159" s="782" t="str">
        <f t="shared" si="48"/>
        <v>of</v>
      </c>
      <c r="K159" s="918">
        <f t="shared" ref="K159:T159" si="54">K147</f>
        <v>8</v>
      </c>
      <c r="L159" s="918">
        <f t="shared" si="54"/>
        <v>25</v>
      </c>
      <c r="M159" s="918">
        <f t="shared" si="54"/>
        <v>30</v>
      </c>
      <c r="N159" s="918">
        <f t="shared" si="54"/>
        <v>30</v>
      </c>
      <c r="O159" s="918">
        <f t="shared" si="54"/>
        <v>30</v>
      </c>
      <c r="P159" s="918">
        <f t="shared" si="54"/>
        <v>30</v>
      </c>
      <c r="Q159" s="918">
        <f t="shared" si="54"/>
        <v>30</v>
      </c>
      <c r="R159" s="918">
        <f t="shared" si="54"/>
        <v>30</v>
      </c>
      <c r="S159" s="918">
        <f t="shared" si="54"/>
        <v>30</v>
      </c>
      <c r="T159" s="918">
        <f t="shared" si="54"/>
        <v>30</v>
      </c>
      <c r="U159" s="795"/>
      <c r="V159" s="774"/>
      <c r="W159" s="773"/>
      <c r="X159" s="768"/>
    </row>
    <row r="160" spans="1:24" s="765" customFormat="1" outlineLevel="1" x14ac:dyDescent="0.25">
      <c r="A160" s="767"/>
      <c r="B160" s="766"/>
      <c r="C160" s="778"/>
      <c r="D160" s="778"/>
      <c r="E160" s="778"/>
      <c r="F160" s="782"/>
      <c r="G160" s="794"/>
      <c r="H160" s="794"/>
      <c r="I160" s="765" t="s">
        <v>906</v>
      </c>
      <c r="J160" s="782" t="str">
        <f t="shared" si="48"/>
        <v>f</v>
      </c>
      <c r="K160" s="918">
        <f t="shared" ref="K160:T160" si="55">K148</f>
        <v>8</v>
      </c>
      <c r="L160" s="918">
        <f t="shared" si="55"/>
        <v>25</v>
      </c>
      <c r="M160" s="918">
        <f t="shared" si="55"/>
        <v>30</v>
      </c>
      <c r="N160" s="918">
        <f t="shared" si="55"/>
        <v>30</v>
      </c>
      <c r="O160" s="918">
        <f t="shared" si="55"/>
        <v>30</v>
      </c>
      <c r="P160" s="918">
        <f t="shared" si="55"/>
        <v>30</v>
      </c>
      <c r="Q160" s="918">
        <f t="shared" si="55"/>
        <v>30</v>
      </c>
      <c r="R160" s="918">
        <f t="shared" si="55"/>
        <v>30</v>
      </c>
      <c r="S160" s="918">
        <f t="shared" si="55"/>
        <v>30</v>
      </c>
      <c r="T160" s="918">
        <f t="shared" si="55"/>
        <v>30</v>
      </c>
      <c r="U160" s="795"/>
      <c r="V160" s="774"/>
      <c r="W160" s="773"/>
      <c r="X160" s="768"/>
    </row>
    <row r="161" spans="1:24" s="765" customFormat="1" outlineLevel="1" x14ac:dyDescent="0.25">
      <c r="A161" s="767"/>
      <c r="B161" s="766"/>
      <c r="C161" s="778"/>
      <c r="D161" s="778"/>
      <c r="E161" s="778"/>
      <c r="F161" s="782"/>
      <c r="G161" s="794"/>
      <c r="H161" s="794"/>
      <c r="I161" s="765" t="s">
        <v>906</v>
      </c>
      <c r="J161" s="782" t="str">
        <f t="shared" si="48"/>
        <v>i</v>
      </c>
      <c r="K161" s="918">
        <f t="shared" ref="K161:T161" si="56">K149</f>
        <v>8</v>
      </c>
      <c r="L161" s="918">
        <f t="shared" si="56"/>
        <v>25</v>
      </c>
      <c r="M161" s="918">
        <f t="shared" si="56"/>
        <v>30</v>
      </c>
      <c r="N161" s="918">
        <f t="shared" si="56"/>
        <v>30</v>
      </c>
      <c r="O161" s="918">
        <f t="shared" si="56"/>
        <v>30</v>
      </c>
      <c r="P161" s="918">
        <f t="shared" si="56"/>
        <v>30</v>
      </c>
      <c r="Q161" s="918">
        <f t="shared" si="56"/>
        <v>30</v>
      </c>
      <c r="R161" s="918">
        <f t="shared" si="56"/>
        <v>30</v>
      </c>
      <c r="S161" s="918">
        <f t="shared" si="56"/>
        <v>30</v>
      </c>
      <c r="T161" s="918">
        <f t="shared" si="56"/>
        <v>30</v>
      </c>
      <c r="U161" s="795"/>
      <c r="V161" s="774"/>
      <c r="W161" s="773"/>
      <c r="X161" s="768"/>
    </row>
    <row r="162" spans="1:24" s="765" customFormat="1" outlineLevel="1" x14ac:dyDescent="0.25">
      <c r="A162" s="767"/>
      <c r="B162" s="766"/>
      <c r="C162" s="778"/>
      <c r="D162" s="778"/>
      <c r="E162" s="778"/>
      <c r="F162" s="782"/>
      <c r="G162" s="794"/>
      <c r="H162" s="794"/>
      <c r="I162" s="765" t="s">
        <v>906</v>
      </c>
      <c r="J162" s="782" t="str">
        <f t="shared" si="48"/>
        <v>k</v>
      </c>
      <c r="K162" s="918">
        <f t="shared" ref="K162:T162" si="57">K150</f>
        <v>8</v>
      </c>
      <c r="L162" s="918">
        <f t="shared" si="57"/>
        <v>25</v>
      </c>
      <c r="M162" s="918">
        <f t="shared" si="57"/>
        <v>30</v>
      </c>
      <c r="N162" s="918">
        <f t="shared" si="57"/>
        <v>30</v>
      </c>
      <c r="O162" s="918">
        <f t="shared" si="57"/>
        <v>30</v>
      </c>
      <c r="P162" s="918">
        <f t="shared" si="57"/>
        <v>30</v>
      </c>
      <c r="Q162" s="918">
        <f t="shared" si="57"/>
        <v>30</v>
      </c>
      <c r="R162" s="918">
        <f t="shared" si="57"/>
        <v>30</v>
      </c>
      <c r="S162" s="918">
        <f t="shared" si="57"/>
        <v>30</v>
      </c>
      <c r="T162" s="918">
        <f t="shared" si="57"/>
        <v>30</v>
      </c>
      <c r="U162" s="795"/>
      <c r="V162" s="774"/>
      <c r="W162" s="773"/>
      <c r="X162" s="768"/>
    </row>
    <row r="163" spans="1:24" s="765" customFormat="1" outlineLevel="1" x14ac:dyDescent="0.25">
      <c r="A163" s="767"/>
      <c r="B163" s="766"/>
      <c r="C163" s="778"/>
      <c r="D163" s="778"/>
      <c r="E163" s="778"/>
      <c r="F163" s="782"/>
      <c r="G163" s="794"/>
      <c r="H163" s="794"/>
      <c r="I163" s="765" t="s">
        <v>906</v>
      </c>
      <c r="J163" s="782" t="str">
        <f t="shared" si="48"/>
        <v>v</v>
      </c>
      <c r="K163" s="918">
        <f t="shared" ref="K163:T163" si="58">K151</f>
        <v>8</v>
      </c>
      <c r="L163" s="918">
        <f t="shared" si="58"/>
        <v>25</v>
      </c>
      <c r="M163" s="918">
        <f t="shared" si="58"/>
        <v>30</v>
      </c>
      <c r="N163" s="918">
        <f t="shared" si="58"/>
        <v>30</v>
      </c>
      <c r="O163" s="918">
        <f t="shared" si="58"/>
        <v>30</v>
      </c>
      <c r="P163" s="918">
        <f t="shared" si="58"/>
        <v>30</v>
      </c>
      <c r="Q163" s="918">
        <f t="shared" si="58"/>
        <v>30</v>
      </c>
      <c r="R163" s="918">
        <f t="shared" si="58"/>
        <v>30</v>
      </c>
      <c r="S163" s="918">
        <f t="shared" si="58"/>
        <v>30</v>
      </c>
      <c r="T163" s="918">
        <f t="shared" si="58"/>
        <v>30</v>
      </c>
      <c r="U163" s="795"/>
      <c r="V163" s="774"/>
      <c r="W163" s="773"/>
      <c r="X163" s="768"/>
    </row>
    <row r="164" spans="1:24" s="765" customFormat="1" outlineLevel="1" x14ac:dyDescent="0.25">
      <c r="A164" s="767"/>
      <c r="B164" s="766"/>
      <c r="C164" s="778"/>
      <c r="D164" s="778"/>
      <c r="E164" s="778"/>
      <c r="F164" s="782"/>
      <c r="G164" s="782"/>
      <c r="H164" s="782"/>
      <c r="I164" s="765" t="s">
        <v>907</v>
      </c>
      <c r="J164" s="782" t="str">
        <f t="shared" si="48"/>
        <v>z</v>
      </c>
      <c r="K164" s="918">
        <f t="shared" ref="K164:T164" si="59">K152</f>
        <v>8</v>
      </c>
      <c r="L164" s="918">
        <f t="shared" si="59"/>
        <v>25</v>
      </c>
      <c r="M164" s="918">
        <f t="shared" si="59"/>
        <v>30</v>
      </c>
      <c r="N164" s="918">
        <f t="shared" si="59"/>
        <v>30</v>
      </c>
      <c r="O164" s="918">
        <f t="shared" si="59"/>
        <v>30</v>
      </c>
      <c r="P164" s="918">
        <f t="shared" si="59"/>
        <v>30</v>
      </c>
      <c r="Q164" s="918">
        <f t="shared" si="59"/>
        <v>30</v>
      </c>
      <c r="R164" s="918">
        <f t="shared" si="59"/>
        <v>30</v>
      </c>
      <c r="S164" s="918">
        <f t="shared" si="59"/>
        <v>30</v>
      </c>
      <c r="T164" s="918">
        <f t="shared" si="59"/>
        <v>30</v>
      </c>
      <c r="U164" s="801"/>
      <c r="V164" s="774"/>
      <c r="W164" s="773"/>
      <c r="X164" s="768"/>
    </row>
    <row r="165" spans="1:24" s="765" customFormat="1" outlineLevel="1" x14ac:dyDescent="0.25">
      <c r="A165" s="767"/>
      <c r="B165" s="766"/>
      <c r="C165" s="778"/>
      <c r="D165" s="778"/>
      <c r="E165" s="778"/>
      <c r="F165" s="782"/>
      <c r="G165" s="794"/>
      <c r="H165" s="794"/>
      <c r="I165" s="765" t="s">
        <v>907</v>
      </c>
      <c r="J165" s="782" t="str">
        <f t="shared" si="48"/>
        <v>r</v>
      </c>
      <c r="K165" s="918">
        <f t="shared" ref="K165:T165" si="60">K153</f>
        <v>8</v>
      </c>
      <c r="L165" s="918">
        <f t="shared" si="60"/>
        <v>25</v>
      </c>
      <c r="M165" s="918">
        <f t="shared" si="60"/>
        <v>30</v>
      </c>
      <c r="N165" s="918">
        <f t="shared" si="60"/>
        <v>30</v>
      </c>
      <c r="O165" s="918">
        <f t="shared" si="60"/>
        <v>30</v>
      </c>
      <c r="P165" s="918">
        <f t="shared" si="60"/>
        <v>30</v>
      </c>
      <c r="Q165" s="918">
        <f t="shared" si="60"/>
        <v>30</v>
      </c>
      <c r="R165" s="918">
        <f t="shared" si="60"/>
        <v>30</v>
      </c>
      <c r="S165" s="918">
        <f t="shared" si="60"/>
        <v>30</v>
      </c>
      <c r="T165" s="918">
        <f t="shared" si="60"/>
        <v>30</v>
      </c>
      <c r="U165" s="795"/>
      <c r="V165" s="774"/>
      <c r="W165" s="773"/>
      <c r="X165" s="768"/>
    </row>
    <row r="166" spans="1:24" s="765" customFormat="1" outlineLevel="1" x14ac:dyDescent="0.25">
      <c r="A166" s="767"/>
      <c r="B166" s="766"/>
      <c r="C166" s="778"/>
      <c r="D166" s="778"/>
      <c r="E166" s="778"/>
      <c r="F166" s="782"/>
      <c r="G166" s="794"/>
      <c r="H166" s="794"/>
      <c r="I166" s="765" t="s">
        <v>907</v>
      </c>
      <c r="J166" s="782" t="str">
        <f t="shared" si="48"/>
        <v>w</v>
      </c>
      <c r="K166" s="918">
        <f t="shared" ref="K166:T166" si="61">K154</f>
        <v>8</v>
      </c>
      <c r="L166" s="918">
        <f t="shared" si="61"/>
        <v>25</v>
      </c>
      <c r="M166" s="918">
        <f t="shared" si="61"/>
        <v>30</v>
      </c>
      <c r="N166" s="918">
        <f t="shared" si="61"/>
        <v>30</v>
      </c>
      <c r="O166" s="918">
        <f t="shared" si="61"/>
        <v>30</v>
      </c>
      <c r="P166" s="918">
        <f t="shared" si="61"/>
        <v>30</v>
      </c>
      <c r="Q166" s="918">
        <f t="shared" si="61"/>
        <v>30</v>
      </c>
      <c r="R166" s="918">
        <f t="shared" si="61"/>
        <v>30</v>
      </c>
      <c r="S166" s="918">
        <f t="shared" si="61"/>
        <v>30</v>
      </c>
      <c r="T166" s="918">
        <f t="shared" si="61"/>
        <v>30</v>
      </c>
      <c r="U166" s="795"/>
      <c r="V166" s="774"/>
      <c r="W166" s="773"/>
      <c r="X166" s="768"/>
    </row>
    <row r="167" spans="1:24" s="765" customFormat="1" outlineLevel="1" x14ac:dyDescent="0.25">
      <c r="A167" s="767"/>
      <c r="B167" s="766"/>
      <c r="C167" s="778"/>
      <c r="D167" s="778"/>
      <c r="E167" s="778"/>
      <c r="F167" s="782"/>
      <c r="G167" s="794"/>
      <c r="H167" s="794"/>
      <c r="I167" s="765" t="s">
        <v>907</v>
      </c>
      <c r="J167" s="782" t="str">
        <f t="shared" si="48"/>
        <v>o</v>
      </c>
      <c r="K167" s="918">
        <f t="shared" ref="K167:T167" si="62">K155</f>
        <v>8</v>
      </c>
      <c r="L167" s="918">
        <f t="shared" si="62"/>
        <v>25</v>
      </c>
      <c r="M167" s="918">
        <f t="shared" si="62"/>
        <v>30</v>
      </c>
      <c r="N167" s="918">
        <f t="shared" si="62"/>
        <v>30</v>
      </c>
      <c r="O167" s="918">
        <f t="shared" si="62"/>
        <v>30</v>
      </c>
      <c r="P167" s="918">
        <f t="shared" si="62"/>
        <v>30</v>
      </c>
      <c r="Q167" s="918">
        <f t="shared" si="62"/>
        <v>30</v>
      </c>
      <c r="R167" s="918">
        <f t="shared" si="62"/>
        <v>30</v>
      </c>
      <c r="S167" s="918">
        <f t="shared" si="62"/>
        <v>30</v>
      </c>
      <c r="T167" s="918">
        <f t="shared" si="62"/>
        <v>30</v>
      </c>
      <c r="U167" s="795"/>
      <c r="V167" s="774"/>
      <c r="W167" s="773"/>
      <c r="X167" s="768"/>
    </row>
    <row r="168" spans="1:24" s="765" customFormat="1" outlineLevel="1" x14ac:dyDescent="0.25">
      <c r="A168" s="767"/>
      <c r="B168" s="766"/>
      <c r="C168" s="778"/>
      <c r="D168" s="778"/>
      <c r="E168" s="778"/>
      <c r="F168" s="782"/>
      <c r="G168" s="794"/>
      <c r="H168" s="794"/>
      <c r="I168" s="765" t="s">
        <v>907</v>
      </c>
      <c r="J168" s="782" t="str">
        <f t="shared" si="48"/>
        <v>b</v>
      </c>
      <c r="K168" s="918">
        <f t="shared" ref="K168:T168" si="63">K156</f>
        <v>8</v>
      </c>
      <c r="L168" s="918">
        <f t="shared" si="63"/>
        <v>25</v>
      </c>
      <c r="M168" s="918">
        <f t="shared" si="63"/>
        <v>30</v>
      </c>
      <c r="N168" s="918">
        <f t="shared" si="63"/>
        <v>30</v>
      </c>
      <c r="O168" s="918">
        <f t="shared" si="63"/>
        <v>30</v>
      </c>
      <c r="P168" s="918">
        <f t="shared" si="63"/>
        <v>30</v>
      </c>
      <c r="Q168" s="918">
        <f t="shared" si="63"/>
        <v>30</v>
      </c>
      <c r="R168" s="918">
        <f t="shared" si="63"/>
        <v>30</v>
      </c>
      <c r="S168" s="918">
        <f t="shared" si="63"/>
        <v>30</v>
      </c>
      <c r="T168" s="918">
        <f t="shared" si="63"/>
        <v>30</v>
      </c>
      <c r="U168" s="795"/>
      <c r="V168" s="774"/>
      <c r="W168" s="773"/>
      <c r="X168" s="768"/>
    </row>
    <row r="169" spans="1:24" s="765" customFormat="1" outlineLevel="1" x14ac:dyDescent="0.25">
      <c r="A169" s="767"/>
      <c r="B169" s="766"/>
      <c r="C169" s="778"/>
      <c r="D169" s="778"/>
      <c r="E169" s="778"/>
      <c r="F169" s="782"/>
      <c r="G169" s="794"/>
      <c r="H169" s="794"/>
      <c r="I169" s="765" t="s">
        <v>907</v>
      </c>
      <c r="J169" s="782" t="str">
        <f t="shared" si="48"/>
        <v>l</v>
      </c>
      <c r="K169" s="918">
        <f t="shared" ref="K169:T169" si="64">K157</f>
        <v>8</v>
      </c>
      <c r="L169" s="918">
        <f t="shared" si="64"/>
        <v>25</v>
      </c>
      <c r="M169" s="918">
        <f t="shared" si="64"/>
        <v>30</v>
      </c>
      <c r="N169" s="918">
        <f t="shared" si="64"/>
        <v>30</v>
      </c>
      <c r="O169" s="918">
        <f t="shared" si="64"/>
        <v>30</v>
      </c>
      <c r="P169" s="918">
        <f t="shared" si="64"/>
        <v>30</v>
      </c>
      <c r="Q169" s="918">
        <f t="shared" si="64"/>
        <v>30</v>
      </c>
      <c r="R169" s="918">
        <f t="shared" si="64"/>
        <v>30</v>
      </c>
      <c r="S169" s="918">
        <f t="shared" si="64"/>
        <v>30</v>
      </c>
      <c r="T169" s="918">
        <f t="shared" si="64"/>
        <v>30</v>
      </c>
      <c r="U169" s="795"/>
      <c r="V169" s="774"/>
      <c r="W169" s="773"/>
      <c r="X169" s="768"/>
    </row>
    <row r="170" spans="1:24" s="765" customFormat="1" outlineLevel="1" x14ac:dyDescent="0.25">
      <c r="A170" s="767"/>
      <c r="B170" s="766"/>
      <c r="C170" s="778"/>
      <c r="D170" s="778"/>
      <c r="E170" s="778"/>
      <c r="F170" s="782"/>
      <c r="G170" s="794"/>
      <c r="H170" s="794"/>
      <c r="I170" s="765" t="s">
        <v>907</v>
      </c>
      <c r="J170" s="782" t="str">
        <f t="shared" si="48"/>
        <v>h</v>
      </c>
      <c r="K170" s="918">
        <f t="shared" ref="K170:T170" si="65">K158</f>
        <v>8</v>
      </c>
      <c r="L170" s="918">
        <f t="shared" si="65"/>
        <v>25</v>
      </c>
      <c r="M170" s="918">
        <f t="shared" si="65"/>
        <v>30</v>
      </c>
      <c r="N170" s="918">
        <f t="shared" si="65"/>
        <v>30</v>
      </c>
      <c r="O170" s="918">
        <f t="shared" si="65"/>
        <v>30</v>
      </c>
      <c r="P170" s="918">
        <f t="shared" si="65"/>
        <v>30</v>
      </c>
      <c r="Q170" s="918">
        <f t="shared" si="65"/>
        <v>30</v>
      </c>
      <c r="R170" s="918">
        <f t="shared" si="65"/>
        <v>30</v>
      </c>
      <c r="S170" s="918">
        <f t="shared" si="65"/>
        <v>30</v>
      </c>
      <c r="T170" s="918">
        <f t="shared" si="65"/>
        <v>30</v>
      </c>
      <c r="U170" s="795"/>
      <c r="V170" s="774"/>
      <c r="W170" s="773"/>
      <c r="X170" s="768"/>
    </row>
    <row r="171" spans="1:24" s="765" customFormat="1" outlineLevel="1" x14ac:dyDescent="0.25">
      <c r="A171" s="767"/>
      <c r="B171" s="766"/>
      <c r="C171" s="778"/>
      <c r="D171" s="778"/>
      <c r="E171" s="778"/>
      <c r="F171" s="782"/>
      <c r="G171" s="794"/>
      <c r="H171" s="794"/>
      <c r="I171" s="765" t="s">
        <v>907</v>
      </c>
      <c r="J171" s="782" t="str">
        <f t="shared" si="48"/>
        <v>of</v>
      </c>
      <c r="K171" s="918">
        <f t="shared" ref="K171:T171" si="66">K159</f>
        <v>8</v>
      </c>
      <c r="L171" s="918">
        <f t="shared" si="66"/>
        <v>25</v>
      </c>
      <c r="M171" s="918">
        <f t="shared" si="66"/>
        <v>30</v>
      </c>
      <c r="N171" s="918">
        <f t="shared" si="66"/>
        <v>30</v>
      </c>
      <c r="O171" s="918">
        <f t="shared" si="66"/>
        <v>30</v>
      </c>
      <c r="P171" s="918">
        <f t="shared" si="66"/>
        <v>30</v>
      </c>
      <c r="Q171" s="918">
        <f t="shared" si="66"/>
        <v>30</v>
      </c>
      <c r="R171" s="918">
        <f t="shared" si="66"/>
        <v>30</v>
      </c>
      <c r="S171" s="918">
        <f t="shared" si="66"/>
        <v>30</v>
      </c>
      <c r="T171" s="918">
        <f t="shared" si="66"/>
        <v>30</v>
      </c>
      <c r="U171" s="795"/>
      <c r="V171" s="774"/>
      <c r="W171" s="773"/>
      <c r="X171" s="768"/>
    </row>
    <row r="172" spans="1:24" s="765" customFormat="1" outlineLevel="1" x14ac:dyDescent="0.25">
      <c r="A172" s="767"/>
      <c r="B172" s="766"/>
      <c r="C172" s="778"/>
      <c r="D172" s="778"/>
      <c r="E172" s="778"/>
      <c r="F172" s="782"/>
      <c r="G172" s="794"/>
      <c r="H172" s="794"/>
      <c r="I172" s="765" t="s">
        <v>907</v>
      </c>
      <c r="J172" s="782" t="str">
        <f t="shared" si="48"/>
        <v>f</v>
      </c>
      <c r="K172" s="918">
        <f t="shared" ref="K172:T172" si="67">K160</f>
        <v>8</v>
      </c>
      <c r="L172" s="918">
        <f t="shared" si="67"/>
        <v>25</v>
      </c>
      <c r="M172" s="918">
        <f t="shared" si="67"/>
        <v>30</v>
      </c>
      <c r="N172" s="918">
        <f t="shared" si="67"/>
        <v>30</v>
      </c>
      <c r="O172" s="918">
        <f t="shared" si="67"/>
        <v>30</v>
      </c>
      <c r="P172" s="918">
        <f t="shared" si="67"/>
        <v>30</v>
      </c>
      <c r="Q172" s="918">
        <f t="shared" si="67"/>
        <v>30</v>
      </c>
      <c r="R172" s="918">
        <f t="shared" si="67"/>
        <v>30</v>
      </c>
      <c r="S172" s="918">
        <f t="shared" si="67"/>
        <v>30</v>
      </c>
      <c r="T172" s="918">
        <f t="shared" si="67"/>
        <v>30</v>
      </c>
      <c r="U172" s="795"/>
      <c r="V172" s="774"/>
      <c r="W172" s="773"/>
      <c r="X172" s="768"/>
    </row>
    <row r="173" spans="1:24" s="765" customFormat="1" outlineLevel="1" x14ac:dyDescent="0.25">
      <c r="A173" s="767"/>
      <c r="B173" s="766"/>
      <c r="C173" s="778"/>
      <c r="D173" s="778"/>
      <c r="E173" s="778"/>
      <c r="F173" s="782"/>
      <c r="G173" s="794"/>
      <c r="H173" s="794"/>
      <c r="I173" s="765" t="s">
        <v>907</v>
      </c>
      <c r="J173" s="782" t="str">
        <f t="shared" si="48"/>
        <v>i</v>
      </c>
      <c r="K173" s="918">
        <f t="shared" ref="K173:T173" si="68">K161</f>
        <v>8</v>
      </c>
      <c r="L173" s="918">
        <f t="shared" si="68"/>
        <v>25</v>
      </c>
      <c r="M173" s="918">
        <f t="shared" si="68"/>
        <v>30</v>
      </c>
      <c r="N173" s="918">
        <f t="shared" si="68"/>
        <v>30</v>
      </c>
      <c r="O173" s="918">
        <f t="shared" si="68"/>
        <v>30</v>
      </c>
      <c r="P173" s="918">
        <f t="shared" si="68"/>
        <v>30</v>
      </c>
      <c r="Q173" s="918">
        <f t="shared" si="68"/>
        <v>30</v>
      </c>
      <c r="R173" s="918">
        <f t="shared" si="68"/>
        <v>30</v>
      </c>
      <c r="S173" s="918">
        <f t="shared" si="68"/>
        <v>30</v>
      </c>
      <c r="T173" s="918">
        <f t="shared" si="68"/>
        <v>30</v>
      </c>
      <c r="U173" s="795"/>
      <c r="V173" s="774"/>
      <c r="W173" s="773"/>
      <c r="X173" s="768"/>
    </row>
    <row r="174" spans="1:24" s="765" customFormat="1" outlineLevel="1" x14ac:dyDescent="0.25">
      <c r="A174" s="767"/>
      <c r="B174" s="766"/>
      <c r="C174" s="778"/>
      <c r="D174" s="778"/>
      <c r="E174" s="778"/>
      <c r="F174" s="782"/>
      <c r="G174" s="794"/>
      <c r="H174" s="794"/>
      <c r="I174" s="765" t="s">
        <v>907</v>
      </c>
      <c r="J174" s="782" t="str">
        <f t="shared" si="48"/>
        <v>k</v>
      </c>
      <c r="K174" s="918">
        <f t="shared" ref="K174:T174" si="69">K162</f>
        <v>8</v>
      </c>
      <c r="L174" s="918">
        <f t="shared" si="69"/>
        <v>25</v>
      </c>
      <c r="M174" s="918">
        <f t="shared" si="69"/>
        <v>30</v>
      </c>
      <c r="N174" s="918">
        <f t="shared" si="69"/>
        <v>30</v>
      </c>
      <c r="O174" s="918">
        <f t="shared" si="69"/>
        <v>30</v>
      </c>
      <c r="P174" s="918">
        <f t="shared" si="69"/>
        <v>30</v>
      </c>
      <c r="Q174" s="918">
        <f t="shared" si="69"/>
        <v>30</v>
      </c>
      <c r="R174" s="918">
        <f t="shared" si="69"/>
        <v>30</v>
      </c>
      <c r="S174" s="918">
        <f t="shared" si="69"/>
        <v>30</v>
      </c>
      <c r="T174" s="918">
        <f t="shared" si="69"/>
        <v>30</v>
      </c>
      <c r="U174" s="795"/>
      <c r="V174" s="774"/>
      <c r="W174" s="773"/>
      <c r="X174" s="768"/>
    </row>
    <row r="175" spans="1:24" s="765" customFormat="1" outlineLevel="1" x14ac:dyDescent="0.25">
      <c r="A175" s="767"/>
      <c r="B175" s="766"/>
      <c r="C175" s="778"/>
      <c r="D175" s="778"/>
      <c r="E175" s="778"/>
      <c r="F175" s="782"/>
      <c r="G175" s="794"/>
      <c r="H175" s="794"/>
      <c r="I175" s="765" t="s">
        <v>907</v>
      </c>
      <c r="J175" s="782" t="str">
        <f t="shared" si="48"/>
        <v>v</v>
      </c>
      <c r="K175" s="918">
        <f t="shared" ref="K175:T175" si="70">K163</f>
        <v>8</v>
      </c>
      <c r="L175" s="918">
        <f t="shared" si="70"/>
        <v>25</v>
      </c>
      <c r="M175" s="918">
        <f t="shared" si="70"/>
        <v>30</v>
      </c>
      <c r="N175" s="918">
        <f t="shared" si="70"/>
        <v>30</v>
      </c>
      <c r="O175" s="918">
        <f t="shared" si="70"/>
        <v>30</v>
      </c>
      <c r="P175" s="918">
        <f t="shared" si="70"/>
        <v>30</v>
      </c>
      <c r="Q175" s="918">
        <f t="shared" si="70"/>
        <v>30</v>
      </c>
      <c r="R175" s="918">
        <f t="shared" si="70"/>
        <v>30</v>
      </c>
      <c r="S175" s="918">
        <f t="shared" si="70"/>
        <v>30</v>
      </c>
      <c r="T175" s="918">
        <f t="shared" si="70"/>
        <v>30</v>
      </c>
      <c r="U175" s="795"/>
      <c r="V175" s="774"/>
      <c r="W175" s="773"/>
      <c r="X175" s="768"/>
    </row>
    <row r="176" spans="1:24" s="765" customFormat="1" x14ac:dyDescent="0.25">
      <c r="A176" s="767"/>
      <c r="B176" s="766"/>
      <c r="C176" s="778"/>
      <c r="D176" s="778"/>
      <c r="E176" s="778"/>
      <c r="F176" s="782"/>
      <c r="G176" s="794"/>
      <c r="H176" s="782"/>
      <c r="I176" s="910"/>
      <c r="J176" s="782"/>
      <c r="K176" s="912"/>
      <c r="L176" s="912"/>
      <c r="M176" s="912"/>
      <c r="N176" s="912"/>
      <c r="O176" s="912"/>
      <c r="P176" s="912"/>
      <c r="Q176" s="795"/>
      <c r="R176" s="795"/>
      <c r="S176" s="795"/>
      <c r="T176" s="795"/>
      <c r="U176" s="795"/>
      <c r="V176" s="774"/>
      <c r="W176" s="773"/>
      <c r="X176" s="768"/>
    </row>
    <row r="177" spans="1:24" s="765" customFormat="1" x14ac:dyDescent="0.25">
      <c r="A177" s="767"/>
      <c r="B177" s="766"/>
      <c r="C177" s="778"/>
      <c r="D177" s="778"/>
      <c r="E177" s="778"/>
      <c r="F177" s="778"/>
      <c r="G177" s="190" t="s">
        <v>1068</v>
      </c>
      <c r="H177" s="778"/>
      <c r="I177" s="778"/>
      <c r="J177" s="803"/>
      <c r="K177" s="803" t="s">
        <v>438</v>
      </c>
      <c r="L177" s="803" t="s">
        <v>439</v>
      </c>
      <c r="M177" s="803" t="s">
        <v>441</v>
      </c>
      <c r="N177" s="803" t="s">
        <v>442</v>
      </c>
      <c r="O177" s="803" t="s">
        <v>443</v>
      </c>
      <c r="P177" s="803" t="s">
        <v>445</v>
      </c>
      <c r="Q177" s="803" t="s">
        <v>1007</v>
      </c>
      <c r="R177" s="803" t="s">
        <v>1008</v>
      </c>
      <c r="S177" s="803"/>
      <c r="T177" s="803"/>
      <c r="U177" s="803"/>
      <c r="V177" s="907"/>
      <c r="W177" s="773"/>
      <c r="X177" s="768"/>
    </row>
    <row r="178" spans="1:24" s="765" customFormat="1" x14ac:dyDescent="0.25">
      <c r="A178" s="767"/>
      <c r="B178" s="766"/>
      <c r="C178" s="778"/>
      <c r="D178" s="778"/>
      <c r="E178" s="778"/>
      <c r="F178" s="782"/>
      <c r="G178" s="782"/>
      <c r="H178" s="782"/>
      <c r="I178" s="782" t="str">
        <f t="shared" ref="I178:I189" si="71">J56</f>
        <v>z</v>
      </c>
      <c r="J178" s="909"/>
      <c r="K178" s="374">
        <v>0</v>
      </c>
      <c r="L178" s="374">
        <v>0.7</v>
      </c>
      <c r="M178" s="374">
        <v>0.9</v>
      </c>
      <c r="N178" s="374">
        <v>1</v>
      </c>
      <c r="O178" s="374">
        <v>1</v>
      </c>
      <c r="P178" s="374">
        <v>1</v>
      </c>
      <c r="Q178" s="374">
        <v>1</v>
      </c>
      <c r="R178" s="374">
        <v>1</v>
      </c>
      <c r="S178" s="801"/>
      <c r="T178" s="801"/>
      <c r="U178" s="801"/>
      <c r="V178" s="774"/>
      <c r="W178" s="773"/>
      <c r="X178" s="768"/>
    </row>
    <row r="179" spans="1:24" s="765" customFormat="1" x14ac:dyDescent="0.25">
      <c r="A179" s="767"/>
      <c r="B179" s="766"/>
      <c r="C179" s="778"/>
      <c r="D179" s="778"/>
      <c r="E179" s="778"/>
      <c r="F179" s="782"/>
      <c r="G179" s="794"/>
      <c r="H179" s="794"/>
      <c r="I179" s="782" t="str">
        <f t="shared" si="71"/>
        <v>r</v>
      </c>
      <c r="J179" s="909"/>
      <c r="K179" s="374">
        <v>0</v>
      </c>
      <c r="L179" s="374">
        <v>0.7</v>
      </c>
      <c r="M179" s="374">
        <v>0.9</v>
      </c>
      <c r="N179" s="374">
        <v>1</v>
      </c>
      <c r="O179" s="374">
        <v>1</v>
      </c>
      <c r="P179" s="374">
        <v>1</v>
      </c>
      <c r="Q179" s="374">
        <v>1</v>
      </c>
      <c r="R179" s="374">
        <v>1</v>
      </c>
      <c r="S179" s="795"/>
      <c r="T179" s="795"/>
      <c r="U179" s="795"/>
      <c r="V179" s="774"/>
      <c r="W179" s="773"/>
      <c r="X179" s="768"/>
    </row>
    <row r="180" spans="1:24" s="765" customFormat="1" x14ac:dyDescent="0.25">
      <c r="A180" s="767"/>
      <c r="B180" s="766"/>
      <c r="C180" s="778"/>
      <c r="D180" s="778"/>
      <c r="E180" s="778"/>
      <c r="F180" s="782"/>
      <c r="G180" s="794"/>
      <c r="H180" s="794"/>
      <c r="I180" s="782" t="str">
        <f t="shared" si="71"/>
        <v>w</v>
      </c>
      <c r="J180" s="911"/>
      <c r="K180" s="374">
        <v>0</v>
      </c>
      <c r="L180" s="374">
        <v>0.7</v>
      </c>
      <c r="M180" s="374">
        <v>0.9</v>
      </c>
      <c r="N180" s="374">
        <v>1</v>
      </c>
      <c r="O180" s="374">
        <v>1</v>
      </c>
      <c r="P180" s="374">
        <v>1</v>
      </c>
      <c r="Q180" s="374">
        <v>1</v>
      </c>
      <c r="R180" s="374">
        <v>1</v>
      </c>
      <c r="S180" s="795"/>
      <c r="T180" s="795"/>
      <c r="U180" s="795"/>
      <c r="V180" s="774"/>
      <c r="W180" s="773"/>
      <c r="X180" s="768"/>
    </row>
    <row r="181" spans="1:24" s="765" customFormat="1" x14ac:dyDescent="0.25">
      <c r="A181" s="767"/>
      <c r="B181" s="766"/>
      <c r="C181" s="778"/>
      <c r="D181" s="778"/>
      <c r="E181" s="778"/>
      <c r="F181" s="782"/>
      <c r="G181" s="794"/>
      <c r="H181" s="794"/>
      <c r="I181" s="782" t="str">
        <f t="shared" si="71"/>
        <v>o</v>
      </c>
      <c r="J181" s="911"/>
      <c r="K181" s="374">
        <v>0</v>
      </c>
      <c r="L181" s="374">
        <v>0.7</v>
      </c>
      <c r="M181" s="374">
        <v>0.9</v>
      </c>
      <c r="N181" s="374">
        <v>1</v>
      </c>
      <c r="O181" s="374">
        <v>1</v>
      </c>
      <c r="P181" s="374">
        <v>1</v>
      </c>
      <c r="Q181" s="374">
        <v>1</v>
      </c>
      <c r="R181" s="374">
        <v>1</v>
      </c>
      <c r="S181" s="795"/>
      <c r="T181" s="795"/>
      <c r="U181" s="795"/>
      <c r="V181" s="774"/>
      <c r="W181" s="773"/>
      <c r="X181" s="768"/>
    </row>
    <row r="182" spans="1:24" s="765" customFormat="1" x14ac:dyDescent="0.25">
      <c r="A182" s="767"/>
      <c r="B182" s="766"/>
      <c r="C182" s="778"/>
      <c r="D182" s="778"/>
      <c r="E182" s="778"/>
      <c r="F182" s="782"/>
      <c r="G182" s="794"/>
      <c r="H182" s="794"/>
      <c r="I182" s="782" t="str">
        <f t="shared" si="71"/>
        <v>b</v>
      </c>
      <c r="J182" s="911"/>
      <c r="K182" s="374">
        <v>0</v>
      </c>
      <c r="L182" s="374">
        <v>0.7</v>
      </c>
      <c r="M182" s="374">
        <v>0.9</v>
      </c>
      <c r="N182" s="374">
        <v>1</v>
      </c>
      <c r="O182" s="374">
        <v>1</v>
      </c>
      <c r="P182" s="374">
        <v>1</v>
      </c>
      <c r="Q182" s="374">
        <v>1</v>
      </c>
      <c r="R182" s="374">
        <v>1</v>
      </c>
      <c r="S182" s="795"/>
      <c r="T182" s="795"/>
      <c r="U182" s="795"/>
      <c r="V182" s="774"/>
      <c r="W182" s="773"/>
      <c r="X182" s="768"/>
    </row>
    <row r="183" spans="1:24" s="765" customFormat="1" x14ac:dyDescent="0.25">
      <c r="A183" s="767"/>
      <c r="B183" s="766"/>
      <c r="C183" s="778"/>
      <c r="D183" s="778"/>
      <c r="E183" s="778"/>
      <c r="F183" s="782"/>
      <c r="G183" s="794"/>
      <c r="H183" s="794"/>
      <c r="I183" s="782" t="str">
        <f t="shared" si="71"/>
        <v>l</v>
      </c>
      <c r="J183" s="911"/>
      <c r="K183" s="374">
        <v>0</v>
      </c>
      <c r="L183" s="374">
        <v>0.7</v>
      </c>
      <c r="M183" s="374">
        <v>0.9</v>
      </c>
      <c r="N183" s="374">
        <v>1</v>
      </c>
      <c r="O183" s="374">
        <v>1</v>
      </c>
      <c r="P183" s="374">
        <v>1</v>
      </c>
      <c r="Q183" s="374">
        <v>1</v>
      </c>
      <c r="R183" s="374">
        <v>1</v>
      </c>
      <c r="S183" s="795"/>
      <c r="T183" s="795"/>
      <c r="U183" s="795"/>
      <c r="V183" s="774"/>
      <c r="W183" s="773"/>
      <c r="X183" s="768"/>
    </row>
    <row r="184" spans="1:24" s="765" customFormat="1" x14ac:dyDescent="0.25">
      <c r="A184" s="767"/>
      <c r="B184" s="766"/>
      <c r="C184" s="778"/>
      <c r="D184" s="778"/>
      <c r="E184" s="778"/>
      <c r="F184" s="782"/>
      <c r="G184" s="794"/>
      <c r="H184" s="794"/>
      <c r="I184" s="782" t="str">
        <f t="shared" si="71"/>
        <v>h</v>
      </c>
      <c r="J184" s="911"/>
      <c r="K184" s="374">
        <v>0</v>
      </c>
      <c r="L184" s="374">
        <v>0.7</v>
      </c>
      <c r="M184" s="374">
        <v>0.9</v>
      </c>
      <c r="N184" s="374">
        <v>1</v>
      </c>
      <c r="O184" s="374">
        <v>1</v>
      </c>
      <c r="P184" s="374">
        <v>1</v>
      </c>
      <c r="Q184" s="374">
        <v>1</v>
      </c>
      <c r="R184" s="374">
        <v>1</v>
      </c>
      <c r="S184" s="795"/>
      <c r="T184" s="795"/>
      <c r="U184" s="795"/>
      <c r="V184" s="774"/>
      <c r="W184" s="773"/>
      <c r="X184" s="768"/>
    </row>
    <row r="185" spans="1:24" s="765" customFormat="1" x14ac:dyDescent="0.25">
      <c r="A185" s="767"/>
      <c r="B185" s="766"/>
      <c r="C185" s="778"/>
      <c r="D185" s="778"/>
      <c r="E185" s="778"/>
      <c r="F185" s="782"/>
      <c r="G185" s="794"/>
      <c r="H185" s="794"/>
      <c r="I185" s="782" t="str">
        <f t="shared" si="71"/>
        <v>of</v>
      </c>
      <c r="J185" s="911"/>
      <c r="K185" s="374">
        <v>0</v>
      </c>
      <c r="L185" s="374">
        <v>0.7</v>
      </c>
      <c r="M185" s="374">
        <v>0.9</v>
      </c>
      <c r="N185" s="374">
        <v>1</v>
      </c>
      <c r="O185" s="374">
        <v>1</v>
      </c>
      <c r="P185" s="374">
        <v>1</v>
      </c>
      <c r="Q185" s="374">
        <v>1</v>
      </c>
      <c r="R185" s="374">
        <v>1</v>
      </c>
      <c r="S185" s="795"/>
      <c r="T185" s="795"/>
      <c r="U185" s="795"/>
      <c r="V185" s="774"/>
      <c r="W185" s="773"/>
      <c r="X185" s="768"/>
    </row>
    <row r="186" spans="1:24" s="765" customFormat="1" x14ac:dyDescent="0.25">
      <c r="A186" s="767"/>
      <c r="B186" s="766"/>
      <c r="C186" s="778"/>
      <c r="D186" s="778"/>
      <c r="E186" s="778"/>
      <c r="F186" s="782"/>
      <c r="G186" s="794"/>
      <c r="H186" s="794"/>
      <c r="I186" s="782" t="str">
        <f t="shared" si="71"/>
        <v>f</v>
      </c>
      <c r="J186" s="911"/>
      <c r="K186" s="374">
        <v>0</v>
      </c>
      <c r="L186" s="374">
        <v>0.7</v>
      </c>
      <c r="M186" s="374">
        <v>0.9</v>
      </c>
      <c r="N186" s="374">
        <v>1</v>
      </c>
      <c r="O186" s="374">
        <v>1</v>
      </c>
      <c r="P186" s="374">
        <v>1</v>
      </c>
      <c r="Q186" s="374">
        <v>1</v>
      </c>
      <c r="R186" s="374">
        <v>1</v>
      </c>
      <c r="S186" s="795"/>
      <c r="T186" s="795"/>
      <c r="U186" s="795"/>
      <c r="V186" s="774"/>
      <c r="W186" s="773"/>
      <c r="X186" s="768"/>
    </row>
    <row r="187" spans="1:24" s="765" customFormat="1" x14ac:dyDescent="0.25">
      <c r="A187" s="767"/>
      <c r="B187" s="766"/>
      <c r="C187" s="778"/>
      <c r="D187" s="778"/>
      <c r="E187" s="778"/>
      <c r="F187" s="782"/>
      <c r="G187" s="794"/>
      <c r="H187" s="794"/>
      <c r="I187" s="782" t="str">
        <f t="shared" si="71"/>
        <v>i</v>
      </c>
      <c r="J187" s="911"/>
      <c r="K187" s="374">
        <v>0</v>
      </c>
      <c r="L187" s="374">
        <v>0.7</v>
      </c>
      <c r="M187" s="374">
        <v>0.9</v>
      </c>
      <c r="N187" s="374">
        <v>1</v>
      </c>
      <c r="O187" s="374">
        <v>1</v>
      </c>
      <c r="P187" s="374">
        <v>1</v>
      </c>
      <c r="Q187" s="374">
        <v>1</v>
      </c>
      <c r="R187" s="374">
        <v>1</v>
      </c>
      <c r="S187" s="795"/>
      <c r="T187" s="795"/>
      <c r="U187" s="795"/>
      <c r="V187" s="774"/>
      <c r="W187" s="773"/>
      <c r="X187" s="768"/>
    </row>
    <row r="188" spans="1:24" s="765" customFormat="1" x14ac:dyDescent="0.25">
      <c r="A188" s="767"/>
      <c r="B188" s="766"/>
      <c r="C188" s="778"/>
      <c r="D188" s="778"/>
      <c r="E188" s="778"/>
      <c r="F188" s="782"/>
      <c r="G188" s="794"/>
      <c r="H188" s="794"/>
      <c r="I188" s="782" t="str">
        <f t="shared" si="71"/>
        <v>k</v>
      </c>
      <c r="J188" s="911"/>
      <c r="K188" s="374">
        <v>0</v>
      </c>
      <c r="L188" s="374">
        <v>0.7</v>
      </c>
      <c r="M188" s="374">
        <v>0.9</v>
      </c>
      <c r="N188" s="374">
        <v>1</v>
      </c>
      <c r="O188" s="374">
        <v>1</v>
      </c>
      <c r="P188" s="374">
        <v>1</v>
      </c>
      <c r="Q188" s="374">
        <v>1</v>
      </c>
      <c r="R188" s="374">
        <v>1</v>
      </c>
      <c r="S188" s="795"/>
      <c r="T188" s="795"/>
      <c r="U188" s="795"/>
      <c r="V188" s="774"/>
      <c r="W188" s="773"/>
      <c r="X188" s="768"/>
    </row>
    <row r="189" spans="1:24" s="765" customFormat="1" x14ac:dyDescent="0.25">
      <c r="A189" s="767"/>
      <c r="B189" s="766"/>
      <c r="C189" s="778"/>
      <c r="D189" s="778"/>
      <c r="E189" s="778"/>
      <c r="F189" s="782"/>
      <c r="G189" s="794"/>
      <c r="H189" s="794"/>
      <c r="I189" s="782" t="str">
        <f t="shared" si="71"/>
        <v>v</v>
      </c>
      <c r="J189" s="911"/>
      <c r="K189" s="374">
        <v>0</v>
      </c>
      <c r="L189" s="374">
        <v>0.7</v>
      </c>
      <c r="M189" s="374">
        <v>0.9</v>
      </c>
      <c r="N189" s="374">
        <v>1</v>
      </c>
      <c r="O189" s="374">
        <v>1</v>
      </c>
      <c r="P189" s="374">
        <v>1</v>
      </c>
      <c r="Q189" s="374">
        <v>1</v>
      </c>
      <c r="R189" s="374">
        <v>1</v>
      </c>
      <c r="S189" s="795"/>
      <c r="T189" s="795"/>
      <c r="U189" s="795"/>
      <c r="V189" s="774"/>
      <c r="W189" s="773"/>
      <c r="X189" s="768"/>
    </row>
    <row r="190" spans="1:24" x14ac:dyDescent="0.25">
      <c r="A190" s="767"/>
      <c r="B190" s="766"/>
      <c r="C190" s="778"/>
      <c r="D190" s="778"/>
      <c r="E190" s="778"/>
      <c r="F190" s="777"/>
      <c r="G190" s="776"/>
      <c r="H190" s="776"/>
      <c r="I190" s="776"/>
      <c r="J190" s="775"/>
      <c r="K190" s="775"/>
      <c r="L190" s="775"/>
      <c r="M190" s="775"/>
      <c r="N190" s="775"/>
      <c r="O190" s="775"/>
      <c r="P190" s="775"/>
      <c r="Q190" s="775"/>
      <c r="R190" s="775"/>
      <c r="S190" s="775"/>
      <c r="T190" s="775"/>
      <c r="U190" s="775"/>
      <c r="V190" s="774"/>
      <c r="W190" s="773"/>
      <c r="X190" s="768"/>
    </row>
    <row r="191" spans="1:24" x14ac:dyDescent="0.25">
      <c r="A191" s="767"/>
      <c r="B191" s="766"/>
      <c r="C191" s="771"/>
      <c r="D191" s="771"/>
      <c r="E191" s="771"/>
      <c r="F191" s="771"/>
      <c r="G191" s="772" t="str">
        <f>G41</f>
        <v>GRAZING CROPS - ESTIMATED GROWTH RATE &amp; CONSUMPTION</v>
      </c>
      <c r="H191" s="771"/>
      <c r="I191" s="771"/>
      <c r="J191" s="771"/>
      <c r="K191" s="771"/>
      <c r="L191" s="771"/>
      <c r="M191" s="771"/>
      <c r="N191" s="771"/>
      <c r="O191" s="771"/>
      <c r="P191" s="771"/>
      <c r="Q191" s="771"/>
      <c r="R191" s="771"/>
      <c r="S191" s="771"/>
      <c r="T191" s="792"/>
      <c r="U191" s="792"/>
      <c r="V191" s="792"/>
      <c r="W191" s="770" t="s">
        <v>136</v>
      </c>
      <c r="X191" s="768"/>
    </row>
    <row r="192" spans="1:24" x14ac:dyDescent="0.25">
      <c r="A192" s="767"/>
      <c r="B192" s="766"/>
      <c r="C192" s="766"/>
      <c r="D192" s="766"/>
      <c r="E192" s="766"/>
      <c r="F192" s="768"/>
      <c r="G192" s="768"/>
      <c r="H192" s="768"/>
      <c r="I192" s="768"/>
      <c r="J192" s="768"/>
      <c r="K192" s="768"/>
      <c r="L192" s="768"/>
      <c r="M192" s="768"/>
      <c r="N192" s="768"/>
      <c r="O192" s="768"/>
      <c r="P192" s="768"/>
      <c r="Q192" s="768"/>
      <c r="R192" s="768"/>
      <c r="S192" s="768"/>
      <c r="T192" s="768"/>
      <c r="U192" s="768"/>
      <c r="V192" s="768"/>
      <c r="W192" s="768"/>
      <c r="X192" s="768"/>
    </row>
    <row r="193" spans="1:24" ht="15.75" thickBot="1" x14ac:dyDescent="0.3">
      <c r="A193" s="767"/>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8"/>
    </row>
    <row r="194" spans="1:24" x14ac:dyDescent="0.25">
      <c r="A194" s="767"/>
      <c r="B194" s="766"/>
      <c r="C194" s="791" t="s">
        <v>0</v>
      </c>
      <c r="D194" s="791">
        <f>SUM(F220:V234)</f>
        <v>1.2</v>
      </c>
      <c r="E194" s="791"/>
      <c r="F194" s="791"/>
      <c r="G194" s="791"/>
      <c r="H194" s="791"/>
      <c r="I194" s="791"/>
      <c r="J194" s="791"/>
      <c r="K194" s="790"/>
      <c r="L194" s="790"/>
      <c r="M194" s="790"/>
      <c r="N194" s="790"/>
      <c r="O194" s="790"/>
      <c r="P194" s="790"/>
      <c r="Q194" s="790"/>
      <c r="R194" s="790"/>
      <c r="S194" s="790"/>
      <c r="T194" s="790"/>
      <c r="U194" s="790"/>
      <c r="V194" s="790"/>
      <c r="W194" s="789"/>
      <c r="X194" s="768"/>
    </row>
    <row r="195" spans="1:24" x14ac:dyDescent="0.25">
      <c r="A195" s="767"/>
      <c r="B195" s="766"/>
      <c r="C195" s="787"/>
      <c r="D195" s="787">
        <v>2167.88</v>
      </c>
      <c r="E195" s="787" t="s">
        <v>1</v>
      </c>
      <c r="F195" s="786"/>
      <c r="G195" s="788" t="s">
        <v>1061</v>
      </c>
      <c r="H195" s="786"/>
      <c r="I195" s="786"/>
      <c r="J195" s="786"/>
      <c r="K195" s="786"/>
      <c r="L195" s="786"/>
      <c r="M195" s="786"/>
      <c r="N195" s="786"/>
      <c r="O195" s="786"/>
      <c r="P195" s="786"/>
      <c r="Q195" s="786"/>
      <c r="R195" s="786"/>
      <c r="S195" s="785"/>
      <c r="T195" s="279"/>
      <c r="U195" s="807"/>
      <c r="V195" s="807"/>
      <c r="W195" s="773"/>
      <c r="X195" s="768"/>
    </row>
    <row r="196" spans="1:24" x14ac:dyDescent="0.25">
      <c r="A196" s="767"/>
      <c r="B196" s="766"/>
      <c r="C196" s="787"/>
      <c r="D196" s="787" t="b">
        <f>OR(ISNA(VLOOKUP(G195,Index_Table_Names,1,FALSE)),G195="")</f>
        <v>0</v>
      </c>
      <c r="E196" s="778"/>
      <c r="F196" s="786"/>
      <c r="G196" s="786"/>
      <c r="H196" s="279"/>
      <c r="I196" s="786"/>
      <c r="J196" s="786"/>
      <c r="K196" s="786"/>
      <c r="L196" s="786"/>
      <c r="M196" s="786"/>
      <c r="N196" s="786"/>
      <c r="O196" s="786"/>
      <c r="P196" s="786"/>
      <c r="Q196" s="786"/>
      <c r="R196" s="786"/>
      <c r="S196" s="785"/>
      <c r="T196" s="808"/>
      <c r="U196" s="807"/>
      <c r="V196" s="807"/>
      <c r="W196" s="773"/>
      <c r="X196" s="768"/>
    </row>
    <row r="197" spans="1:24" x14ac:dyDescent="0.25">
      <c r="A197" s="767"/>
      <c r="B197" s="766"/>
      <c r="C197" s="778"/>
      <c r="D197" s="787" t="b">
        <f>(D195&lt;&gt;D194)</f>
        <v>1</v>
      </c>
      <c r="E197" s="778"/>
      <c r="F197" s="786"/>
      <c r="G197" s="251">
        <v>37780.587162384261</v>
      </c>
      <c r="H197" s="279"/>
      <c r="I197" s="786"/>
      <c r="J197" s="786"/>
      <c r="K197" s="786"/>
      <c r="L197" s="786"/>
      <c r="M197" s="786"/>
      <c r="N197" s="786"/>
      <c r="O197" s="786"/>
      <c r="P197" s="786"/>
      <c r="Q197" s="786"/>
      <c r="R197" s="786"/>
      <c r="S197" s="785"/>
      <c r="T197" s="808"/>
      <c r="U197" s="807"/>
      <c r="V197" s="807"/>
      <c r="W197" s="773"/>
      <c r="X197" s="768"/>
    </row>
    <row r="198" spans="1:24" x14ac:dyDescent="0.25">
      <c r="A198" s="767"/>
      <c r="B198" s="766"/>
      <c r="C198" s="778"/>
      <c r="D198" s="787"/>
      <c r="E198" s="778"/>
      <c r="F198" s="786"/>
      <c r="G198" s="809"/>
      <c r="H198" s="279"/>
      <c r="I198" s="786"/>
      <c r="J198" s="279"/>
      <c r="K198" s="786"/>
      <c r="L198" s="786"/>
      <c r="M198" s="786"/>
      <c r="N198" s="786"/>
      <c r="O198" s="786"/>
      <c r="P198" s="786"/>
      <c r="Q198" s="786"/>
      <c r="R198" s="786"/>
      <c r="S198" s="785"/>
      <c r="T198" s="808"/>
      <c r="U198" s="807"/>
      <c r="V198" s="807"/>
      <c r="W198" s="773"/>
      <c r="X198" s="768"/>
    </row>
    <row r="199" spans="1:24" s="765" customFormat="1" x14ac:dyDescent="0.25">
      <c r="A199" s="767"/>
      <c r="B199" s="766"/>
      <c r="C199" s="778"/>
      <c r="D199" s="778"/>
      <c r="E199" s="778"/>
      <c r="F199" s="778"/>
      <c r="G199" s="190"/>
      <c r="H199" s="778"/>
      <c r="I199" s="778"/>
      <c r="J199" s="803" t="s">
        <v>856</v>
      </c>
      <c r="K199" s="803" t="s">
        <v>446</v>
      </c>
      <c r="L199" s="803" t="s">
        <v>152</v>
      </c>
      <c r="M199" s="803" t="s">
        <v>153</v>
      </c>
      <c r="N199" s="803" t="s">
        <v>154</v>
      </c>
      <c r="O199" s="803" t="s">
        <v>155</v>
      </c>
      <c r="P199" s="803" t="s">
        <v>156</v>
      </c>
      <c r="Q199" s="803" t="s">
        <v>157</v>
      </c>
      <c r="R199" s="803" t="s">
        <v>158</v>
      </c>
      <c r="S199" s="803" t="s">
        <v>159</v>
      </c>
      <c r="T199" s="803" t="s">
        <v>160</v>
      </c>
      <c r="U199" s="803"/>
      <c r="V199" s="917"/>
      <c r="W199" s="773"/>
      <c r="X199" s="768"/>
    </row>
    <row r="200" spans="1:24" s="765" customFormat="1" x14ac:dyDescent="0.25">
      <c r="A200" s="767"/>
      <c r="B200" s="766"/>
      <c r="C200" s="778"/>
      <c r="D200" s="778"/>
      <c r="E200" s="778"/>
      <c r="F200" s="778"/>
      <c r="G200" s="916" t="s">
        <v>525</v>
      </c>
      <c r="H200" s="778"/>
      <c r="I200" s="778"/>
      <c r="J200" s="803"/>
      <c r="K200" s="803" t="s">
        <v>525</v>
      </c>
      <c r="L200" s="803" t="s">
        <v>525</v>
      </c>
      <c r="M200" s="803" t="s">
        <v>525</v>
      </c>
      <c r="N200" s="803" t="s">
        <v>525</v>
      </c>
      <c r="O200" s="803" t="s">
        <v>525</v>
      </c>
      <c r="P200" s="803" t="s">
        <v>525</v>
      </c>
      <c r="Q200" s="803" t="s">
        <v>525</v>
      </c>
      <c r="R200" s="803" t="s">
        <v>525</v>
      </c>
      <c r="S200" s="803" t="s">
        <v>525</v>
      </c>
      <c r="T200" s="803" t="s">
        <v>525</v>
      </c>
      <c r="U200" s="803"/>
      <c r="V200" s="917"/>
      <c r="W200" s="773"/>
      <c r="X200" s="768"/>
    </row>
    <row r="201" spans="1:24" s="765" customFormat="1" x14ac:dyDescent="0.25">
      <c r="A201" s="767"/>
      <c r="B201" s="766"/>
      <c r="C201" s="778"/>
      <c r="D201" s="778"/>
      <c r="E201" s="778"/>
      <c r="F201" s="782"/>
      <c r="G201" s="782"/>
      <c r="H201" s="782"/>
      <c r="I201" s="782" t="str">
        <f t="shared" ref="I201:I212" si="72">G21</f>
        <v>z</v>
      </c>
      <c r="J201" s="909"/>
      <c r="K201" s="398">
        <v>0.81</v>
      </c>
      <c r="L201" s="398">
        <v>0.81</v>
      </c>
      <c r="M201" s="398">
        <v>0.81</v>
      </c>
      <c r="N201" s="398">
        <v>0.81</v>
      </c>
      <c r="O201" s="398">
        <v>0.81</v>
      </c>
      <c r="P201" s="398">
        <v>0.81</v>
      </c>
      <c r="Q201" s="398">
        <v>0.81</v>
      </c>
      <c r="R201" s="398">
        <v>0.81</v>
      </c>
      <c r="S201" s="398">
        <v>0.81</v>
      </c>
      <c r="T201" s="398">
        <v>0.81</v>
      </c>
      <c r="U201" s="801"/>
      <c r="V201" s="774"/>
      <c r="W201" s="773"/>
      <c r="X201" s="768"/>
    </row>
    <row r="202" spans="1:24" s="765" customFormat="1" x14ac:dyDescent="0.25">
      <c r="A202" s="767"/>
      <c r="B202" s="766"/>
      <c r="C202" s="778"/>
      <c r="D202" s="778"/>
      <c r="E202" s="778"/>
      <c r="F202" s="782"/>
      <c r="G202" s="794"/>
      <c r="H202" s="794"/>
      <c r="I202" s="782" t="str">
        <f t="shared" si="72"/>
        <v>r</v>
      </c>
      <c r="J202" s="909"/>
      <c r="K202" s="398">
        <v>0.81</v>
      </c>
      <c r="L202" s="398">
        <v>0.81</v>
      </c>
      <c r="M202" s="398">
        <v>0.81</v>
      </c>
      <c r="N202" s="398">
        <v>0.81</v>
      </c>
      <c r="O202" s="398">
        <v>0.81</v>
      </c>
      <c r="P202" s="398">
        <v>0.81</v>
      </c>
      <c r="Q202" s="398">
        <v>0.81</v>
      </c>
      <c r="R202" s="398">
        <v>0.81</v>
      </c>
      <c r="S202" s="398">
        <v>0.81</v>
      </c>
      <c r="T202" s="398">
        <v>0.81</v>
      </c>
      <c r="U202" s="795"/>
      <c r="V202" s="774"/>
      <c r="W202" s="773"/>
      <c r="X202" s="768"/>
    </row>
    <row r="203" spans="1:24" s="765" customFormat="1" x14ac:dyDescent="0.25">
      <c r="A203" s="767"/>
      <c r="B203" s="766"/>
      <c r="C203" s="778"/>
      <c r="D203" s="778"/>
      <c r="E203" s="778"/>
      <c r="F203" s="782"/>
      <c r="G203" s="794"/>
      <c r="H203" s="794"/>
      <c r="I203" s="782" t="str">
        <f t="shared" si="72"/>
        <v>w</v>
      </c>
      <c r="J203" s="911"/>
      <c r="K203" s="398">
        <v>0.81</v>
      </c>
      <c r="L203" s="398">
        <v>0.81</v>
      </c>
      <c r="M203" s="398">
        <v>0.81</v>
      </c>
      <c r="N203" s="398">
        <v>0.81</v>
      </c>
      <c r="O203" s="398">
        <v>0.81</v>
      </c>
      <c r="P203" s="398">
        <v>0.81</v>
      </c>
      <c r="Q203" s="398">
        <v>0.81</v>
      </c>
      <c r="R203" s="398">
        <v>0.81</v>
      </c>
      <c r="S203" s="398">
        <v>0.81</v>
      </c>
      <c r="T203" s="398">
        <v>0.81</v>
      </c>
      <c r="U203" s="795"/>
      <c r="V203" s="774"/>
      <c r="W203" s="773"/>
      <c r="X203" s="768"/>
    </row>
    <row r="204" spans="1:24" s="765" customFormat="1" x14ac:dyDescent="0.25">
      <c r="A204" s="767"/>
      <c r="B204" s="766"/>
      <c r="C204" s="778"/>
      <c r="D204" s="778"/>
      <c r="E204" s="778"/>
      <c r="F204" s="782"/>
      <c r="G204" s="794"/>
      <c r="H204" s="794"/>
      <c r="I204" s="782" t="str">
        <f t="shared" si="72"/>
        <v>o</v>
      </c>
      <c r="J204" s="911"/>
      <c r="K204" s="398">
        <v>0.81</v>
      </c>
      <c r="L204" s="398">
        <v>0.81</v>
      </c>
      <c r="M204" s="398">
        <v>0.81</v>
      </c>
      <c r="N204" s="398">
        <v>0.81</v>
      </c>
      <c r="O204" s="398">
        <v>0.81</v>
      </c>
      <c r="P204" s="398">
        <v>0.81</v>
      </c>
      <c r="Q204" s="398">
        <v>0.81</v>
      </c>
      <c r="R204" s="398">
        <v>0.81</v>
      </c>
      <c r="S204" s="398">
        <v>0.81</v>
      </c>
      <c r="T204" s="398">
        <v>0.81</v>
      </c>
      <c r="U204" s="795"/>
      <c r="V204" s="774"/>
      <c r="W204" s="773"/>
      <c r="X204" s="768"/>
    </row>
    <row r="205" spans="1:24" s="765" customFormat="1" x14ac:dyDescent="0.25">
      <c r="A205" s="767"/>
      <c r="B205" s="766"/>
      <c r="C205" s="778"/>
      <c r="D205" s="778"/>
      <c r="E205" s="778"/>
      <c r="F205" s="782"/>
      <c r="G205" s="794"/>
      <c r="H205" s="794"/>
      <c r="I205" s="782" t="str">
        <f t="shared" si="72"/>
        <v>b</v>
      </c>
      <c r="J205" s="911"/>
      <c r="K205" s="398">
        <v>0.81</v>
      </c>
      <c r="L205" s="398">
        <v>0.81</v>
      </c>
      <c r="M205" s="398">
        <v>0.81</v>
      </c>
      <c r="N205" s="398">
        <v>0.81</v>
      </c>
      <c r="O205" s="398">
        <v>0.81</v>
      </c>
      <c r="P205" s="398">
        <v>0.81</v>
      </c>
      <c r="Q205" s="398">
        <v>0.81</v>
      </c>
      <c r="R205" s="398">
        <v>0.81</v>
      </c>
      <c r="S205" s="398">
        <v>0.81</v>
      </c>
      <c r="T205" s="398">
        <v>0.81</v>
      </c>
      <c r="U205" s="795"/>
      <c r="V205" s="774"/>
      <c r="W205" s="773"/>
      <c r="X205" s="768"/>
    </row>
    <row r="206" spans="1:24" s="765" customFormat="1" x14ac:dyDescent="0.25">
      <c r="A206" s="767"/>
      <c r="B206" s="766"/>
      <c r="C206" s="778"/>
      <c r="D206" s="778"/>
      <c r="E206" s="778"/>
      <c r="F206" s="782"/>
      <c r="G206" s="794"/>
      <c r="H206" s="794"/>
      <c r="I206" s="782" t="str">
        <f t="shared" si="72"/>
        <v>l</v>
      </c>
      <c r="J206" s="911"/>
      <c r="K206" s="398">
        <v>0.81</v>
      </c>
      <c r="L206" s="398">
        <v>0.81</v>
      </c>
      <c r="M206" s="398">
        <v>0.81</v>
      </c>
      <c r="N206" s="398">
        <v>0.81</v>
      </c>
      <c r="O206" s="398">
        <v>0.81</v>
      </c>
      <c r="P206" s="398">
        <v>0.81</v>
      </c>
      <c r="Q206" s="398">
        <v>0.81</v>
      </c>
      <c r="R206" s="398">
        <v>0.81</v>
      </c>
      <c r="S206" s="398">
        <v>0.81</v>
      </c>
      <c r="T206" s="398">
        <v>0.81</v>
      </c>
      <c r="U206" s="795"/>
      <c r="V206" s="774"/>
      <c r="W206" s="773"/>
      <c r="X206" s="768"/>
    </row>
    <row r="207" spans="1:24" s="765" customFormat="1" x14ac:dyDescent="0.25">
      <c r="A207" s="767"/>
      <c r="B207" s="766"/>
      <c r="C207" s="778"/>
      <c r="D207" s="778"/>
      <c r="E207" s="778"/>
      <c r="F207" s="782"/>
      <c r="G207" s="794"/>
      <c r="H207" s="794"/>
      <c r="I207" s="782" t="str">
        <f t="shared" si="72"/>
        <v>h</v>
      </c>
      <c r="J207" s="911"/>
      <c r="K207" s="398">
        <v>0.81</v>
      </c>
      <c r="L207" s="398">
        <v>0.81</v>
      </c>
      <c r="M207" s="398">
        <v>0.81</v>
      </c>
      <c r="N207" s="398">
        <v>0.81</v>
      </c>
      <c r="O207" s="398">
        <v>0.81</v>
      </c>
      <c r="P207" s="398">
        <v>0.81</v>
      </c>
      <c r="Q207" s="398">
        <v>0.81</v>
      </c>
      <c r="R207" s="398">
        <v>0.81</v>
      </c>
      <c r="S207" s="398">
        <v>0.81</v>
      </c>
      <c r="T207" s="398">
        <v>0.81</v>
      </c>
      <c r="U207" s="795"/>
      <c r="V207" s="774"/>
      <c r="W207" s="773"/>
      <c r="X207" s="768"/>
    </row>
    <row r="208" spans="1:24" s="765" customFormat="1" x14ac:dyDescent="0.25">
      <c r="A208" s="767"/>
      <c r="B208" s="766"/>
      <c r="C208" s="778"/>
      <c r="D208" s="778"/>
      <c r="E208" s="778"/>
      <c r="F208" s="782"/>
      <c r="G208" s="794"/>
      <c r="H208" s="794"/>
      <c r="I208" s="782" t="str">
        <f t="shared" si="72"/>
        <v>of</v>
      </c>
      <c r="J208" s="911"/>
      <c r="K208" s="398">
        <v>0.81</v>
      </c>
      <c r="L208" s="398">
        <v>0.81</v>
      </c>
      <c r="M208" s="398">
        <v>0.81</v>
      </c>
      <c r="N208" s="398">
        <v>0.81</v>
      </c>
      <c r="O208" s="398">
        <v>0.81</v>
      </c>
      <c r="P208" s="398">
        <v>0.81</v>
      </c>
      <c r="Q208" s="398">
        <v>0.81</v>
      </c>
      <c r="R208" s="398">
        <v>0.81</v>
      </c>
      <c r="S208" s="398">
        <v>0.81</v>
      </c>
      <c r="T208" s="398">
        <v>0.81</v>
      </c>
      <c r="U208" s="795"/>
      <c r="V208" s="774"/>
      <c r="W208" s="773"/>
      <c r="X208" s="768"/>
    </row>
    <row r="209" spans="1:54" s="765" customFormat="1" x14ac:dyDescent="0.25">
      <c r="A209" s="767"/>
      <c r="B209" s="766"/>
      <c r="C209" s="778"/>
      <c r="D209" s="778"/>
      <c r="E209" s="778"/>
      <c r="F209" s="782"/>
      <c r="G209" s="794"/>
      <c r="H209" s="794"/>
      <c r="I209" s="782" t="str">
        <f t="shared" si="72"/>
        <v>f</v>
      </c>
      <c r="J209" s="911"/>
      <c r="K209" s="398">
        <v>0.81</v>
      </c>
      <c r="L209" s="398">
        <v>0.81</v>
      </c>
      <c r="M209" s="398">
        <v>0.81</v>
      </c>
      <c r="N209" s="398">
        <v>0.81</v>
      </c>
      <c r="O209" s="398">
        <v>0.81</v>
      </c>
      <c r="P209" s="398">
        <v>0.81</v>
      </c>
      <c r="Q209" s="398">
        <v>0.81</v>
      </c>
      <c r="R209" s="398">
        <v>0.81</v>
      </c>
      <c r="S209" s="398">
        <v>0.81</v>
      </c>
      <c r="T209" s="398">
        <v>0.81</v>
      </c>
      <c r="U209" s="795"/>
      <c r="V209" s="774"/>
      <c r="W209" s="773"/>
      <c r="X209" s="768"/>
    </row>
    <row r="210" spans="1:54" s="765" customFormat="1" x14ac:dyDescent="0.25">
      <c r="A210" s="767"/>
      <c r="B210" s="766"/>
      <c r="C210" s="778"/>
      <c r="D210" s="778"/>
      <c r="E210" s="778"/>
      <c r="F210" s="782"/>
      <c r="G210" s="794"/>
      <c r="H210" s="794"/>
      <c r="I210" s="782" t="str">
        <f t="shared" si="72"/>
        <v>i</v>
      </c>
      <c r="J210" s="911"/>
      <c r="K210" s="398">
        <v>0.81</v>
      </c>
      <c r="L210" s="398">
        <v>0.81</v>
      </c>
      <c r="M210" s="398">
        <v>0.81</v>
      </c>
      <c r="N210" s="398">
        <v>0.81</v>
      </c>
      <c r="O210" s="398">
        <v>0.81</v>
      </c>
      <c r="P210" s="398">
        <v>0.81</v>
      </c>
      <c r="Q210" s="398">
        <v>0.81</v>
      </c>
      <c r="R210" s="398">
        <v>0.81</v>
      </c>
      <c r="S210" s="398">
        <v>0.81</v>
      </c>
      <c r="T210" s="398">
        <v>0.81</v>
      </c>
      <c r="U210" s="795"/>
      <c r="V210" s="774"/>
      <c r="W210" s="773"/>
      <c r="X210" s="768"/>
    </row>
    <row r="211" spans="1:54" s="765" customFormat="1" x14ac:dyDescent="0.25">
      <c r="A211" s="767"/>
      <c r="B211" s="766"/>
      <c r="C211" s="778"/>
      <c r="D211" s="778"/>
      <c r="E211" s="778"/>
      <c r="F211" s="782"/>
      <c r="G211" s="794"/>
      <c r="H211" s="794"/>
      <c r="I211" s="782" t="str">
        <f t="shared" si="72"/>
        <v>k</v>
      </c>
      <c r="J211" s="911"/>
      <c r="K211" s="398">
        <v>0.81</v>
      </c>
      <c r="L211" s="398">
        <v>0.81</v>
      </c>
      <c r="M211" s="398">
        <v>0.81</v>
      </c>
      <c r="N211" s="398">
        <v>0.81</v>
      </c>
      <c r="O211" s="398">
        <v>0.81</v>
      </c>
      <c r="P211" s="398">
        <v>0.81</v>
      </c>
      <c r="Q211" s="398">
        <v>0.81</v>
      </c>
      <c r="R211" s="398">
        <v>0.81</v>
      </c>
      <c r="S211" s="398">
        <v>0.81</v>
      </c>
      <c r="T211" s="398">
        <v>0.81</v>
      </c>
      <c r="U211" s="795"/>
      <c r="V211" s="774"/>
      <c r="W211" s="773"/>
      <c r="X211" s="768"/>
    </row>
    <row r="212" spans="1:54" s="765" customFormat="1" x14ac:dyDescent="0.25">
      <c r="A212" s="767"/>
      <c r="B212" s="766"/>
      <c r="C212" s="778"/>
      <c r="D212" s="778"/>
      <c r="E212" s="778"/>
      <c r="F212" s="782"/>
      <c r="G212" s="794"/>
      <c r="H212" s="794"/>
      <c r="I212" s="782" t="str">
        <f t="shared" si="72"/>
        <v>v</v>
      </c>
      <c r="J212" s="911"/>
      <c r="K212" s="398">
        <v>0.81</v>
      </c>
      <c r="L212" s="398">
        <v>0.81</v>
      </c>
      <c r="M212" s="398">
        <v>0.81</v>
      </c>
      <c r="N212" s="398">
        <v>0.81</v>
      </c>
      <c r="O212" s="398">
        <v>0.81</v>
      </c>
      <c r="P212" s="398">
        <v>0.81</v>
      </c>
      <c r="Q212" s="398">
        <v>0.81</v>
      </c>
      <c r="R212" s="398">
        <v>0.81</v>
      </c>
      <c r="S212" s="398">
        <v>0.81</v>
      </c>
      <c r="T212" s="398">
        <v>0.81</v>
      </c>
      <c r="U212" s="795"/>
      <c r="V212" s="774"/>
      <c r="W212" s="773"/>
      <c r="X212" s="768"/>
    </row>
    <row r="213" spans="1:54" s="765" customFormat="1" x14ac:dyDescent="0.25">
      <c r="A213" s="767"/>
      <c r="B213" s="766"/>
      <c r="C213" s="778"/>
      <c r="D213" s="778"/>
      <c r="E213" s="778"/>
      <c r="F213" s="778"/>
      <c r="G213" s="778"/>
      <c r="H213" s="778"/>
      <c r="I213" s="778"/>
      <c r="J213" s="778"/>
      <c r="K213" s="778"/>
      <c r="L213" s="778"/>
      <c r="M213" s="778"/>
      <c r="N213" s="778"/>
      <c r="O213" s="778"/>
      <c r="P213" s="778"/>
      <c r="Q213" s="778"/>
      <c r="R213" s="778"/>
      <c r="S213" s="778"/>
      <c r="T213" s="778"/>
      <c r="U213" s="778"/>
      <c r="V213" s="778"/>
      <c r="W213" s="773"/>
      <c r="X213" s="768"/>
    </row>
    <row r="214" spans="1:54" s="138" customFormat="1" ht="12.95" customHeight="1" x14ac:dyDescent="0.25">
      <c r="A214" s="136"/>
      <c r="B214" s="125"/>
      <c r="C214" s="107"/>
      <c r="D214" s="107"/>
      <c r="E214" s="107"/>
      <c r="F214" s="778"/>
      <c r="G214" s="925" t="s">
        <v>1072</v>
      </c>
      <c r="H214" s="803"/>
      <c r="I214" s="803"/>
      <c r="J214" s="803"/>
      <c r="K214" s="162"/>
      <c r="L214" s="902"/>
      <c r="M214" s="803"/>
      <c r="N214" s="803"/>
      <c r="O214" s="803"/>
      <c r="P214" s="803"/>
      <c r="Q214" s="803"/>
      <c r="R214" s="803"/>
      <c r="S214" s="803"/>
      <c r="T214" s="803"/>
      <c r="U214" s="803"/>
      <c r="V214" s="803"/>
      <c r="W214" s="773"/>
      <c r="X214" s="768"/>
      <c r="AC214" s="765"/>
      <c r="AD214" s="765"/>
      <c r="AE214" s="765"/>
      <c r="AF214" s="765"/>
      <c r="AG214" s="765"/>
      <c r="AH214" s="765"/>
      <c r="AI214" s="765"/>
      <c r="AJ214" s="765"/>
      <c r="AK214" s="765"/>
      <c r="AL214" s="765"/>
      <c r="AM214" s="765"/>
      <c r="AN214" s="765"/>
      <c r="AO214" s="765"/>
      <c r="AP214" s="765"/>
      <c r="AQ214" s="765"/>
      <c r="AR214" s="765"/>
      <c r="AS214" s="765"/>
      <c r="AT214" s="765"/>
      <c r="AU214" s="765"/>
      <c r="AV214" s="765"/>
      <c r="AW214" s="765"/>
      <c r="AX214" s="765"/>
      <c r="AY214" s="765"/>
      <c r="AZ214" s="765"/>
      <c r="BA214" s="765"/>
      <c r="BB214" s="765"/>
    </row>
    <row r="215" spans="1:54" s="138" customFormat="1" ht="12.95" customHeight="1" x14ac:dyDescent="0.25">
      <c r="A215" s="136"/>
      <c r="B215" s="125"/>
      <c r="C215" s="107"/>
      <c r="D215" s="107"/>
      <c r="E215" s="107"/>
      <c r="F215" s="109"/>
      <c r="G215" s="207"/>
      <c r="H215" s="208"/>
      <c r="J215" s="170" t="s">
        <v>1071</v>
      </c>
      <c r="K215" s="735"/>
      <c r="L215" s="361">
        <v>0.5</v>
      </c>
      <c r="M215" s="111"/>
      <c r="N215" s="111"/>
      <c r="O215" s="111"/>
      <c r="P215" s="111"/>
      <c r="Q215" s="111"/>
      <c r="R215" s="111"/>
      <c r="S215" s="111"/>
      <c r="T215" s="111"/>
      <c r="U215" s="111"/>
      <c r="V215" s="111"/>
      <c r="W215" s="773"/>
      <c r="X215" s="768"/>
      <c r="AC215" s="765"/>
      <c r="AD215" s="765"/>
      <c r="AE215" s="765"/>
      <c r="AF215" s="765"/>
      <c r="AG215" s="765"/>
      <c r="AH215" s="765"/>
      <c r="AI215" s="765"/>
      <c r="AJ215" s="765"/>
      <c r="AK215" s="765"/>
      <c r="AL215" s="765"/>
      <c r="AM215" s="765"/>
      <c r="AN215" s="765"/>
      <c r="AO215" s="765"/>
      <c r="AP215" s="765"/>
      <c r="AQ215" s="765"/>
      <c r="AR215" s="765"/>
      <c r="AS215" s="765"/>
      <c r="AT215" s="765"/>
      <c r="AU215" s="765"/>
      <c r="AV215" s="765"/>
      <c r="AW215" s="765"/>
      <c r="AX215" s="765"/>
      <c r="AY215" s="765"/>
      <c r="AZ215" s="765"/>
      <c r="BA215" s="765"/>
      <c r="BB215" s="765"/>
    </row>
    <row r="216" spans="1:54" s="138" customFormat="1" ht="12.95" customHeight="1" x14ac:dyDescent="0.25">
      <c r="A216" s="136"/>
      <c r="B216" s="125"/>
      <c r="C216" s="107"/>
      <c r="D216" s="107"/>
      <c r="E216" s="107"/>
      <c r="F216" s="109"/>
      <c r="G216" s="927"/>
      <c r="H216" s="207"/>
      <c r="I216" s="928"/>
      <c r="J216" s="928"/>
      <c r="K216" s="929"/>
      <c r="L216" s="929"/>
      <c r="M216" s="928"/>
      <c r="N216" s="928"/>
      <c r="O216" s="928"/>
      <c r="P216" s="928"/>
      <c r="Q216" s="111"/>
      <c r="R216" s="111"/>
      <c r="S216" s="111"/>
      <c r="T216" s="111"/>
      <c r="U216" s="111"/>
      <c r="V216" s="111"/>
      <c r="W216" s="773"/>
      <c r="X216" s="768"/>
      <c r="AC216" s="765"/>
      <c r="AD216" s="765"/>
      <c r="AE216" s="765"/>
      <c r="AF216" s="765"/>
      <c r="AG216" s="765"/>
      <c r="AH216" s="765"/>
      <c r="AI216" s="765"/>
      <c r="AJ216" s="765"/>
      <c r="AK216" s="765"/>
      <c r="AL216" s="765"/>
      <c r="AM216" s="765"/>
      <c r="AN216" s="765"/>
      <c r="AO216" s="765"/>
      <c r="AP216" s="765"/>
      <c r="AQ216" s="765"/>
      <c r="AR216" s="765"/>
      <c r="AS216" s="765"/>
      <c r="AT216" s="765"/>
      <c r="AU216" s="765"/>
      <c r="AV216" s="765"/>
      <c r="AW216" s="765"/>
      <c r="AX216" s="765"/>
      <c r="AY216" s="765"/>
      <c r="AZ216" s="765"/>
      <c r="BA216" s="765"/>
      <c r="BB216" s="765"/>
    </row>
    <row r="217" spans="1:54" s="138" customFormat="1" ht="12.95" customHeight="1" x14ac:dyDescent="0.25">
      <c r="A217" s="136"/>
      <c r="B217" s="125"/>
      <c r="C217" s="107"/>
      <c r="D217" s="107"/>
      <c r="E217" s="107"/>
      <c r="F217" s="109"/>
      <c r="G217" s="100" t="s">
        <v>852</v>
      </c>
      <c r="H217" s="110"/>
      <c r="I217" s="110"/>
      <c r="J217" s="110"/>
      <c r="K217" s="110"/>
      <c r="L217" s="110"/>
      <c r="M217" s="110"/>
      <c r="N217" s="110"/>
      <c r="O217" s="110"/>
      <c r="P217" s="110"/>
      <c r="Q217" s="117"/>
      <c r="R217" s="117"/>
      <c r="S217" s="117"/>
      <c r="T217" s="117"/>
      <c r="U217" s="117"/>
      <c r="V217" s="117"/>
      <c r="W217" s="773"/>
      <c r="X217" s="768"/>
      <c r="AC217" s="765"/>
      <c r="AD217" s="765"/>
      <c r="AE217" s="765"/>
      <c r="AF217" s="765"/>
      <c r="AG217" s="765"/>
      <c r="AH217" s="765"/>
      <c r="AI217" s="765"/>
      <c r="AJ217" s="765"/>
      <c r="AK217" s="765"/>
      <c r="AL217" s="765"/>
      <c r="AM217" s="765"/>
      <c r="AN217" s="765"/>
      <c r="AO217" s="765"/>
      <c r="AP217" s="765"/>
      <c r="AQ217" s="765"/>
      <c r="AR217" s="765"/>
      <c r="AS217" s="765"/>
      <c r="AT217" s="765"/>
      <c r="AU217" s="765"/>
      <c r="AV217" s="765"/>
      <c r="AW217" s="765"/>
      <c r="AX217" s="765"/>
      <c r="AY217" s="765"/>
      <c r="AZ217" s="765"/>
      <c r="BA217" s="765"/>
      <c r="BB217" s="765"/>
    </row>
    <row r="218" spans="1:54" s="138" customFormat="1" ht="4.5" customHeight="1" x14ac:dyDescent="0.25">
      <c r="A218" s="136"/>
      <c r="B218" s="125"/>
      <c r="C218" s="90" t="s">
        <v>134</v>
      </c>
      <c r="D218" s="107"/>
      <c r="E218" s="107"/>
      <c r="F218" s="116"/>
      <c r="G218" s="117"/>
      <c r="H218" s="117"/>
      <c r="I218" s="117"/>
      <c r="J218" s="117"/>
      <c r="K218" s="117"/>
      <c r="L218" s="117"/>
      <c r="M218" s="117"/>
      <c r="N218" s="117"/>
      <c r="O218" s="117"/>
      <c r="P218" s="117"/>
      <c r="Q218" s="117"/>
      <c r="R218" s="117"/>
      <c r="S218" s="117"/>
      <c r="T218" s="117"/>
      <c r="U218" s="117"/>
      <c r="V218" s="117"/>
      <c r="W218" s="118"/>
      <c r="X218" s="768"/>
      <c r="AC218" s="765"/>
      <c r="AD218" s="765"/>
      <c r="AE218" s="765"/>
      <c r="AF218" s="765"/>
      <c r="AG218" s="765"/>
      <c r="AH218" s="765"/>
      <c r="AI218" s="765"/>
      <c r="AJ218" s="765"/>
      <c r="AK218" s="765"/>
      <c r="AL218" s="765"/>
      <c r="AM218" s="765"/>
      <c r="AN218" s="765"/>
      <c r="AO218" s="765"/>
      <c r="AP218" s="765"/>
      <c r="AQ218" s="765"/>
      <c r="AR218" s="765"/>
      <c r="AS218" s="765"/>
      <c r="AT218" s="765"/>
      <c r="AU218" s="765"/>
      <c r="AV218" s="765"/>
      <c r="AW218" s="765"/>
      <c r="AX218" s="765"/>
      <c r="AY218" s="765"/>
      <c r="AZ218" s="765"/>
      <c r="BA218" s="765"/>
      <c r="BB218" s="765"/>
    </row>
    <row r="219" spans="1:54" x14ac:dyDescent="0.25">
      <c r="A219" s="767"/>
      <c r="B219" s="766"/>
      <c r="C219" s="778"/>
      <c r="D219" s="778"/>
      <c r="E219" s="778"/>
      <c r="F219" s="778"/>
      <c r="G219" s="191" t="s">
        <v>1078</v>
      </c>
      <c r="H219" s="778"/>
      <c r="I219" s="778"/>
      <c r="J219" s="778"/>
      <c r="K219" s="778"/>
      <c r="L219" s="897"/>
      <c r="M219" s="897"/>
      <c r="N219" s="897"/>
      <c r="O219" s="897"/>
      <c r="P219" s="897"/>
      <c r="Q219" s="897"/>
      <c r="R219" s="897"/>
      <c r="S219" s="897"/>
      <c r="T219" s="897"/>
      <c r="U219" s="897"/>
      <c r="V219" s="897"/>
      <c r="W219" s="773"/>
      <c r="X219" s="768"/>
    </row>
    <row r="220" spans="1:54" x14ac:dyDescent="0.25">
      <c r="A220" s="767"/>
      <c r="B220" s="766"/>
      <c r="C220" s="778"/>
      <c r="D220" s="778"/>
      <c r="E220" s="778"/>
      <c r="F220" s="782"/>
      <c r="G220" s="782"/>
      <c r="H220" s="782"/>
      <c r="I220" s="782"/>
      <c r="J220" s="782"/>
      <c r="K220" s="801"/>
      <c r="L220" s="801"/>
      <c r="M220" s="801"/>
      <c r="N220" s="801"/>
      <c r="O220" s="801"/>
      <c r="P220" s="801"/>
      <c r="Q220" s="801"/>
      <c r="R220" s="801"/>
      <c r="S220" s="801"/>
      <c r="T220" s="801"/>
      <c r="U220" s="801"/>
      <c r="V220" s="774"/>
      <c r="W220" s="773"/>
      <c r="X220" s="768"/>
    </row>
    <row r="221" spans="1:54" s="765" customFormat="1" x14ac:dyDescent="0.25">
      <c r="A221" s="767"/>
      <c r="B221" s="766"/>
      <c r="C221" s="778"/>
      <c r="D221" s="778"/>
      <c r="E221" s="778"/>
      <c r="F221" s="782"/>
      <c r="G221" s="782"/>
      <c r="H221" s="782"/>
      <c r="I221" s="782" t="str">
        <f t="shared" ref="I221:I232" si="73">G21</f>
        <v>z</v>
      </c>
      <c r="J221" s="398">
        <v>0.1</v>
      </c>
      <c r="L221" s="801"/>
      <c r="M221" s="801"/>
      <c r="N221" s="801"/>
      <c r="O221" s="801"/>
      <c r="P221" s="801"/>
      <c r="Q221" s="801"/>
      <c r="R221" s="801"/>
      <c r="S221" s="801"/>
      <c r="T221" s="801"/>
      <c r="U221" s="801"/>
      <c r="V221" s="774"/>
      <c r="W221" s="773"/>
      <c r="X221" s="768"/>
    </row>
    <row r="222" spans="1:54" s="765" customFormat="1" x14ac:dyDescent="0.25">
      <c r="A222" s="767"/>
      <c r="B222" s="766"/>
      <c r="C222" s="778"/>
      <c r="D222" s="778"/>
      <c r="E222" s="778"/>
      <c r="F222" s="782"/>
      <c r="G222" s="794"/>
      <c r="H222" s="794"/>
      <c r="I222" s="782" t="str">
        <f t="shared" si="73"/>
        <v>r</v>
      </c>
      <c r="J222" s="398">
        <v>0.1</v>
      </c>
      <c r="L222" s="795"/>
      <c r="M222" s="795"/>
      <c r="N222" s="795"/>
      <c r="O222" s="795"/>
      <c r="P222" s="795"/>
      <c r="Q222" s="795"/>
      <c r="R222" s="795"/>
      <c r="S222" s="795"/>
      <c r="T222" s="795"/>
      <c r="U222" s="795"/>
      <c r="V222" s="774"/>
      <c r="W222" s="773"/>
      <c r="X222" s="768"/>
    </row>
    <row r="223" spans="1:54" s="765" customFormat="1" x14ac:dyDescent="0.25">
      <c r="A223" s="767"/>
      <c r="B223" s="766"/>
      <c r="C223" s="778"/>
      <c r="D223" s="778"/>
      <c r="E223" s="778"/>
      <c r="F223" s="782"/>
      <c r="G223" s="794"/>
      <c r="H223" s="794"/>
      <c r="I223" s="782" t="str">
        <f t="shared" si="73"/>
        <v>w</v>
      </c>
      <c r="J223" s="398">
        <v>0.1</v>
      </c>
      <c r="L223" s="795"/>
      <c r="M223" s="795"/>
      <c r="N223" s="795"/>
      <c r="O223" s="795"/>
      <c r="P223" s="795"/>
      <c r="Q223" s="795"/>
      <c r="R223" s="795"/>
      <c r="S223" s="795"/>
      <c r="T223" s="795"/>
      <c r="U223" s="795"/>
      <c r="V223" s="774"/>
      <c r="W223" s="773"/>
      <c r="X223" s="768"/>
    </row>
    <row r="224" spans="1:54" s="765" customFormat="1" x14ac:dyDescent="0.25">
      <c r="A224" s="767"/>
      <c r="B224" s="766"/>
      <c r="C224" s="778"/>
      <c r="D224" s="778"/>
      <c r="E224" s="778"/>
      <c r="F224" s="782"/>
      <c r="G224" s="794"/>
      <c r="H224" s="794"/>
      <c r="I224" s="782" t="str">
        <f t="shared" si="73"/>
        <v>o</v>
      </c>
      <c r="J224" s="398">
        <v>0.1</v>
      </c>
      <c r="L224" s="795"/>
      <c r="M224" s="795"/>
      <c r="N224" s="795"/>
      <c r="O224" s="795"/>
      <c r="P224" s="795"/>
      <c r="Q224" s="795"/>
      <c r="R224" s="795"/>
      <c r="S224" s="795"/>
      <c r="T224" s="795"/>
      <c r="U224" s="795"/>
      <c r="V224" s="774"/>
      <c r="W224" s="773"/>
      <c r="X224" s="768"/>
    </row>
    <row r="225" spans="1:24" s="765" customFormat="1" x14ac:dyDescent="0.25">
      <c r="A225" s="767"/>
      <c r="B225" s="766"/>
      <c r="C225" s="778"/>
      <c r="D225" s="778"/>
      <c r="E225" s="778"/>
      <c r="F225" s="782"/>
      <c r="G225" s="794"/>
      <c r="H225" s="794"/>
      <c r="I225" s="782" t="str">
        <f t="shared" si="73"/>
        <v>b</v>
      </c>
      <c r="J225" s="398">
        <v>0.1</v>
      </c>
      <c r="L225" s="795"/>
      <c r="M225" s="795"/>
      <c r="N225" s="795"/>
      <c r="O225" s="795"/>
      <c r="P225" s="795"/>
      <c r="Q225" s="795"/>
      <c r="R225" s="795"/>
      <c r="S225" s="795"/>
      <c r="T225" s="795"/>
      <c r="U225" s="795"/>
      <c r="V225" s="774"/>
      <c r="W225" s="773"/>
      <c r="X225" s="768"/>
    </row>
    <row r="226" spans="1:24" s="765" customFormat="1" x14ac:dyDescent="0.25">
      <c r="A226" s="767"/>
      <c r="B226" s="766"/>
      <c r="C226" s="778"/>
      <c r="D226" s="778"/>
      <c r="E226" s="778"/>
      <c r="F226" s="782"/>
      <c r="G226" s="794"/>
      <c r="H226" s="794"/>
      <c r="I226" s="782" t="str">
        <f t="shared" si="73"/>
        <v>l</v>
      </c>
      <c r="J226" s="398">
        <v>0.1</v>
      </c>
      <c r="L226" s="795"/>
      <c r="M226" s="795"/>
      <c r="N226" s="795"/>
      <c r="O226" s="795"/>
      <c r="P226" s="795"/>
      <c r="Q226" s="795"/>
      <c r="R226" s="795"/>
      <c r="S226" s="795"/>
      <c r="T226" s="795"/>
      <c r="U226" s="795"/>
      <c r="V226" s="774"/>
      <c r="W226" s="773"/>
      <c r="X226" s="768"/>
    </row>
    <row r="227" spans="1:24" s="765" customFormat="1" x14ac:dyDescent="0.25">
      <c r="A227" s="767"/>
      <c r="B227" s="766"/>
      <c r="C227" s="778"/>
      <c r="D227" s="778"/>
      <c r="E227" s="778"/>
      <c r="F227" s="782"/>
      <c r="G227" s="794"/>
      <c r="H227" s="794"/>
      <c r="I227" s="782" t="str">
        <f t="shared" si="73"/>
        <v>h</v>
      </c>
      <c r="J227" s="398">
        <v>0.1</v>
      </c>
      <c r="L227" s="795"/>
      <c r="M227" s="795"/>
      <c r="N227" s="795"/>
      <c r="O227" s="795"/>
      <c r="P227" s="795"/>
      <c r="Q227" s="795"/>
      <c r="R227" s="795"/>
      <c r="S227" s="795"/>
      <c r="T227" s="795"/>
      <c r="U227" s="795"/>
      <c r="V227" s="774"/>
      <c r="W227" s="773"/>
      <c r="X227" s="768"/>
    </row>
    <row r="228" spans="1:24" s="765" customFormat="1" x14ac:dyDescent="0.25">
      <c r="A228" s="767"/>
      <c r="B228" s="766"/>
      <c r="C228" s="778"/>
      <c r="D228" s="778"/>
      <c r="E228" s="778"/>
      <c r="F228" s="782"/>
      <c r="G228" s="794"/>
      <c r="H228" s="794"/>
      <c r="I228" s="782" t="str">
        <f t="shared" si="73"/>
        <v>of</v>
      </c>
      <c r="J228" s="398">
        <v>0.1</v>
      </c>
      <c r="L228" s="795"/>
      <c r="M228" s="795"/>
      <c r="N228" s="795"/>
      <c r="O228" s="795"/>
      <c r="P228" s="795"/>
      <c r="Q228" s="795"/>
      <c r="R228" s="795"/>
      <c r="S228" s="795"/>
      <c r="T228" s="795"/>
      <c r="U228" s="795"/>
      <c r="V228" s="774"/>
      <c r="W228" s="773"/>
      <c r="X228" s="768"/>
    </row>
    <row r="229" spans="1:24" s="765" customFormat="1" x14ac:dyDescent="0.25">
      <c r="A229" s="767"/>
      <c r="B229" s="766"/>
      <c r="C229" s="778"/>
      <c r="D229" s="778"/>
      <c r="E229" s="778"/>
      <c r="F229" s="782"/>
      <c r="G229" s="794"/>
      <c r="H229" s="794"/>
      <c r="I229" s="782" t="str">
        <f t="shared" si="73"/>
        <v>f</v>
      </c>
      <c r="J229" s="398">
        <v>0.1</v>
      </c>
      <c r="L229" s="795"/>
      <c r="M229" s="795"/>
      <c r="N229" s="795"/>
      <c r="O229" s="795"/>
      <c r="P229" s="795"/>
      <c r="Q229" s="795"/>
      <c r="R229" s="795"/>
      <c r="S229" s="795"/>
      <c r="T229" s="795"/>
      <c r="U229" s="795"/>
      <c r="V229" s="774"/>
      <c r="W229" s="773"/>
      <c r="X229" s="768"/>
    </row>
    <row r="230" spans="1:24" s="765" customFormat="1" x14ac:dyDescent="0.25">
      <c r="A230" s="767"/>
      <c r="B230" s="766"/>
      <c r="C230" s="778"/>
      <c r="D230" s="778"/>
      <c r="E230" s="778"/>
      <c r="F230" s="782"/>
      <c r="G230" s="794"/>
      <c r="H230" s="794"/>
      <c r="I230" s="782" t="str">
        <f t="shared" si="73"/>
        <v>i</v>
      </c>
      <c r="J230" s="398">
        <v>0.1</v>
      </c>
      <c r="L230" s="795"/>
      <c r="M230" s="795"/>
      <c r="N230" s="795"/>
      <c r="O230" s="795"/>
      <c r="P230" s="795"/>
      <c r="Q230" s="795"/>
      <c r="R230" s="795"/>
      <c r="S230" s="795"/>
      <c r="T230" s="795"/>
      <c r="U230" s="795"/>
      <c r="V230" s="774"/>
      <c r="W230" s="773"/>
      <c r="X230" s="768"/>
    </row>
    <row r="231" spans="1:24" s="765" customFormat="1" x14ac:dyDescent="0.25">
      <c r="A231" s="767"/>
      <c r="B231" s="766"/>
      <c r="C231" s="778"/>
      <c r="D231" s="778"/>
      <c r="E231" s="778"/>
      <c r="F231" s="782"/>
      <c r="G231" s="794"/>
      <c r="H231" s="794"/>
      <c r="I231" s="782" t="str">
        <f t="shared" si="73"/>
        <v>k</v>
      </c>
      <c r="J231" s="398">
        <v>0.1</v>
      </c>
      <c r="L231" s="795"/>
      <c r="M231" s="795"/>
      <c r="N231" s="795"/>
      <c r="O231" s="795"/>
      <c r="P231" s="795"/>
      <c r="Q231" s="795"/>
      <c r="R231" s="795"/>
      <c r="S231" s="795"/>
      <c r="T231" s="795"/>
      <c r="U231" s="795"/>
      <c r="V231" s="774"/>
      <c r="W231" s="773"/>
      <c r="X231" s="768"/>
    </row>
    <row r="232" spans="1:24" s="765" customFormat="1" x14ac:dyDescent="0.25">
      <c r="A232" s="767"/>
      <c r="B232" s="766"/>
      <c r="C232" s="778"/>
      <c r="D232" s="778"/>
      <c r="E232" s="778"/>
      <c r="F232" s="782"/>
      <c r="G232" s="794"/>
      <c r="H232" s="794"/>
      <c r="I232" s="782" t="str">
        <f t="shared" si="73"/>
        <v>v</v>
      </c>
      <c r="J232" s="398">
        <v>0.1</v>
      </c>
      <c r="L232" s="795"/>
      <c r="M232" s="795"/>
      <c r="N232" s="795"/>
      <c r="O232" s="795"/>
      <c r="P232" s="795"/>
      <c r="Q232" s="795"/>
      <c r="R232" s="795"/>
      <c r="S232" s="795"/>
      <c r="T232" s="795"/>
      <c r="U232" s="795"/>
      <c r="V232" s="774"/>
      <c r="W232" s="773"/>
      <c r="X232" s="768"/>
    </row>
    <row r="233" spans="1:24" x14ac:dyDescent="0.25">
      <c r="A233" s="767"/>
      <c r="B233" s="766"/>
      <c r="C233" s="778"/>
      <c r="D233" s="778"/>
      <c r="E233" s="778"/>
      <c r="F233" s="782"/>
      <c r="G233" s="794"/>
      <c r="H233" s="794"/>
      <c r="I233" s="794"/>
      <c r="J233" s="793"/>
      <c r="K233" s="793"/>
      <c r="L233" s="793"/>
      <c r="M233" s="793"/>
      <c r="N233" s="793"/>
      <c r="O233" s="793"/>
      <c r="P233" s="793"/>
      <c r="Q233" s="793"/>
      <c r="R233" s="793"/>
      <c r="S233" s="793"/>
      <c r="T233" s="793"/>
      <c r="U233" s="793"/>
      <c r="V233" s="774"/>
      <c r="W233" s="773"/>
      <c r="X233" s="768"/>
    </row>
    <row r="234" spans="1:24" x14ac:dyDescent="0.25">
      <c r="A234" s="767"/>
      <c r="B234" s="766"/>
      <c r="C234" s="778"/>
      <c r="D234" s="778"/>
      <c r="E234" s="778"/>
      <c r="F234" s="777"/>
      <c r="G234" s="776"/>
      <c r="H234" s="776"/>
      <c r="I234" s="776"/>
      <c r="J234" s="775"/>
      <c r="K234" s="775"/>
      <c r="L234" s="775"/>
      <c r="M234" s="775"/>
      <c r="N234" s="775"/>
      <c r="O234" s="775"/>
      <c r="P234" s="775"/>
      <c r="Q234" s="775"/>
      <c r="R234" s="775"/>
      <c r="S234" s="775"/>
      <c r="T234" s="775"/>
      <c r="U234" s="775"/>
      <c r="V234" s="774"/>
      <c r="W234" s="773"/>
      <c r="X234" s="768"/>
    </row>
    <row r="235" spans="1:24" x14ac:dyDescent="0.25">
      <c r="A235" s="767"/>
      <c r="B235" s="766"/>
      <c r="C235" s="771"/>
      <c r="D235" s="771"/>
      <c r="E235" s="771"/>
      <c r="F235" s="771"/>
      <c r="G235" s="772" t="str">
        <f>G195</f>
        <v>GRAZING CROPS - QUALITY AND WASTAGE</v>
      </c>
      <c r="H235" s="771"/>
      <c r="I235" s="771"/>
      <c r="J235" s="771"/>
      <c r="K235" s="771"/>
      <c r="L235" s="771"/>
      <c r="M235" s="771"/>
      <c r="N235" s="771"/>
      <c r="O235" s="771"/>
      <c r="P235" s="771"/>
      <c r="Q235" s="771"/>
      <c r="R235" s="771"/>
      <c r="S235" s="771"/>
      <c r="T235" s="792"/>
      <c r="U235" s="792"/>
      <c r="V235" s="792"/>
      <c r="W235" s="770" t="s">
        <v>136</v>
      </c>
      <c r="X235" s="768"/>
    </row>
    <row r="236" spans="1:24" x14ac:dyDescent="0.25">
      <c r="A236" s="767"/>
      <c r="B236" s="766"/>
      <c r="C236" s="766"/>
      <c r="D236" s="766"/>
      <c r="E236" s="766"/>
      <c r="F236" s="768"/>
      <c r="G236" s="768"/>
      <c r="H236" s="768"/>
      <c r="I236" s="768"/>
      <c r="J236" s="768"/>
      <c r="K236" s="768"/>
      <c r="L236" s="768"/>
      <c r="M236" s="768"/>
      <c r="N236" s="768"/>
      <c r="O236" s="768"/>
      <c r="P236" s="768"/>
      <c r="Q236" s="768"/>
      <c r="R236" s="768"/>
      <c r="S236" s="768"/>
      <c r="T236" s="768"/>
      <c r="U236" s="768"/>
      <c r="V236" s="768"/>
      <c r="W236" s="768"/>
      <c r="X236" s="768"/>
    </row>
    <row r="237" spans="1:24" ht="15.75" thickBot="1" x14ac:dyDescent="0.3">
      <c r="A237" s="767"/>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row>
    <row r="238" spans="1:24" x14ac:dyDescent="0.25">
      <c r="A238" s="767"/>
      <c r="B238" s="766"/>
      <c r="C238" s="791" t="s">
        <v>0</v>
      </c>
      <c r="D238" s="791" t="e">
        <f>SUM(#REF!)</f>
        <v>#REF!</v>
      </c>
      <c r="E238" s="791"/>
      <c r="F238" s="791"/>
      <c r="G238" s="791"/>
      <c r="H238" s="791"/>
      <c r="I238" s="791"/>
      <c r="J238" s="791"/>
      <c r="K238" s="790"/>
      <c r="L238" s="790"/>
      <c r="M238" s="790"/>
      <c r="N238" s="790"/>
      <c r="O238" s="790"/>
      <c r="P238" s="790"/>
      <c r="Q238" s="790"/>
      <c r="R238" s="790"/>
      <c r="S238" s="790"/>
      <c r="T238" s="790"/>
      <c r="U238" s="790"/>
      <c r="V238" s="790"/>
      <c r="W238" s="789"/>
      <c r="X238" s="768"/>
    </row>
    <row r="239" spans="1:24" x14ac:dyDescent="0.25">
      <c r="A239" s="767"/>
      <c r="B239" s="766"/>
      <c r="C239" s="787"/>
      <c r="D239" s="787">
        <v>0</v>
      </c>
      <c r="E239" s="787" t="s">
        <v>1</v>
      </c>
      <c r="F239" s="786"/>
      <c r="G239" s="788" t="s">
        <v>1062</v>
      </c>
      <c r="H239" s="786"/>
      <c r="I239" s="786"/>
      <c r="J239" s="786"/>
      <c r="K239" s="786"/>
      <c r="L239" s="786"/>
      <c r="M239" s="786"/>
      <c r="N239" s="786"/>
      <c r="O239" s="786"/>
      <c r="P239" s="786"/>
      <c r="Q239" s="786"/>
      <c r="R239" s="786"/>
      <c r="S239" s="785"/>
      <c r="T239" s="279"/>
      <c r="U239" s="807"/>
      <c r="V239" s="807"/>
      <c r="W239" s="773"/>
      <c r="X239" s="768"/>
    </row>
    <row r="240" spans="1:24" x14ac:dyDescent="0.25">
      <c r="A240" s="767"/>
      <c r="B240" s="766"/>
      <c r="C240" s="787"/>
      <c r="D240" s="787" t="b">
        <f>OR(ISNA(VLOOKUP(G239,Index_Table_Names,1,FALSE)),G239="")</f>
        <v>0</v>
      </c>
      <c r="E240" s="778"/>
      <c r="F240" s="786"/>
      <c r="G240" s="786" t="s">
        <v>1060</v>
      </c>
      <c r="H240" s="279"/>
      <c r="I240" s="786"/>
      <c r="J240" s="786"/>
      <c r="L240" s="786"/>
      <c r="M240" s="786"/>
      <c r="N240" s="786"/>
      <c r="O240" s="786"/>
      <c r="P240" s="786"/>
      <c r="Q240" s="786"/>
      <c r="R240" s="786"/>
      <c r="S240" s="785"/>
      <c r="T240" s="808"/>
      <c r="U240" s="807"/>
      <c r="V240" s="807"/>
      <c r="W240" s="773"/>
      <c r="X240" s="768"/>
    </row>
    <row r="241" spans="1:24" x14ac:dyDescent="0.25">
      <c r="A241" s="767"/>
      <c r="B241" s="766"/>
      <c r="C241" s="778"/>
      <c r="D241" s="787" t="e">
        <f>(D239&lt;&gt;D238)</f>
        <v>#REF!</v>
      </c>
      <c r="E241" s="778"/>
      <c r="F241" s="786"/>
      <c r="G241" s="810">
        <v>37780.587162384261</v>
      </c>
      <c r="H241" s="279"/>
      <c r="I241" s="786"/>
      <c r="J241" s="786"/>
      <c r="K241" s="786"/>
      <c r="L241" s="913" t="s">
        <v>1063</v>
      </c>
      <c r="M241" s="786" t="s">
        <v>1064</v>
      </c>
      <c r="N241" s="923">
        <v>0.03</v>
      </c>
      <c r="O241" s="786"/>
      <c r="P241" s="786"/>
      <c r="Q241" s="786"/>
      <c r="R241" s="786"/>
      <c r="S241" s="785"/>
      <c r="T241" s="808"/>
      <c r="U241" s="807"/>
      <c r="V241" s="807"/>
      <c r="W241" s="773"/>
      <c r="X241" s="768"/>
    </row>
    <row r="242" spans="1:24" x14ac:dyDescent="0.25">
      <c r="A242" s="767"/>
      <c r="B242" s="766"/>
      <c r="C242" s="778"/>
      <c r="D242" s="787"/>
      <c r="E242" s="778"/>
      <c r="F242" s="786"/>
      <c r="G242" s="809"/>
      <c r="H242" s="279"/>
      <c r="I242" s="786"/>
      <c r="J242" s="279"/>
      <c r="K242" s="786"/>
      <c r="L242" s="786"/>
      <c r="M242" s="786"/>
      <c r="N242" s="786"/>
      <c r="O242" s="786"/>
      <c r="P242" s="786"/>
      <c r="Q242" s="786"/>
      <c r="R242" s="786"/>
      <c r="S242" s="785"/>
      <c r="T242" s="808"/>
      <c r="U242" s="807"/>
      <c r="V242" s="807"/>
      <c r="W242" s="773"/>
      <c r="X242" s="768"/>
    </row>
    <row r="243" spans="1:24" x14ac:dyDescent="0.25">
      <c r="A243" s="767"/>
      <c r="B243" s="766"/>
      <c r="C243" s="771"/>
      <c r="D243" s="771"/>
      <c r="E243" s="771"/>
      <c r="F243" s="771"/>
      <c r="G243" s="772" t="str">
        <f>G239</f>
        <v>YIELD REDUCTION FROM GRAZING CROP</v>
      </c>
      <c r="H243" s="771"/>
      <c r="I243" s="771"/>
      <c r="J243" s="771"/>
      <c r="K243" s="771"/>
      <c r="L243" s="771"/>
      <c r="M243" s="771"/>
      <c r="N243" s="771"/>
      <c r="O243" s="771"/>
      <c r="P243" s="771"/>
      <c r="Q243" s="771"/>
      <c r="R243" s="771"/>
      <c r="S243" s="771"/>
      <c r="T243" s="792"/>
      <c r="U243" s="792"/>
      <c r="V243" s="792"/>
      <c r="W243" s="770" t="s">
        <v>136</v>
      </c>
      <c r="X243" s="768"/>
    </row>
    <row r="244" spans="1:24" x14ac:dyDescent="0.25">
      <c r="A244" s="767"/>
      <c r="B244" s="766"/>
      <c r="C244" s="766"/>
      <c r="D244" s="766"/>
      <c r="E244" s="766"/>
      <c r="F244" s="768"/>
      <c r="G244" s="768"/>
      <c r="H244" s="768"/>
      <c r="I244" s="768"/>
      <c r="J244" s="768"/>
      <c r="K244" s="768"/>
      <c r="L244" s="768"/>
      <c r="M244" s="768"/>
      <c r="N244" s="768"/>
      <c r="O244" s="768"/>
      <c r="P244" s="768"/>
      <c r="Q244" s="768"/>
      <c r="R244" s="768"/>
      <c r="S244" s="768"/>
      <c r="T244" s="768"/>
      <c r="U244" s="768"/>
      <c r="V244" s="768"/>
      <c r="W244" s="768"/>
      <c r="X244" s="768"/>
    </row>
    <row r="245" spans="1:24" x14ac:dyDescent="0.25">
      <c r="A245" s="767"/>
      <c r="B245" s="766"/>
      <c r="C245" s="766"/>
      <c r="D245" s="766"/>
      <c r="E245" s="766"/>
      <c r="F245" s="768"/>
      <c r="G245" s="768"/>
      <c r="H245" s="768"/>
      <c r="I245" s="768"/>
      <c r="J245" s="768"/>
      <c r="K245" s="768"/>
      <c r="L245" s="768"/>
      <c r="M245" s="768"/>
      <c r="N245" s="768"/>
      <c r="O245" s="768"/>
      <c r="P245" s="768"/>
      <c r="Q245" s="768"/>
      <c r="R245" s="768"/>
      <c r="S245" s="768"/>
      <c r="T245" s="768"/>
      <c r="U245" s="768"/>
      <c r="V245" s="768"/>
      <c r="W245" s="768"/>
      <c r="X245" s="768"/>
    </row>
    <row r="246" spans="1:24" x14ac:dyDescent="0.25">
      <c r="A246" s="767"/>
      <c r="B246" s="766"/>
      <c r="C246" s="914"/>
      <c r="D246" s="914"/>
      <c r="E246" s="914"/>
      <c r="F246" s="914"/>
      <c r="G246" s="914"/>
      <c r="H246" s="915"/>
      <c r="I246" s="914"/>
      <c r="J246" s="914"/>
      <c r="K246" s="914"/>
      <c r="L246" s="914"/>
      <c r="M246" s="914"/>
      <c r="N246" s="914"/>
      <c r="O246" s="914"/>
      <c r="P246" s="914"/>
      <c r="Q246" s="914"/>
      <c r="R246" s="914"/>
      <c r="S246" s="914"/>
      <c r="T246" s="914"/>
      <c r="U246" s="914"/>
      <c r="V246" s="914"/>
      <c r="W246" s="914"/>
      <c r="X246" s="914"/>
    </row>
    <row r="247" spans="1:24" x14ac:dyDescent="0.25">
      <c r="A247" s="767"/>
      <c r="B247" s="766"/>
      <c r="C247" s="766"/>
      <c r="D247" s="766"/>
      <c r="E247" s="766"/>
      <c r="F247" s="768"/>
      <c r="G247" s="768"/>
      <c r="H247" s="768"/>
      <c r="I247" s="768"/>
      <c r="J247" s="768"/>
      <c r="K247" s="768"/>
      <c r="L247" s="768"/>
      <c r="M247" s="768"/>
      <c r="N247" s="768"/>
      <c r="O247" s="768"/>
      <c r="P247" s="768"/>
      <c r="Q247" s="768"/>
      <c r="R247" s="768"/>
      <c r="S247" s="768"/>
      <c r="T247" s="768"/>
      <c r="U247" s="768"/>
      <c r="V247" s="768"/>
      <c r="W247" s="768"/>
      <c r="X247" s="768"/>
    </row>
    <row r="248" spans="1:24" x14ac:dyDescent="0.25">
      <c r="A248" s="767"/>
      <c r="B248" s="766"/>
      <c r="C248" s="766"/>
      <c r="D248" s="766"/>
      <c r="E248" s="766"/>
      <c r="F248" s="768"/>
      <c r="G248" s="768"/>
      <c r="H248" s="768"/>
      <c r="I248" s="768"/>
      <c r="J248" s="768"/>
      <c r="K248" s="768"/>
      <c r="L248" s="768"/>
      <c r="M248" s="768"/>
      <c r="N248" s="768"/>
      <c r="O248" s="768"/>
      <c r="P248" s="768"/>
      <c r="Q248" s="768"/>
      <c r="R248" s="768"/>
      <c r="S248" s="768"/>
      <c r="T248" s="768"/>
      <c r="U248" s="768"/>
      <c r="V248" s="768"/>
      <c r="W248" s="768"/>
      <c r="X248" s="768"/>
    </row>
    <row r="249" spans="1:24" x14ac:dyDescent="0.25">
      <c r="A249" s="767"/>
      <c r="B249" s="766"/>
      <c r="C249" s="766"/>
      <c r="D249" s="766"/>
      <c r="E249" s="766"/>
      <c r="F249" s="768"/>
      <c r="G249" s="768"/>
      <c r="H249" s="768"/>
      <c r="I249" s="768"/>
      <c r="J249" s="768"/>
      <c r="K249" s="768"/>
      <c r="L249" s="768"/>
      <c r="M249" s="768"/>
      <c r="N249" s="768"/>
      <c r="O249" s="768"/>
      <c r="P249" s="768"/>
      <c r="Q249" s="768"/>
      <c r="R249" s="768"/>
      <c r="S249" s="768"/>
      <c r="T249" s="768"/>
      <c r="U249" s="768"/>
      <c r="V249" s="768"/>
      <c r="W249" s="768"/>
      <c r="X249"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37"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868</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934</v>
      </c>
      <c r="G9" s="678" t="s">
        <v>867</v>
      </c>
      <c r="H9" s="678" t="s">
        <v>859</v>
      </c>
      <c r="I9" s="678" t="s">
        <v>860</v>
      </c>
      <c r="J9" s="678" t="s">
        <v>861</v>
      </c>
      <c r="K9" s="678" t="s">
        <v>862</v>
      </c>
      <c r="L9" s="678" t="s">
        <v>863</v>
      </c>
      <c r="M9" s="678" t="s">
        <v>864</v>
      </c>
      <c r="N9" s="678" t="s">
        <v>865</v>
      </c>
      <c r="O9" s="678" t="s">
        <v>866</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448</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449</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450</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451</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452</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453</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454</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455</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456</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457</v>
      </c>
      <c r="F19" s="343">
        <v>43930</v>
      </c>
      <c r="G19" s="343">
        <v>43905</v>
      </c>
      <c r="H19" s="343">
        <v>43905</v>
      </c>
      <c r="I19" s="343">
        <v>43905</v>
      </c>
      <c r="J19" s="343">
        <v>43926</v>
      </c>
      <c r="K19" s="343">
        <v>43926</v>
      </c>
      <c r="L19" s="343">
        <v>43926</v>
      </c>
      <c r="M19" s="343">
        <v>43926</v>
      </c>
      <c r="N19" s="343">
        <v>43926</v>
      </c>
      <c r="O19" s="343">
        <v>43926</v>
      </c>
      <c r="P19" s="75" t="s">
        <v>941</v>
      </c>
      <c r="Z19" s="219"/>
      <c r="AA19" s="248"/>
      <c r="AB19" s="240"/>
      <c r="AC19" s="240"/>
      <c r="AD19" s="240"/>
    </row>
    <row r="20" spans="1:30" s="75" customFormat="1" outlineLevel="1" x14ac:dyDescent="0.25">
      <c r="A20" s="238"/>
      <c r="B20" s="239"/>
      <c r="C20" s="249"/>
      <c r="D20" s="257"/>
      <c r="E20" s="219" t="s">
        <v>458</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1050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869</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934</v>
      </c>
      <c r="H34" s="678" t="s">
        <v>867</v>
      </c>
      <c r="I34" s="678" t="s">
        <v>859</v>
      </c>
      <c r="J34" s="678" t="s">
        <v>860</v>
      </c>
      <c r="K34" s="678" t="s">
        <v>861</v>
      </c>
      <c r="L34" s="678" t="s">
        <v>862</v>
      </c>
      <c r="M34" s="678" t="s">
        <v>863</v>
      </c>
      <c r="N34" s="678" t="s">
        <v>864</v>
      </c>
      <c r="O34" s="678" t="s">
        <v>865</v>
      </c>
      <c r="P34" s="678" t="s">
        <v>866</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877</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MIN(Crop!I66:I76)</f>
        <v>43794</v>
      </c>
      <c r="H43" s="407">
        <f>MIN(Crop!J66:J76)</f>
        <v>43794</v>
      </c>
      <c r="I43" s="407">
        <f>MIN(Crop!K66:K76)</f>
        <v>43794</v>
      </c>
      <c r="J43" s="407">
        <f>MIN(Crop!L66:L76)</f>
        <v>43794</v>
      </c>
      <c r="K43" s="407">
        <f>MIN(Crop!M66:M76)</f>
        <v>43794</v>
      </c>
      <c r="L43" s="407">
        <f>MIN(Crop!N66:N76)</f>
        <v>43794</v>
      </c>
      <c r="M43" s="407">
        <f>MIN(Crop!O66:O76)</f>
        <v>43794</v>
      </c>
      <c r="N43" s="407">
        <f>MIN(Crop!P66:P76)</f>
        <v>43794</v>
      </c>
      <c r="O43" s="407">
        <f>MIN(Crop!Q66:Q76)</f>
        <v>43794</v>
      </c>
      <c r="P43" s="407">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858</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871</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874</v>
      </c>
      <c r="G58" s="684"/>
      <c r="H58" s="684"/>
      <c r="I58" s="940" t="s">
        <v>875</v>
      </c>
      <c r="J58" s="940"/>
      <c r="K58" s="940"/>
      <c r="L58" s="940" t="s">
        <v>876</v>
      </c>
      <c r="M58" s="940"/>
      <c r="N58" s="940"/>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867</v>
      </c>
      <c r="G60" s="678" t="s">
        <v>859</v>
      </c>
      <c r="H60" s="678" t="s">
        <v>860</v>
      </c>
      <c r="I60" s="678" t="s">
        <v>861</v>
      </c>
      <c r="J60" s="678" t="s">
        <v>862</v>
      </c>
      <c r="K60" s="678" t="s">
        <v>863</v>
      </c>
      <c r="L60" s="678" t="s">
        <v>864</v>
      </c>
      <c r="M60" s="678" t="s">
        <v>865</v>
      </c>
      <c r="N60" s="678" t="s">
        <v>866</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878</v>
      </c>
      <c r="F61" s="679">
        <v>43466</v>
      </c>
      <c r="G61" s="679">
        <v>43466</v>
      </c>
      <c r="H61" s="679">
        <v>43466</v>
      </c>
      <c r="I61" s="679">
        <v>43466</v>
      </c>
      <c r="J61" s="679">
        <v>43466</v>
      </c>
      <c r="K61" s="679">
        <v>43466</v>
      </c>
      <c r="L61" s="679">
        <v>43466</v>
      </c>
      <c r="M61" s="679">
        <v>43466</v>
      </c>
      <c r="N61" s="679">
        <v>43466</v>
      </c>
      <c r="O61" s="75" t="s">
        <v>894</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879</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880</v>
      </c>
      <c r="F63" s="679">
        <v>43556</v>
      </c>
      <c r="G63" s="679">
        <v>43556</v>
      </c>
      <c r="H63" s="679">
        <v>43556</v>
      </c>
      <c r="I63" s="679">
        <v>43556</v>
      </c>
      <c r="J63" s="679">
        <v>43556</v>
      </c>
      <c r="K63" s="679">
        <v>43556</v>
      </c>
      <c r="L63" s="679">
        <v>43556</v>
      </c>
      <c r="M63" s="679">
        <v>43556</v>
      </c>
      <c r="N63" s="679">
        <v>43556</v>
      </c>
      <c r="O63" s="75" t="s">
        <v>872</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881</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873</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882</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890</v>
      </c>
      <c r="Q65" s="218"/>
      <c r="R65" s="218"/>
      <c r="S65" s="218"/>
      <c r="T65" s="218"/>
      <c r="Y65" s="248"/>
      <c r="Z65" s="240"/>
      <c r="AA65" s="240"/>
      <c r="AB65" s="240"/>
    </row>
    <row r="66" spans="1:28" s="75" customFormat="1" outlineLevel="1" x14ac:dyDescent="0.25">
      <c r="A66" s="238"/>
      <c r="B66" s="239"/>
      <c r="C66" s="249"/>
      <c r="D66" s="257"/>
      <c r="E66" s="258" t="s">
        <v>883</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891</v>
      </c>
      <c r="Q66" s="218"/>
      <c r="R66" s="218"/>
      <c r="S66" s="218"/>
      <c r="T66" s="218"/>
      <c r="Y66" s="248"/>
      <c r="Z66" s="240"/>
      <c r="AA66" s="240"/>
      <c r="AB66" s="240"/>
    </row>
    <row r="67" spans="1:28" s="75" customFormat="1" outlineLevel="1" x14ac:dyDescent="0.25">
      <c r="A67" s="238"/>
      <c r="B67" s="239"/>
      <c r="C67" s="249"/>
      <c r="D67" s="257"/>
      <c r="E67" s="258" t="s">
        <v>884</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885</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886</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887</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564</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888</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892</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889</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893</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896</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895</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112"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1059</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2">
        <v>1</v>
      </c>
      <c r="I17" s="217"/>
      <c r="J17" s="392">
        <v>1</v>
      </c>
      <c r="K17" s="217"/>
      <c r="L17" s="392" t="s">
        <v>462</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2" t="s">
        <v>462</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285</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424</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293</v>
      </c>
      <c r="G73" s="894"/>
      <c r="H73" s="804"/>
      <c r="I73" s="892"/>
      <c r="J73" s="804" t="s">
        <v>294</v>
      </c>
      <c r="K73" s="804"/>
      <c r="L73" s="804"/>
      <c r="M73" s="892"/>
      <c r="N73" s="804" t="s">
        <v>425</v>
      </c>
      <c r="O73" s="804"/>
      <c r="P73" s="804"/>
      <c r="Q73" s="892"/>
      <c r="R73" s="804" t="s">
        <v>296</v>
      </c>
      <c r="S73" s="804"/>
      <c r="T73" s="894"/>
      <c r="U73" s="892"/>
      <c r="V73" s="895" t="s">
        <v>297</v>
      </c>
      <c r="W73" s="892"/>
      <c r="X73" s="892"/>
      <c r="Y73" s="892"/>
      <c r="Z73" s="16"/>
      <c r="AA73" s="7"/>
      <c r="AB73" s="7"/>
      <c r="AC73" s="7"/>
    </row>
    <row r="74" spans="1:29" s="8" customFormat="1" ht="13.7" customHeight="1" outlineLevel="1" x14ac:dyDescent="0.25">
      <c r="A74" s="5"/>
      <c r="B74" s="6"/>
      <c r="C74" s="17"/>
      <c r="D74" s="17"/>
      <c r="E74" s="17"/>
      <c r="F74" s="895" t="s">
        <v>108</v>
      </c>
      <c r="G74" s="803" t="s">
        <v>1058</v>
      </c>
      <c r="H74" s="197" t="s">
        <v>292</v>
      </c>
      <c r="I74" s="892"/>
      <c r="J74" s="803" t="s">
        <v>108</v>
      </c>
      <c r="K74" s="803" t="s">
        <v>1058</v>
      </c>
      <c r="L74" s="803" t="s">
        <v>292</v>
      </c>
      <c r="M74" s="892"/>
      <c r="N74" s="803" t="s">
        <v>108</v>
      </c>
      <c r="O74" s="803" t="s">
        <v>1058</v>
      </c>
      <c r="P74" s="803" t="s">
        <v>292</v>
      </c>
      <c r="Q74" s="892"/>
      <c r="R74" s="803" t="s">
        <v>108</v>
      </c>
      <c r="S74" s="803" t="s">
        <v>1058</v>
      </c>
      <c r="T74" s="803" t="s">
        <v>292</v>
      </c>
      <c r="U74" s="892"/>
      <c r="V74" s="895" t="s">
        <v>292</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1057</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430</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0"/>
      <c r="F101" s="941"/>
      <c r="G101" s="23" t="s">
        <v>299</v>
      </c>
      <c r="H101" s="23"/>
      <c r="I101" s="23"/>
      <c r="J101" s="804" t="s">
        <v>426</v>
      </c>
      <c r="K101" s="804"/>
      <c r="L101" s="804"/>
      <c r="M101" s="902"/>
      <c r="N101" s="804" t="s">
        <v>427</v>
      </c>
      <c r="O101" s="804"/>
      <c r="P101" s="394"/>
      <c r="Q101" s="806"/>
      <c r="R101" s="394" t="s">
        <v>428</v>
      </c>
      <c r="S101" s="185"/>
      <c r="T101" s="185"/>
      <c r="U101" s="806"/>
      <c r="V101" s="185" t="s">
        <v>429</v>
      </c>
      <c r="W101" s="185"/>
      <c r="X101" s="185"/>
      <c r="Y101" s="806"/>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03" t="s">
        <v>1058</v>
      </c>
      <c r="L102" s="23" t="s">
        <v>292</v>
      </c>
      <c r="M102" s="803"/>
      <c r="N102" s="23" t="s">
        <v>108</v>
      </c>
      <c r="O102" s="803" t="s">
        <v>1058</v>
      </c>
      <c r="P102" s="23" t="s">
        <v>292</v>
      </c>
      <c r="Q102" s="803"/>
      <c r="R102" s="23" t="s">
        <v>108</v>
      </c>
      <c r="S102" s="803" t="s">
        <v>1058</v>
      </c>
      <c r="T102" s="23" t="s">
        <v>292</v>
      </c>
      <c r="U102" s="23"/>
      <c r="V102" s="23" t="s">
        <v>108</v>
      </c>
      <c r="W102" s="803" t="s">
        <v>1058</v>
      </c>
      <c r="X102" s="23" t="s">
        <v>292</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76</v>
      </c>
      <c r="H104" s="904">
        <v>1.2</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75</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251</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8" customFormat="1" ht="13.5" customHeight="1" outlineLevel="1" x14ac:dyDescent="0.25">
      <c r="A108" s="5"/>
      <c r="B108" s="6"/>
      <c r="C108" s="17"/>
      <c r="D108" s="26"/>
      <c r="E108" s="903"/>
      <c r="F108" s="903"/>
      <c r="G108" s="903" t="s">
        <v>72</v>
      </c>
      <c r="H108" s="904">
        <v>1.2</v>
      </c>
      <c r="I108" s="903"/>
      <c r="J108" s="903"/>
      <c r="K108" s="903"/>
      <c r="L108" s="903"/>
      <c r="M108" s="903"/>
      <c r="N108" s="903"/>
      <c r="O108" s="903"/>
      <c r="P108" s="903"/>
      <c r="Q108" s="903"/>
      <c r="R108" s="903"/>
      <c r="S108" s="903"/>
      <c r="T108" s="903"/>
      <c r="U108" s="903"/>
      <c r="V108" s="903"/>
      <c r="W108" s="903"/>
      <c r="X108" s="903"/>
      <c r="Y108" s="219"/>
      <c r="Z108" s="16"/>
      <c r="AA108" s="7"/>
      <c r="AB108" s="7"/>
      <c r="AC108" s="7"/>
    </row>
    <row r="109" spans="1:29" s="8" customFormat="1" ht="13.5" customHeight="1" outlineLevel="1" x14ac:dyDescent="0.25">
      <c r="A109" s="5"/>
      <c r="B109" s="6"/>
      <c r="C109" s="17"/>
      <c r="D109" s="26"/>
      <c r="E109" s="903"/>
      <c r="F109" s="903"/>
      <c r="G109" s="903" t="s">
        <v>81</v>
      </c>
      <c r="H109" s="904">
        <v>1.2</v>
      </c>
      <c r="I109" s="903"/>
      <c r="J109" s="903"/>
      <c r="K109" s="903"/>
      <c r="L109" s="903"/>
      <c r="M109" s="903"/>
      <c r="N109" s="903"/>
      <c r="O109" s="903"/>
      <c r="P109" s="903"/>
      <c r="Q109" s="903"/>
      <c r="R109" s="903"/>
      <c r="S109" s="903"/>
      <c r="T109" s="903"/>
      <c r="U109" s="903"/>
      <c r="V109" s="903"/>
      <c r="W109" s="903"/>
      <c r="X109" s="903"/>
      <c r="Y109" s="219"/>
      <c r="Z109" s="16"/>
      <c r="AA109" s="7"/>
      <c r="AB109" s="7"/>
      <c r="AC109" s="7"/>
    </row>
    <row r="110" spans="1:29" s="8" customFormat="1" ht="13.5" customHeight="1" outlineLevel="1" x14ac:dyDescent="0.25">
      <c r="A110" s="5"/>
      <c r="B110" s="6"/>
      <c r="C110" s="17"/>
      <c r="D110" s="26"/>
      <c r="E110" s="903"/>
      <c r="F110" s="903"/>
      <c r="G110" s="903" t="s">
        <v>77</v>
      </c>
      <c r="H110" s="904">
        <v>1.2</v>
      </c>
      <c r="I110" s="903"/>
      <c r="J110" s="903"/>
      <c r="K110" s="903"/>
      <c r="L110" s="903"/>
      <c r="M110" s="903"/>
      <c r="N110" s="903"/>
      <c r="O110" s="903"/>
      <c r="P110" s="903"/>
      <c r="Q110" s="903"/>
      <c r="R110" s="903"/>
      <c r="S110" s="903"/>
      <c r="T110" s="903"/>
      <c r="U110" s="903"/>
      <c r="V110" s="903"/>
      <c r="W110" s="903"/>
      <c r="X110" s="903"/>
      <c r="Y110" s="219"/>
      <c r="Z110" s="16"/>
      <c r="AA110" s="7"/>
      <c r="AB110" s="7"/>
      <c r="AC110" s="7"/>
    </row>
    <row r="111" spans="1:29" s="8" customFormat="1" ht="13.5" customHeight="1" outlineLevel="1" x14ac:dyDescent="0.25">
      <c r="A111" s="5"/>
      <c r="B111" s="6"/>
      <c r="C111" s="17"/>
      <c r="D111" s="26"/>
      <c r="E111" s="903"/>
      <c r="F111" s="903"/>
      <c r="G111" s="903" t="s">
        <v>74</v>
      </c>
      <c r="H111" s="904">
        <v>1.2</v>
      </c>
      <c r="I111" s="903"/>
      <c r="J111" s="903"/>
      <c r="K111" s="903"/>
      <c r="L111" s="903"/>
      <c r="M111" s="903"/>
      <c r="N111" s="903"/>
      <c r="O111" s="903"/>
      <c r="P111" s="903"/>
      <c r="Q111" s="903"/>
      <c r="R111" s="903"/>
      <c r="S111" s="903"/>
      <c r="T111" s="903"/>
      <c r="U111" s="903"/>
      <c r="V111" s="903"/>
      <c r="W111" s="903"/>
      <c r="X111" s="903"/>
      <c r="Y111" s="219"/>
      <c r="Z111" s="16"/>
      <c r="AA111" s="7"/>
      <c r="AB111" s="7"/>
      <c r="AC111" s="7"/>
    </row>
    <row r="112" spans="1:29" s="8" customFormat="1" ht="13.5" customHeight="1" outlineLevel="1" x14ac:dyDescent="0.25">
      <c r="A112" s="5"/>
      <c r="B112" s="6"/>
      <c r="C112" s="17"/>
      <c r="D112" s="26"/>
      <c r="E112" s="903"/>
      <c r="F112" s="903"/>
      <c r="G112" s="903" t="s">
        <v>82</v>
      </c>
      <c r="H112" s="904">
        <v>1.2</v>
      </c>
      <c r="I112" s="903"/>
      <c r="J112" s="903"/>
      <c r="K112" s="903"/>
      <c r="L112" s="903"/>
      <c r="M112" s="903"/>
      <c r="N112" s="903"/>
      <c r="O112" s="903"/>
      <c r="P112" s="903"/>
      <c r="Q112" s="903"/>
      <c r="R112" s="903"/>
      <c r="S112" s="903"/>
      <c r="T112" s="903"/>
      <c r="U112" s="903"/>
      <c r="V112" s="903"/>
      <c r="W112" s="903"/>
      <c r="X112" s="903"/>
      <c r="Y112" s="219"/>
      <c r="Z112" s="16"/>
      <c r="AA112" s="7"/>
      <c r="AB112" s="7"/>
      <c r="AC112" s="7"/>
    </row>
    <row r="113" spans="1:29" s="8" customFormat="1" ht="13.5" customHeight="1" outlineLevel="1" x14ac:dyDescent="0.25">
      <c r="A113" s="5"/>
      <c r="B113" s="6"/>
      <c r="C113" s="17"/>
      <c r="D113" s="26"/>
      <c r="E113" s="903"/>
      <c r="F113" s="903"/>
      <c r="G113" s="903" t="s">
        <v>84</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83</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33"/>
      <c r="E115" s="903"/>
      <c r="F115" s="903"/>
      <c r="G115" s="903"/>
      <c r="H115" s="903"/>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75" customFormat="1" ht="13.5" customHeight="1" outlineLevel="1" x14ac:dyDescent="0.25">
      <c r="A116" s="238"/>
      <c r="B116" s="239"/>
      <c r="C116" s="249"/>
      <c r="D116" s="265"/>
      <c r="E116" s="903"/>
      <c r="F116" s="903"/>
      <c r="G116" s="903"/>
      <c r="H116" s="903"/>
      <c r="I116" s="903"/>
      <c r="J116" s="903"/>
      <c r="K116" s="903"/>
      <c r="L116" s="903"/>
      <c r="M116" s="903"/>
      <c r="N116" s="903"/>
      <c r="O116" s="903"/>
      <c r="P116" s="903"/>
      <c r="Q116" s="903"/>
      <c r="R116" s="903"/>
      <c r="S116" s="903"/>
      <c r="T116" s="903"/>
      <c r="U116" s="903"/>
      <c r="V116" s="903"/>
      <c r="W116" s="903"/>
      <c r="X116" s="903"/>
      <c r="Y116" s="219"/>
      <c r="Z116" s="248"/>
      <c r="AA116" s="240"/>
      <c r="AB116" s="240"/>
      <c r="AC116" s="240"/>
    </row>
    <row r="117" spans="1:29" s="75" customFormat="1" ht="13.5" customHeight="1" outlineLevel="1" x14ac:dyDescent="0.25">
      <c r="A117" s="238"/>
      <c r="B117" s="239"/>
      <c r="C117" s="249"/>
      <c r="D117" s="265"/>
      <c r="E117" s="903"/>
      <c r="F117" s="903"/>
      <c r="G117" s="903"/>
      <c r="H117" s="903"/>
      <c r="I117" s="903"/>
      <c r="J117" s="903"/>
      <c r="K117" s="903"/>
      <c r="L117" s="903"/>
      <c r="M117" s="903"/>
      <c r="N117" s="903"/>
      <c r="O117" s="903"/>
      <c r="P117" s="903"/>
      <c r="Q117" s="903"/>
      <c r="R117" s="903"/>
      <c r="S117" s="903"/>
      <c r="T117" s="903"/>
      <c r="U117" s="903"/>
      <c r="V117" s="903"/>
      <c r="W117" s="903"/>
      <c r="X117" s="903"/>
      <c r="Y117" s="219"/>
      <c r="Z117" s="248"/>
      <c r="AA117" s="240"/>
      <c r="AB117" s="240"/>
      <c r="AC117" s="240"/>
    </row>
    <row r="118" spans="1:29" s="75" customFormat="1" ht="13.5" customHeight="1" outlineLevel="1" x14ac:dyDescent="0.25">
      <c r="A118" s="238"/>
      <c r="B118" s="239"/>
      <c r="C118" s="249"/>
      <c r="D118" s="265"/>
      <c r="E118" s="903"/>
      <c r="F118" s="903"/>
      <c r="G118" s="903"/>
      <c r="H118" s="903"/>
      <c r="I118" s="903"/>
      <c r="J118" s="903"/>
      <c r="K118" s="903"/>
      <c r="L118" s="903"/>
      <c r="M118" s="903"/>
      <c r="N118" s="903"/>
      <c r="O118" s="903"/>
      <c r="P118" s="903"/>
      <c r="Q118" s="903"/>
      <c r="R118" s="903"/>
      <c r="S118" s="903"/>
      <c r="T118" s="903"/>
      <c r="U118" s="903"/>
      <c r="V118" s="903"/>
      <c r="W118" s="903"/>
      <c r="X118" s="903"/>
      <c r="Y118" s="219"/>
      <c r="Z118" s="248"/>
      <c r="AA118" s="240"/>
      <c r="AB118" s="240"/>
      <c r="AC118" s="240"/>
    </row>
    <row r="119" spans="1:29" s="75" customFormat="1" ht="13.5" customHeight="1" outlineLevel="1" x14ac:dyDescent="0.25">
      <c r="A119" s="238"/>
      <c r="B119" s="239"/>
      <c r="C119" s="249"/>
      <c r="D119" s="265"/>
      <c r="E119" s="903"/>
      <c r="F119" s="903"/>
      <c r="G119" s="903"/>
      <c r="H119" s="903"/>
      <c r="I119" s="903"/>
      <c r="J119" s="903"/>
      <c r="K119" s="903"/>
      <c r="L119" s="903"/>
      <c r="M119" s="903"/>
      <c r="N119" s="903"/>
      <c r="O119" s="903"/>
      <c r="P119" s="903"/>
      <c r="Q119" s="903"/>
      <c r="R119" s="903"/>
      <c r="S119" s="903"/>
      <c r="T119" s="903"/>
      <c r="U119" s="903"/>
      <c r="V119" s="903"/>
      <c r="W119" s="903"/>
      <c r="X119" s="903"/>
      <c r="Y119" s="219"/>
      <c r="Z119" s="248"/>
      <c r="AA119" s="240"/>
      <c r="AB119" s="240"/>
      <c r="AC119" s="240"/>
    </row>
    <row r="120" spans="1:29" s="75" customFormat="1" ht="13.5" customHeight="1" outlineLevel="1" x14ac:dyDescent="0.25">
      <c r="A120" s="238"/>
      <c r="B120" s="239"/>
      <c r="C120" s="249"/>
      <c r="D120" s="265"/>
      <c r="E120" s="903" t="s">
        <v>843</v>
      </c>
      <c r="F120" s="903"/>
      <c r="G120" s="903"/>
      <c r="H120" s="903"/>
      <c r="I120" s="903"/>
      <c r="J120" s="903"/>
      <c r="K120" s="903"/>
      <c r="L120" s="903"/>
      <c r="M120" s="903"/>
      <c r="N120" s="903"/>
      <c r="O120" s="903"/>
      <c r="P120" s="903"/>
      <c r="Q120" s="903"/>
      <c r="R120" s="903"/>
      <c r="S120" s="903"/>
      <c r="T120" s="903"/>
      <c r="U120" s="903"/>
      <c r="V120" s="903"/>
      <c r="W120" s="903"/>
      <c r="X120" s="903"/>
      <c r="Y120" s="219"/>
      <c r="Z120" s="248"/>
      <c r="AA120" s="240"/>
      <c r="AB120" s="240"/>
      <c r="AC120" s="240"/>
    </row>
    <row r="121" spans="1:29" s="75" customFormat="1" ht="13.5" customHeight="1" outlineLevel="1" x14ac:dyDescent="0.25">
      <c r="A121" s="238"/>
      <c r="B121" s="239"/>
      <c r="C121" s="249"/>
      <c r="D121" s="265"/>
      <c r="E121" s="904" t="s">
        <v>108</v>
      </c>
      <c r="F121" s="905">
        <v>43466</v>
      </c>
      <c r="G121" s="905">
        <v>43497</v>
      </c>
      <c r="H121" s="905">
        <v>43525</v>
      </c>
      <c r="I121" s="905">
        <v>43556</v>
      </c>
      <c r="J121" s="905">
        <v>43586</v>
      </c>
      <c r="K121" s="905">
        <v>43617</v>
      </c>
      <c r="L121" s="905">
        <v>43647</v>
      </c>
      <c r="M121" s="905">
        <v>43678</v>
      </c>
      <c r="N121" s="905">
        <v>43709</v>
      </c>
      <c r="O121" s="905">
        <v>43739</v>
      </c>
      <c r="P121" s="905">
        <v>43770</v>
      </c>
      <c r="Q121" s="905">
        <v>43800</v>
      </c>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4" t="s">
        <v>844</v>
      </c>
      <c r="F122" s="904">
        <v>0</v>
      </c>
      <c r="G122" s="904">
        <v>0</v>
      </c>
      <c r="H122" s="904">
        <v>0</v>
      </c>
      <c r="I122" s="904">
        <v>0</v>
      </c>
      <c r="J122" s="904">
        <v>0</v>
      </c>
      <c r="K122" s="904">
        <v>0.5</v>
      </c>
      <c r="L122" s="904">
        <v>0.5</v>
      </c>
      <c r="M122" s="904">
        <v>0.3</v>
      </c>
      <c r="N122" s="904">
        <v>0.3</v>
      </c>
      <c r="O122" s="904">
        <v>0</v>
      </c>
      <c r="P122" s="904">
        <v>0</v>
      </c>
      <c r="Q122" s="904">
        <v>0</v>
      </c>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3" t="s">
        <v>842</v>
      </c>
      <c r="F126" s="903"/>
      <c r="G126" s="903"/>
      <c r="H126" s="903"/>
      <c r="I126" s="903"/>
      <c r="J126" s="903"/>
      <c r="K126" s="903"/>
      <c r="L126" s="903"/>
      <c r="M126" s="903"/>
      <c r="N126" s="903"/>
      <c r="O126" s="903"/>
      <c r="P126" s="903"/>
      <c r="Q126" s="903"/>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c r="F127" s="905">
        <f>F121</f>
        <v>43466</v>
      </c>
      <c r="G127" s="905">
        <f t="shared" ref="G127:Q127" si="0">G121</f>
        <v>43497</v>
      </c>
      <c r="H127" s="905">
        <f t="shared" si="0"/>
        <v>43525</v>
      </c>
      <c r="I127" s="905">
        <f t="shared" si="0"/>
        <v>43556</v>
      </c>
      <c r="J127" s="905">
        <f t="shared" si="0"/>
        <v>43586</v>
      </c>
      <c r="K127" s="905">
        <f t="shared" si="0"/>
        <v>43617</v>
      </c>
      <c r="L127" s="905">
        <f t="shared" si="0"/>
        <v>43647</v>
      </c>
      <c r="M127" s="905">
        <f t="shared" si="0"/>
        <v>43678</v>
      </c>
      <c r="N127" s="905">
        <f t="shared" si="0"/>
        <v>43709</v>
      </c>
      <c r="O127" s="905">
        <f t="shared" si="0"/>
        <v>43739</v>
      </c>
      <c r="P127" s="905">
        <f t="shared" si="0"/>
        <v>43770</v>
      </c>
      <c r="Q127" s="905">
        <f t="shared" si="0"/>
        <v>43800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4" t="s">
        <v>73</v>
      </c>
      <c r="F128" s="904">
        <v>0</v>
      </c>
      <c r="G128" s="904">
        <v>0</v>
      </c>
      <c r="H128" s="904">
        <v>0</v>
      </c>
      <c r="I128" s="904">
        <v>0</v>
      </c>
      <c r="J128" s="904">
        <v>0</v>
      </c>
      <c r="K128" s="904">
        <v>0.1</v>
      </c>
      <c r="L128" s="904">
        <v>0.1</v>
      </c>
      <c r="M128" s="904">
        <v>0.1</v>
      </c>
      <c r="N128" s="904">
        <v>0.1</v>
      </c>
      <c r="O128" s="904">
        <v>0</v>
      </c>
      <c r="P128" s="904">
        <v>0</v>
      </c>
      <c r="Q128" s="904">
        <v>0</v>
      </c>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4" t="s">
        <v>76</v>
      </c>
      <c r="F129" s="904">
        <v>0</v>
      </c>
      <c r="G129" s="904">
        <v>0</v>
      </c>
      <c r="H129" s="904">
        <v>0</v>
      </c>
      <c r="I129" s="904">
        <v>0</v>
      </c>
      <c r="J129" s="904">
        <v>0</v>
      </c>
      <c r="K129" s="904">
        <v>0.1</v>
      </c>
      <c r="L129" s="904">
        <v>0.1</v>
      </c>
      <c r="M129" s="904">
        <v>0.1</v>
      </c>
      <c r="N129" s="904">
        <v>0.1</v>
      </c>
      <c r="O129" s="904">
        <v>0</v>
      </c>
      <c r="P129" s="904">
        <v>0</v>
      </c>
      <c r="Q129" s="904">
        <v>0</v>
      </c>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4" t="s">
        <v>75</v>
      </c>
      <c r="F130" s="904">
        <v>0</v>
      </c>
      <c r="G130" s="904">
        <v>0</v>
      </c>
      <c r="H130" s="904">
        <v>0</v>
      </c>
      <c r="I130" s="904">
        <v>0</v>
      </c>
      <c r="J130" s="904">
        <v>0</v>
      </c>
      <c r="K130" s="904">
        <v>0.1</v>
      </c>
      <c r="L130" s="904">
        <v>0.1</v>
      </c>
      <c r="M130" s="904">
        <v>0.1</v>
      </c>
      <c r="N130" s="904">
        <v>0.1</v>
      </c>
      <c r="O130" s="904">
        <v>0</v>
      </c>
      <c r="P130" s="904">
        <v>0</v>
      </c>
      <c r="Q130" s="904">
        <v>0</v>
      </c>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4" t="s">
        <v>78</v>
      </c>
      <c r="F131" s="904">
        <v>0</v>
      </c>
      <c r="G131" s="904">
        <v>0</v>
      </c>
      <c r="H131" s="904">
        <v>0</v>
      </c>
      <c r="I131" s="904">
        <v>0</v>
      </c>
      <c r="J131" s="904">
        <v>0</v>
      </c>
      <c r="K131" s="904">
        <v>0.1</v>
      </c>
      <c r="L131" s="904">
        <v>0.1</v>
      </c>
      <c r="M131" s="904">
        <v>0.1</v>
      </c>
      <c r="N131" s="904">
        <v>0.1</v>
      </c>
      <c r="O131" s="904">
        <v>0</v>
      </c>
      <c r="P131" s="904">
        <v>0</v>
      </c>
      <c r="Q131" s="904">
        <v>0</v>
      </c>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t="s">
        <v>251</v>
      </c>
      <c r="F132" s="904">
        <v>0</v>
      </c>
      <c r="G132" s="904">
        <v>0</v>
      </c>
      <c r="H132" s="904">
        <v>0</v>
      </c>
      <c r="I132" s="904">
        <v>0</v>
      </c>
      <c r="J132" s="904">
        <v>0</v>
      </c>
      <c r="K132" s="904">
        <v>0.1</v>
      </c>
      <c r="L132" s="904">
        <v>0.1</v>
      </c>
      <c r="M132" s="904">
        <v>0.1</v>
      </c>
      <c r="N132" s="904">
        <v>0.1</v>
      </c>
      <c r="O132" s="904">
        <v>0</v>
      </c>
      <c r="P132" s="904">
        <v>0</v>
      </c>
      <c r="Q132" s="904">
        <v>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72</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81</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77</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8" customFormat="1" ht="13.5" customHeight="1" outlineLevel="1" x14ac:dyDescent="0.25">
      <c r="A136" s="5"/>
      <c r="B136" s="6"/>
      <c r="C136" s="17"/>
      <c r="D136" s="33"/>
      <c r="E136" s="904" t="s">
        <v>74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16"/>
      <c r="AA136" s="7"/>
      <c r="AB136" s="7"/>
      <c r="AC136" s="7"/>
    </row>
    <row r="137" spans="1:29" s="8" customFormat="1" ht="13.5" customHeight="1" outlineLevel="1" x14ac:dyDescent="0.25">
      <c r="A137" s="5"/>
      <c r="B137" s="6"/>
      <c r="C137" s="17"/>
      <c r="D137" s="33"/>
      <c r="E137" s="904" t="s">
        <v>82</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16"/>
      <c r="AA137" s="7"/>
      <c r="AB137" s="7"/>
      <c r="AC137" s="7"/>
    </row>
    <row r="138" spans="1:29" s="8" customFormat="1" ht="13.5" customHeight="1" outlineLevel="1" x14ac:dyDescent="0.25">
      <c r="A138" s="5"/>
      <c r="B138" s="6"/>
      <c r="C138" s="17"/>
      <c r="D138" s="33"/>
      <c r="E138" s="904" t="s">
        <v>84</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16"/>
      <c r="AA138" s="7"/>
      <c r="AB138" s="7"/>
      <c r="AC138" s="7"/>
    </row>
    <row r="139" spans="1:29" s="8" customFormat="1" ht="13.5" customHeight="1" outlineLevel="1" x14ac:dyDescent="0.25">
      <c r="A139" s="5"/>
      <c r="B139" s="6"/>
      <c r="C139" s="17"/>
      <c r="D139" s="33"/>
      <c r="E139" s="904" t="s">
        <v>83</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16"/>
      <c r="AA139" s="7"/>
      <c r="AB139" s="7"/>
      <c r="AC139" s="7"/>
    </row>
    <row r="140" spans="1:29" s="8" customFormat="1" ht="13.5" customHeight="1" outlineLevel="1" x14ac:dyDescent="0.25">
      <c r="A140" s="5"/>
      <c r="B140" s="6"/>
      <c r="C140" s="17"/>
      <c r="D140" s="33"/>
      <c r="E140" s="903"/>
      <c r="F140" s="903"/>
      <c r="G140" s="903"/>
      <c r="H140" s="903"/>
      <c r="I140" s="903"/>
      <c r="J140" s="903"/>
      <c r="K140" s="903"/>
      <c r="L140" s="903"/>
      <c r="M140" s="903"/>
      <c r="N140" s="903"/>
      <c r="O140" s="903"/>
      <c r="P140" s="903"/>
      <c r="Q140" s="903"/>
      <c r="R140" s="903"/>
      <c r="S140" s="903"/>
      <c r="T140" s="903"/>
      <c r="U140" s="903"/>
      <c r="V140" s="903"/>
      <c r="W140" s="903"/>
      <c r="X140" s="90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85"/>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1"/>
      <c r="V142" s="771"/>
      <c r="W142" s="771"/>
      <c r="X142" s="771"/>
      <c r="Y142" s="771"/>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8"/>
      <c r="V143" s="768"/>
      <c r="W143" s="768"/>
      <c r="X143" s="768"/>
      <c r="Y143" s="768"/>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946</v>
      </c>
      <c r="I39" s="115"/>
      <c r="J39" s="113"/>
      <c r="K39" s="357" t="s">
        <v>141</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7" t="s">
        <v>143</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7" t="s">
        <v>145</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437</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44" t="s">
        <v>1051</v>
      </c>
      <c r="I45" s="945"/>
      <c r="J45" s="945"/>
      <c r="K45" s="945"/>
      <c r="L45" s="945"/>
      <c r="M45" s="945"/>
      <c r="N45" s="945"/>
      <c r="O45" s="945"/>
      <c r="P45" s="945"/>
      <c r="Q45" s="945"/>
      <c r="R45" s="945"/>
      <c r="S45" s="945"/>
      <c r="T45" s="946"/>
      <c r="U45" s="734"/>
      <c r="V45" s="734"/>
      <c r="W45" s="734"/>
      <c r="X45" s="734"/>
      <c r="Y45" s="734"/>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149</v>
      </c>
      <c r="H59" s="106" t="s">
        <v>150</v>
      </c>
      <c r="I59" s="106"/>
      <c r="J59" s="255" t="s">
        <v>934</v>
      </c>
      <c r="K59" s="106" t="s">
        <v>461</v>
      </c>
      <c r="L59" s="255" t="s">
        <v>900</v>
      </c>
      <c r="M59" s="255" t="s">
        <v>901</v>
      </c>
      <c r="N59" s="255" t="s">
        <v>902</v>
      </c>
      <c r="O59" s="255" t="s">
        <v>903</v>
      </c>
      <c r="P59" s="255" t="s">
        <v>904</v>
      </c>
      <c r="Q59" s="255" t="s">
        <v>905</v>
      </c>
      <c r="R59" s="255" t="s">
        <v>906</v>
      </c>
      <c r="S59" s="255" t="s">
        <v>907</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1012</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440</v>
      </c>
      <c r="J82" s="130" t="s">
        <v>164</v>
      </c>
      <c r="K82" s="130"/>
      <c r="L82" s="130"/>
      <c r="M82" s="130"/>
      <c r="N82" s="130"/>
      <c r="O82" s="130"/>
      <c r="P82" s="130"/>
      <c r="Q82" s="130"/>
      <c r="R82" s="130"/>
      <c r="S82" s="255"/>
      <c r="T82" s="130" t="s">
        <v>931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530</v>
      </c>
      <c r="I83" s="106" t="s">
        <v>39</v>
      </c>
      <c r="J83" s="106" t="s">
        <v>438</v>
      </c>
      <c r="K83" s="106" t="s">
        <v>439</v>
      </c>
      <c r="L83" s="106" t="s">
        <v>441</v>
      </c>
      <c r="M83" s="106" t="s">
        <v>442</v>
      </c>
      <c r="N83" s="255" t="s">
        <v>443</v>
      </c>
      <c r="O83" s="255" t="s">
        <v>445</v>
      </c>
      <c r="P83" s="255" t="s">
        <v>1007</v>
      </c>
      <c r="Q83" s="255" t="s">
        <v>1008</v>
      </c>
      <c r="R83" s="106"/>
      <c r="S83" s="255"/>
      <c r="T83" s="255" t="s">
        <v>446</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461</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900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440</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438</v>
      </c>
      <c r="N124" s="174" t="s">
        <v>439</v>
      </c>
      <c r="O124" s="174" t="s">
        <v>441</v>
      </c>
      <c r="P124" s="174" t="s">
        <v>442</v>
      </c>
      <c r="Q124" s="174" t="s">
        <v>443</v>
      </c>
      <c r="R124" s="174" t="s">
        <v>445</v>
      </c>
      <c r="S124" s="174" t="s">
        <v>1007</v>
      </c>
      <c r="T124" s="174" t="s">
        <v>1008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530</v>
      </c>
      <c r="J165" s="106" t="s">
        <v>856</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444</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438</v>
      </c>
      <c r="L166" s="106" t="s">
        <v>439</v>
      </c>
      <c r="M166" s="106" t="s">
        <v>441</v>
      </c>
      <c r="N166" s="106" t="s">
        <v>442</v>
      </c>
      <c r="O166" s="255" t="s">
        <v>443</v>
      </c>
      <c r="P166" s="255" t="s">
        <v>445</v>
      </c>
      <c r="Q166" s="255" t="s">
        <v>1007</v>
      </c>
      <c r="R166" s="255" t="s">
        <v>1008</v>
      </c>
      <c r="S166" s="106"/>
      <c r="T166" s="106"/>
      <c r="U166" s="106" t="s">
        <v>438</v>
      </c>
      <c r="V166" s="106" t="s">
        <v>439</v>
      </c>
      <c r="W166" s="106" t="s">
        <v>441</v>
      </c>
      <c r="X166" s="106" t="s">
        <v>442</v>
      </c>
      <c r="Y166" s="255" t="s">
        <v>443</v>
      </c>
      <c r="Z166" s="255" t="s">
        <v>445</v>
      </c>
      <c r="AA166" s="255" t="s">
        <v>1007</v>
      </c>
      <c r="AB166" s="255" t="s">
        <v>1008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934</v>
      </c>
      <c r="J167" s="133" t="s">
        <v>448</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446</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449</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450</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451</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452</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453</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454</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455</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456</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457</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461</v>
      </c>
      <c r="J177" s="133" t="s">
        <v>448</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446</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449</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450</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451</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452</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453</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454</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455</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456</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457</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900</v>
      </c>
      <c r="J187" s="133" t="s">
        <v>448</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446</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449</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450</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451</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452</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453</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454</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455</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456</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457</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901</v>
      </c>
      <c r="J197" s="133" t="s">
        <v>448</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446</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449</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450</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451</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452</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453</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454</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455</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456</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457</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902</v>
      </c>
      <c r="J207" s="133" t="s">
        <v>448</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446</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449</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450</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451</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452</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453</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454</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455</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456</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457</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903</v>
      </c>
      <c r="J217" s="133" t="s">
        <v>448</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446</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449</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450</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451</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452</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453</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454</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455</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456</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457</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904</v>
      </c>
      <c r="J227" s="133" t="s">
        <v>448</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446</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449</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450</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451</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452</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453</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454</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455</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456</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457</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905</v>
      </c>
      <c r="J237" s="133" t="s">
        <v>448</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446</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449</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450</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451</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452</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453</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454</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455</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456</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457</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906</v>
      </c>
      <c r="J247" s="133" t="s">
        <v>448</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446</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449</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450</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451</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452</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453</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454</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455</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456</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457</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907</v>
      </c>
      <c r="J257" s="133" t="s">
        <v>448</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446</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449</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450</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451</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452</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453</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454</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455</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456</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457</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530</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444</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438</v>
      </c>
      <c r="L280" s="106" t="s">
        <v>439</v>
      </c>
      <c r="M280" s="106" t="s">
        <v>441</v>
      </c>
      <c r="N280" s="106" t="s">
        <v>442</v>
      </c>
      <c r="O280" s="106" t="s">
        <v>443</v>
      </c>
      <c r="P280" s="255" t="s">
        <v>445</v>
      </c>
      <c r="Q280" s="255" t="s">
        <v>1007</v>
      </c>
      <c r="R280" s="255" t="s">
        <v>1008</v>
      </c>
      <c r="S280" s="106"/>
      <c r="T280" s="106"/>
      <c r="U280" s="106" t="s">
        <v>438</v>
      </c>
      <c r="V280" s="106" t="s">
        <v>439</v>
      </c>
      <c r="W280" s="106" t="s">
        <v>441</v>
      </c>
      <c r="X280" s="106" t="s">
        <v>442</v>
      </c>
      <c r="Y280" s="106" t="s">
        <v>443</v>
      </c>
      <c r="Z280" s="255" t="s">
        <v>445</v>
      </c>
      <c r="AA280" s="255" t="s">
        <v>1007</v>
      </c>
      <c r="AB280" s="255" t="s">
        <v>1008</v>
      </c>
      <c r="AC280" s="106" t="s">
        <v>443</v>
      </c>
      <c r="AD280" s="106" t="s">
        <v>443</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934</v>
      </c>
      <c r="J281" s="133" t="s">
        <v>446</v>
      </c>
      <c r="K281" s="404">
        <v>200</v>
      </c>
      <c r="L281" s="404">
        <v>300</v>
      </c>
      <c r="M281" s="404">
        <v>300</v>
      </c>
      <c r="N281" s="402">
        <f t="shared" ref="N281:N312" si="293">$O281</f>
        <v>400</v>
      </c>
      <c r="O281" s="182">
        <v>400</v>
      </c>
      <c r="P281" s="182">
        <v>0</v>
      </c>
      <c r="Q281" s="182">
        <v>0</v>
      </c>
      <c r="R281" s="182">
        <v>0</v>
      </c>
      <c r="S281" s="111"/>
      <c r="T281" s="133" t="s">
        <v>446</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2">
        <f t="shared" ref="K282:M290" si="296">$O282</f>
        <v>733</v>
      </c>
      <c r="L282" s="402">
        <f t="shared" si="296"/>
        <v>733</v>
      </c>
      <c r="M282" s="402">
        <f t="shared" si="296"/>
        <v>733</v>
      </c>
      <c r="N282" s="402">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2">
        <f t="shared" si="296"/>
        <v>1071</v>
      </c>
      <c r="L283" s="402">
        <f t="shared" si="296"/>
        <v>1071</v>
      </c>
      <c r="M283" s="402">
        <f t="shared" si="296"/>
        <v>1071</v>
      </c>
      <c r="N283" s="402">
        <f t="shared" si="293"/>
        <v>1071</v>
      </c>
      <c r="O283" s="182">
        <v>1071</v>
      </c>
      <c r="P283" s="182">
        <v>0</v>
      </c>
      <c r="Q283" s="182">
        <v>0</v>
      </c>
      <c r="R283" s="182">
        <v>0</v>
      </c>
      <c r="S283" s="111"/>
      <c r="T283" s="133" t="s">
        <v>153</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2">
        <f t="shared" si="296"/>
        <v>1300</v>
      </c>
      <c r="L284" s="402">
        <f t="shared" si="296"/>
        <v>1300</v>
      </c>
      <c r="M284" s="402">
        <f t="shared" si="296"/>
        <v>1300</v>
      </c>
      <c r="N284" s="402">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2">
        <f t="shared" si="296"/>
        <v>1500</v>
      </c>
      <c r="L285" s="402">
        <f t="shared" si="296"/>
        <v>1500</v>
      </c>
      <c r="M285" s="402">
        <f t="shared" si="296"/>
        <v>1500</v>
      </c>
      <c r="N285" s="402">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2">
        <f t="shared" si="296"/>
        <v>100</v>
      </c>
      <c r="L286" s="402">
        <f t="shared" si="296"/>
        <v>100</v>
      </c>
      <c r="M286" s="402">
        <f t="shared" si="296"/>
        <v>100</v>
      </c>
      <c r="N286" s="402">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2">
        <f t="shared" si="296"/>
        <v>100</v>
      </c>
      <c r="L287" s="402">
        <f t="shared" si="296"/>
        <v>100</v>
      </c>
      <c r="M287" s="402">
        <f t="shared" si="296"/>
        <v>100</v>
      </c>
      <c r="N287" s="402">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2">
        <f t="shared" si="296"/>
        <v>100</v>
      </c>
      <c r="L288" s="402">
        <f t="shared" si="296"/>
        <v>100</v>
      </c>
      <c r="M288" s="402">
        <f t="shared" si="296"/>
        <v>100</v>
      </c>
      <c r="N288" s="402">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2">
        <f t="shared" si="296"/>
        <v>100</v>
      </c>
      <c r="L289" s="402">
        <f t="shared" si="296"/>
        <v>100</v>
      </c>
      <c r="M289" s="402">
        <f t="shared" si="296"/>
        <v>100</v>
      </c>
      <c r="N289" s="402">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2">
        <f t="shared" si="296"/>
        <v>100</v>
      </c>
      <c r="L290" s="402">
        <f t="shared" si="296"/>
        <v>100</v>
      </c>
      <c r="M290" s="402">
        <f t="shared" si="296"/>
        <v>100</v>
      </c>
      <c r="N290" s="402">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461</v>
      </c>
      <c r="J291" s="133" t="s">
        <v>446</v>
      </c>
      <c r="K291" s="404">
        <v>200</v>
      </c>
      <c r="L291" s="404">
        <v>300</v>
      </c>
      <c r="M291" s="404">
        <v>300</v>
      </c>
      <c r="N291" s="402">
        <f t="shared" si="293"/>
        <v>400</v>
      </c>
      <c r="O291" s="182">
        <v>400</v>
      </c>
      <c r="P291" s="182">
        <v>0</v>
      </c>
      <c r="Q291" s="182">
        <v>0</v>
      </c>
      <c r="R291" s="182">
        <v>0</v>
      </c>
      <c r="S291" s="111"/>
      <c r="T291" s="133" t="s">
        <v>446</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2">
        <f t="shared" ref="K292:M300" si="299">$O292</f>
        <v>733</v>
      </c>
      <c r="L292" s="402">
        <f t="shared" si="299"/>
        <v>733</v>
      </c>
      <c r="M292" s="402">
        <f t="shared" si="299"/>
        <v>733</v>
      </c>
      <c r="N292" s="402">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2">
        <f t="shared" si="299"/>
        <v>1071</v>
      </c>
      <c r="L293" s="402">
        <f t="shared" si="299"/>
        <v>1071</v>
      </c>
      <c r="M293" s="402">
        <f t="shared" si="299"/>
        <v>1071</v>
      </c>
      <c r="N293" s="402">
        <f t="shared" si="293"/>
        <v>1071</v>
      </c>
      <c r="O293" s="182">
        <v>1071</v>
      </c>
      <c r="P293" s="182">
        <v>0</v>
      </c>
      <c r="Q293" s="182">
        <v>0</v>
      </c>
      <c r="R293" s="182">
        <v>0</v>
      </c>
      <c r="S293" s="111"/>
      <c r="T293" s="133" t="s">
        <v>153</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2">
        <f t="shared" si="299"/>
        <v>1300</v>
      </c>
      <c r="L294" s="402">
        <f t="shared" si="299"/>
        <v>1300</v>
      </c>
      <c r="M294" s="402">
        <f t="shared" si="299"/>
        <v>1300</v>
      </c>
      <c r="N294" s="402">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2">
        <f t="shared" si="299"/>
        <v>1500</v>
      </c>
      <c r="L295" s="402">
        <f t="shared" si="299"/>
        <v>1500</v>
      </c>
      <c r="M295" s="402">
        <f t="shared" si="299"/>
        <v>1500</v>
      </c>
      <c r="N295" s="402">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2">
        <f t="shared" si="299"/>
        <v>100</v>
      </c>
      <c r="L296" s="402">
        <f t="shared" si="299"/>
        <v>100</v>
      </c>
      <c r="M296" s="402">
        <f t="shared" si="299"/>
        <v>100</v>
      </c>
      <c r="N296" s="402">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2">
        <f t="shared" si="299"/>
        <v>100</v>
      </c>
      <c r="L297" s="402">
        <f t="shared" si="299"/>
        <v>100</v>
      </c>
      <c r="M297" s="402">
        <f t="shared" si="299"/>
        <v>100</v>
      </c>
      <c r="N297" s="402">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2">
        <f t="shared" si="299"/>
        <v>100</v>
      </c>
      <c r="L298" s="402">
        <f t="shared" si="299"/>
        <v>100</v>
      </c>
      <c r="M298" s="402">
        <f t="shared" si="299"/>
        <v>100</v>
      </c>
      <c r="N298" s="402">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2">
        <f t="shared" si="299"/>
        <v>100</v>
      </c>
      <c r="L299" s="402">
        <f t="shared" si="299"/>
        <v>100</v>
      </c>
      <c r="M299" s="402">
        <f t="shared" si="299"/>
        <v>100</v>
      </c>
      <c r="N299" s="402">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2">
        <f t="shared" si="299"/>
        <v>100</v>
      </c>
      <c r="L300" s="402">
        <f t="shared" si="299"/>
        <v>100</v>
      </c>
      <c r="M300" s="402">
        <f t="shared" si="299"/>
        <v>100</v>
      </c>
      <c r="N300" s="402">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900</v>
      </c>
      <c r="J301" s="133" t="s">
        <v>446</v>
      </c>
      <c r="K301" s="404">
        <v>200</v>
      </c>
      <c r="L301" s="404">
        <v>300</v>
      </c>
      <c r="M301" s="404">
        <v>300</v>
      </c>
      <c r="N301" s="402">
        <f t="shared" si="293"/>
        <v>400</v>
      </c>
      <c r="O301" s="182">
        <v>400</v>
      </c>
      <c r="P301" s="182">
        <v>0</v>
      </c>
      <c r="Q301" s="182">
        <v>0</v>
      </c>
      <c r="R301" s="182">
        <v>0</v>
      </c>
      <c r="S301" s="111"/>
      <c r="T301" s="133" t="s">
        <v>446</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2">
        <f t="shared" ref="K302:M310" si="302">$O302</f>
        <v>733</v>
      </c>
      <c r="L302" s="402">
        <f t="shared" si="302"/>
        <v>733</v>
      </c>
      <c r="M302" s="402">
        <f t="shared" si="302"/>
        <v>733</v>
      </c>
      <c r="N302" s="402">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2">
        <f t="shared" si="302"/>
        <v>1071</v>
      </c>
      <c r="L303" s="402">
        <f t="shared" si="302"/>
        <v>1071</v>
      </c>
      <c r="M303" s="402">
        <f t="shared" si="302"/>
        <v>1071</v>
      </c>
      <c r="N303" s="402">
        <f t="shared" si="293"/>
        <v>1071</v>
      </c>
      <c r="O303" s="182">
        <v>1071</v>
      </c>
      <c r="P303" s="182">
        <v>0</v>
      </c>
      <c r="Q303" s="182">
        <v>0</v>
      </c>
      <c r="R303" s="182">
        <v>0</v>
      </c>
      <c r="S303" s="111"/>
      <c r="T303" s="133" t="s">
        <v>153</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2">
        <f t="shared" si="302"/>
        <v>1300</v>
      </c>
      <c r="L304" s="402">
        <f t="shared" si="302"/>
        <v>1300</v>
      </c>
      <c r="M304" s="402">
        <f t="shared" si="302"/>
        <v>1300</v>
      </c>
      <c r="N304" s="402">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2">
        <f t="shared" si="302"/>
        <v>1500</v>
      </c>
      <c r="L305" s="402">
        <f t="shared" si="302"/>
        <v>1500</v>
      </c>
      <c r="M305" s="402">
        <f t="shared" si="302"/>
        <v>1500</v>
      </c>
      <c r="N305" s="402">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2">
        <f t="shared" si="302"/>
        <v>100</v>
      </c>
      <c r="L306" s="402">
        <f t="shared" si="302"/>
        <v>100</v>
      </c>
      <c r="M306" s="402">
        <f t="shared" si="302"/>
        <v>100</v>
      </c>
      <c r="N306" s="402">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2">
        <f t="shared" si="302"/>
        <v>100</v>
      </c>
      <c r="L307" s="402">
        <f t="shared" si="302"/>
        <v>100</v>
      </c>
      <c r="M307" s="402">
        <f t="shared" si="302"/>
        <v>100</v>
      </c>
      <c r="N307" s="402">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2">
        <f t="shared" si="302"/>
        <v>100</v>
      </c>
      <c r="L308" s="402">
        <f t="shared" si="302"/>
        <v>100</v>
      </c>
      <c r="M308" s="402">
        <f t="shared" si="302"/>
        <v>100</v>
      </c>
      <c r="N308" s="402">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2">
        <f t="shared" si="302"/>
        <v>100</v>
      </c>
      <c r="L309" s="402">
        <f t="shared" si="302"/>
        <v>100</v>
      </c>
      <c r="M309" s="402">
        <f t="shared" si="302"/>
        <v>100</v>
      </c>
      <c r="N309" s="402">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2">
        <f t="shared" si="302"/>
        <v>100</v>
      </c>
      <c r="L310" s="402">
        <f t="shared" si="302"/>
        <v>100</v>
      </c>
      <c r="M310" s="402">
        <f t="shared" si="302"/>
        <v>100</v>
      </c>
      <c r="N310" s="402">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901</v>
      </c>
      <c r="J311" s="133" t="s">
        <v>446</v>
      </c>
      <c r="K311" s="404">
        <v>200</v>
      </c>
      <c r="L311" s="404">
        <v>300</v>
      </c>
      <c r="M311" s="404">
        <v>300</v>
      </c>
      <c r="N311" s="402">
        <f t="shared" si="293"/>
        <v>400</v>
      </c>
      <c r="O311" s="182">
        <v>400</v>
      </c>
      <c r="P311" s="182">
        <v>0</v>
      </c>
      <c r="Q311" s="182">
        <v>0</v>
      </c>
      <c r="R311" s="182">
        <v>0</v>
      </c>
      <c r="S311" s="111"/>
      <c r="T311" s="133" t="s">
        <v>446</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2">
        <f t="shared" ref="K312:M320" si="305">$O312</f>
        <v>733</v>
      </c>
      <c r="L312" s="402">
        <f t="shared" si="305"/>
        <v>733</v>
      </c>
      <c r="M312" s="402">
        <f t="shared" si="305"/>
        <v>733</v>
      </c>
      <c r="N312" s="402">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153</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2">
        <f t="shared" si="305"/>
        <v>1300</v>
      </c>
      <c r="L314" s="402">
        <f t="shared" si="305"/>
        <v>1300</v>
      </c>
      <c r="M314" s="402">
        <f t="shared" si="305"/>
        <v>1300</v>
      </c>
      <c r="N314" s="402">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2">
        <f t="shared" si="305"/>
        <v>1500</v>
      </c>
      <c r="L315" s="402">
        <f t="shared" si="305"/>
        <v>1500</v>
      </c>
      <c r="M315" s="402">
        <f t="shared" si="305"/>
        <v>1500</v>
      </c>
      <c r="N315" s="402">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2">
        <f t="shared" si="305"/>
        <v>100</v>
      </c>
      <c r="L316" s="402">
        <f t="shared" si="305"/>
        <v>100</v>
      </c>
      <c r="M316" s="402">
        <f t="shared" si="305"/>
        <v>100</v>
      </c>
      <c r="N316" s="402">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2">
        <f t="shared" si="305"/>
        <v>100</v>
      </c>
      <c r="L317" s="402">
        <f t="shared" si="305"/>
        <v>100</v>
      </c>
      <c r="M317" s="402">
        <f t="shared" si="305"/>
        <v>100</v>
      </c>
      <c r="N317" s="402">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2">
        <f t="shared" si="305"/>
        <v>100</v>
      </c>
      <c r="L318" s="402">
        <f t="shared" si="305"/>
        <v>100</v>
      </c>
      <c r="M318" s="402">
        <f t="shared" si="305"/>
        <v>100</v>
      </c>
      <c r="N318" s="402">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2">
        <f t="shared" si="305"/>
        <v>100</v>
      </c>
      <c r="L319" s="402">
        <f t="shared" si="305"/>
        <v>100</v>
      </c>
      <c r="M319" s="402">
        <f t="shared" si="305"/>
        <v>100</v>
      </c>
      <c r="N319" s="402">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2">
        <f t="shared" si="305"/>
        <v>100</v>
      </c>
      <c r="L320" s="402">
        <f t="shared" si="305"/>
        <v>100</v>
      </c>
      <c r="M320" s="402">
        <f t="shared" si="305"/>
        <v>100</v>
      </c>
      <c r="N320" s="402">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902</v>
      </c>
      <c r="J321" s="133" t="s">
        <v>446</v>
      </c>
      <c r="K321" s="404">
        <v>200</v>
      </c>
      <c r="L321" s="404">
        <v>300</v>
      </c>
      <c r="M321" s="404">
        <v>300</v>
      </c>
      <c r="N321" s="402">
        <f t="shared" si="306"/>
        <v>400</v>
      </c>
      <c r="O321" s="182">
        <v>400</v>
      </c>
      <c r="P321" s="182">
        <v>0</v>
      </c>
      <c r="Q321" s="182">
        <v>0</v>
      </c>
      <c r="R321" s="182">
        <v>0</v>
      </c>
      <c r="S321" s="111"/>
      <c r="T321" s="133" t="s">
        <v>446</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2">
        <f t="shared" ref="K322:M330" si="311">$O322</f>
        <v>733</v>
      </c>
      <c r="L322" s="402">
        <f t="shared" si="311"/>
        <v>733</v>
      </c>
      <c r="M322" s="402">
        <f t="shared" si="311"/>
        <v>733</v>
      </c>
      <c r="N322" s="402">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2">
        <f t="shared" si="311"/>
        <v>1071</v>
      </c>
      <c r="L323" s="402">
        <f t="shared" si="311"/>
        <v>1071</v>
      </c>
      <c r="M323" s="402">
        <f t="shared" si="311"/>
        <v>1071</v>
      </c>
      <c r="N323" s="402">
        <f t="shared" si="306"/>
        <v>1071</v>
      </c>
      <c r="O323" s="182">
        <v>1071</v>
      </c>
      <c r="P323" s="182">
        <v>0</v>
      </c>
      <c r="Q323" s="182">
        <v>0</v>
      </c>
      <c r="R323" s="182">
        <v>0</v>
      </c>
      <c r="S323" s="111"/>
      <c r="T323" s="133" t="s">
        <v>153</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2">
        <f t="shared" si="311"/>
        <v>1300</v>
      </c>
      <c r="L324" s="402">
        <f t="shared" si="311"/>
        <v>1300</v>
      </c>
      <c r="M324" s="402">
        <f t="shared" si="311"/>
        <v>1300</v>
      </c>
      <c r="N324" s="402">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2">
        <f t="shared" si="311"/>
        <v>1500</v>
      </c>
      <c r="L325" s="402">
        <f t="shared" si="311"/>
        <v>1500</v>
      </c>
      <c r="M325" s="402">
        <f t="shared" si="311"/>
        <v>1500</v>
      </c>
      <c r="N325" s="402">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2">
        <f t="shared" si="311"/>
        <v>100</v>
      </c>
      <c r="L326" s="402">
        <f t="shared" si="311"/>
        <v>100</v>
      </c>
      <c r="M326" s="402">
        <f t="shared" si="311"/>
        <v>100</v>
      </c>
      <c r="N326" s="402">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2">
        <f t="shared" si="311"/>
        <v>100</v>
      </c>
      <c r="L327" s="402">
        <f t="shared" si="311"/>
        <v>100</v>
      </c>
      <c r="M327" s="402">
        <f t="shared" si="311"/>
        <v>100</v>
      </c>
      <c r="N327" s="402">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2">
        <f t="shared" si="311"/>
        <v>100</v>
      </c>
      <c r="L328" s="402">
        <f t="shared" si="311"/>
        <v>100</v>
      </c>
      <c r="M328" s="402">
        <f t="shared" si="311"/>
        <v>100</v>
      </c>
      <c r="N328" s="402">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2">
        <f t="shared" si="311"/>
        <v>100</v>
      </c>
      <c r="L329" s="402">
        <f t="shared" si="311"/>
        <v>100</v>
      </c>
      <c r="M329" s="402">
        <f t="shared" si="311"/>
        <v>100</v>
      </c>
      <c r="N329" s="402">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2">
        <f t="shared" si="311"/>
        <v>100</v>
      </c>
      <c r="L330" s="402">
        <f t="shared" si="311"/>
        <v>100</v>
      </c>
      <c r="M330" s="402">
        <f t="shared" si="311"/>
        <v>100</v>
      </c>
      <c r="N330" s="402">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903</v>
      </c>
      <c r="J331" s="133" t="s">
        <v>446</v>
      </c>
      <c r="K331" s="404">
        <v>200</v>
      </c>
      <c r="L331" s="404">
        <v>300</v>
      </c>
      <c r="M331" s="404">
        <v>300</v>
      </c>
      <c r="N331" s="402">
        <f t="shared" si="306"/>
        <v>400</v>
      </c>
      <c r="O331" s="182">
        <v>400</v>
      </c>
      <c r="P331" s="182">
        <v>0</v>
      </c>
      <c r="Q331" s="182">
        <v>0</v>
      </c>
      <c r="R331" s="182">
        <v>0</v>
      </c>
      <c r="S331" s="111"/>
      <c r="T331" s="133" t="s">
        <v>446</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2">
        <f t="shared" ref="K332:M340" si="314">$O332</f>
        <v>733</v>
      </c>
      <c r="L332" s="402">
        <f t="shared" si="314"/>
        <v>733</v>
      </c>
      <c r="M332" s="402">
        <f t="shared" si="314"/>
        <v>733</v>
      </c>
      <c r="N332" s="402">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2">
        <f t="shared" si="314"/>
        <v>1071</v>
      </c>
      <c r="L333" s="402">
        <f t="shared" si="314"/>
        <v>1071</v>
      </c>
      <c r="M333" s="402">
        <f t="shared" si="314"/>
        <v>1071</v>
      </c>
      <c r="N333" s="402">
        <f t="shared" si="306"/>
        <v>1071</v>
      </c>
      <c r="O333" s="182">
        <v>1071</v>
      </c>
      <c r="P333" s="182">
        <v>0</v>
      </c>
      <c r="Q333" s="182">
        <v>0</v>
      </c>
      <c r="R333" s="182">
        <v>0</v>
      </c>
      <c r="S333" s="111"/>
      <c r="T333" s="133" t="s">
        <v>153</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2">
        <f t="shared" si="314"/>
        <v>1300</v>
      </c>
      <c r="L334" s="402">
        <f t="shared" si="314"/>
        <v>1300</v>
      </c>
      <c r="M334" s="402">
        <f t="shared" si="314"/>
        <v>1300</v>
      </c>
      <c r="N334" s="402">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2">
        <f t="shared" si="314"/>
        <v>1500</v>
      </c>
      <c r="L335" s="402">
        <f t="shared" si="314"/>
        <v>1500</v>
      </c>
      <c r="M335" s="402">
        <f t="shared" si="314"/>
        <v>1500</v>
      </c>
      <c r="N335" s="402">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2">
        <f t="shared" si="314"/>
        <v>100</v>
      </c>
      <c r="L336" s="402">
        <f t="shared" si="314"/>
        <v>100</v>
      </c>
      <c r="M336" s="402">
        <f t="shared" si="314"/>
        <v>100</v>
      </c>
      <c r="N336" s="402">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2">
        <f t="shared" si="314"/>
        <v>100</v>
      </c>
      <c r="L337" s="402">
        <f t="shared" si="314"/>
        <v>100</v>
      </c>
      <c r="M337" s="402">
        <f t="shared" si="314"/>
        <v>100</v>
      </c>
      <c r="N337" s="402">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2">
        <f t="shared" si="314"/>
        <v>100</v>
      </c>
      <c r="L338" s="402">
        <f t="shared" si="314"/>
        <v>100</v>
      </c>
      <c r="M338" s="402">
        <f t="shared" si="314"/>
        <v>100</v>
      </c>
      <c r="N338" s="402">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2">
        <f t="shared" si="314"/>
        <v>100</v>
      </c>
      <c r="L339" s="402">
        <f t="shared" si="314"/>
        <v>100</v>
      </c>
      <c r="M339" s="402">
        <f t="shared" si="314"/>
        <v>100</v>
      </c>
      <c r="N339" s="402">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2">
        <f t="shared" si="314"/>
        <v>100</v>
      </c>
      <c r="L340" s="402">
        <f t="shared" si="314"/>
        <v>100</v>
      </c>
      <c r="M340" s="402">
        <f t="shared" si="314"/>
        <v>100</v>
      </c>
      <c r="N340" s="402">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904</v>
      </c>
      <c r="J341" s="133" t="s">
        <v>446</v>
      </c>
      <c r="K341" s="404">
        <v>200</v>
      </c>
      <c r="L341" s="404">
        <v>300</v>
      </c>
      <c r="M341" s="404">
        <v>300</v>
      </c>
      <c r="N341" s="402">
        <f t="shared" si="306"/>
        <v>400</v>
      </c>
      <c r="O341" s="182">
        <v>400</v>
      </c>
      <c r="P341" s="182">
        <v>0</v>
      </c>
      <c r="Q341" s="182">
        <v>0</v>
      </c>
      <c r="R341" s="182">
        <v>0</v>
      </c>
      <c r="S341" s="111"/>
      <c r="T341" s="133" t="s">
        <v>446</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2">
        <f t="shared" ref="K342:M350" si="317">$O342</f>
        <v>733</v>
      </c>
      <c r="L342" s="402">
        <f t="shared" si="317"/>
        <v>733</v>
      </c>
      <c r="M342" s="402">
        <f t="shared" si="317"/>
        <v>733</v>
      </c>
      <c r="N342" s="402">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2">
        <f t="shared" si="317"/>
        <v>1071</v>
      </c>
      <c r="L343" s="402">
        <f t="shared" si="317"/>
        <v>1071</v>
      </c>
      <c r="M343" s="402">
        <f t="shared" si="317"/>
        <v>1071</v>
      </c>
      <c r="N343" s="402">
        <f t="shared" si="306"/>
        <v>1071</v>
      </c>
      <c r="O343" s="182">
        <v>1071</v>
      </c>
      <c r="P343" s="182">
        <v>0</v>
      </c>
      <c r="Q343" s="182">
        <v>0</v>
      </c>
      <c r="R343" s="182">
        <v>0</v>
      </c>
      <c r="S343" s="111"/>
      <c r="T343" s="133" t="s">
        <v>153</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2">
        <f t="shared" si="317"/>
        <v>1300</v>
      </c>
      <c r="L344" s="402">
        <f t="shared" si="317"/>
        <v>1300</v>
      </c>
      <c r="M344" s="402">
        <f t="shared" si="317"/>
        <v>1300</v>
      </c>
      <c r="N344" s="402">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2">
        <f t="shared" si="317"/>
        <v>100</v>
      </c>
      <c r="L346" s="402">
        <f t="shared" si="317"/>
        <v>100</v>
      </c>
      <c r="M346" s="402">
        <f t="shared" si="317"/>
        <v>100</v>
      </c>
      <c r="N346" s="402">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2">
        <f t="shared" si="317"/>
        <v>100</v>
      </c>
      <c r="L347" s="402">
        <f t="shared" si="317"/>
        <v>100</v>
      </c>
      <c r="M347" s="402">
        <f t="shared" si="317"/>
        <v>100</v>
      </c>
      <c r="N347" s="402">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2">
        <f t="shared" si="317"/>
        <v>100</v>
      </c>
      <c r="L348" s="402">
        <f t="shared" si="317"/>
        <v>100</v>
      </c>
      <c r="M348" s="402">
        <f t="shared" si="317"/>
        <v>100</v>
      </c>
      <c r="N348" s="402">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2">
        <f t="shared" si="317"/>
        <v>100</v>
      </c>
      <c r="L349" s="402">
        <f t="shared" si="317"/>
        <v>100</v>
      </c>
      <c r="M349" s="402">
        <f t="shared" si="317"/>
        <v>100</v>
      </c>
      <c r="N349" s="402">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2">
        <f t="shared" si="317"/>
        <v>100</v>
      </c>
      <c r="L350" s="402">
        <f t="shared" si="317"/>
        <v>100</v>
      </c>
      <c r="M350" s="402">
        <f t="shared" si="317"/>
        <v>100</v>
      </c>
      <c r="N350" s="402">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905</v>
      </c>
      <c r="J351" s="133" t="s">
        <v>446</v>
      </c>
      <c r="K351" s="404">
        <v>200</v>
      </c>
      <c r="L351" s="404">
        <v>300</v>
      </c>
      <c r="M351" s="404">
        <v>300</v>
      </c>
      <c r="N351" s="402">
        <f t="shared" si="319"/>
        <v>400</v>
      </c>
      <c r="O351" s="182">
        <v>400</v>
      </c>
      <c r="P351" s="182">
        <v>0</v>
      </c>
      <c r="Q351" s="182">
        <v>0</v>
      </c>
      <c r="R351" s="182">
        <v>0</v>
      </c>
      <c r="S351" s="111"/>
      <c r="T351" s="133" t="s">
        <v>446</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2">
        <f t="shared" ref="K352:M360" si="323">$O352</f>
        <v>733</v>
      </c>
      <c r="L352" s="402">
        <f t="shared" si="323"/>
        <v>733</v>
      </c>
      <c r="M352" s="402">
        <f t="shared" si="323"/>
        <v>733</v>
      </c>
      <c r="N352" s="402">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2">
        <f t="shared" si="323"/>
        <v>1071</v>
      </c>
      <c r="L353" s="402">
        <f t="shared" si="323"/>
        <v>1071</v>
      </c>
      <c r="M353" s="402">
        <f t="shared" si="323"/>
        <v>1071</v>
      </c>
      <c r="N353" s="402">
        <f t="shared" si="319"/>
        <v>1071</v>
      </c>
      <c r="O353" s="182">
        <v>1071</v>
      </c>
      <c r="P353" s="182">
        <v>0</v>
      </c>
      <c r="Q353" s="182">
        <v>0</v>
      </c>
      <c r="R353" s="182">
        <v>0</v>
      </c>
      <c r="S353" s="111"/>
      <c r="T353" s="133" t="s">
        <v>153</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2">
        <f t="shared" si="323"/>
        <v>1300</v>
      </c>
      <c r="L354" s="402">
        <f t="shared" si="323"/>
        <v>1300</v>
      </c>
      <c r="M354" s="402">
        <f t="shared" si="323"/>
        <v>1300</v>
      </c>
      <c r="N354" s="402">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2">
        <f t="shared" si="323"/>
        <v>1500</v>
      </c>
      <c r="L355" s="402">
        <f t="shared" si="323"/>
        <v>1500</v>
      </c>
      <c r="M355" s="402">
        <f t="shared" si="323"/>
        <v>1500</v>
      </c>
      <c r="N355" s="402">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2">
        <f t="shared" si="323"/>
        <v>100</v>
      </c>
      <c r="L356" s="402">
        <f t="shared" si="323"/>
        <v>100</v>
      </c>
      <c r="M356" s="402">
        <f t="shared" si="323"/>
        <v>100</v>
      </c>
      <c r="N356" s="402">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2">
        <f t="shared" si="323"/>
        <v>100</v>
      </c>
      <c r="L357" s="402">
        <f t="shared" si="323"/>
        <v>100</v>
      </c>
      <c r="M357" s="402">
        <f t="shared" si="323"/>
        <v>100</v>
      </c>
      <c r="N357" s="402">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2">
        <f t="shared" si="323"/>
        <v>100</v>
      </c>
      <c r="L358" s="402">
        <f t="shared" si="323"/>
        <v>100</v>
      </c>
      <c r="M358" s="402">
        <f t="shared" si="323"/>
        <v>100</v>
      </c>
      <c r="N358" s="402">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2">
        <f t="shared" si="323"/>
        <v>100</v>
      </c>
      <c r="L359" s="402">
        <f t="shared" si="323"/>
        <v>100</v>
      </c>
      <c r="M359" s="402">
        <f t="shared" si="323"/>
        <v>100</v>
      </c>
      <c r="N359" s="402">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2">
        <f t="shared" si="323"/>
        <v>100</v>
      </c>
      <c r="L360" s="402">
        <f t="shared" si="323"/>
        <v>100</v>
      </c>
      <c r="M360" s="402">
        <f t="shared" si="323"/>
        <v>100</v>
      </c>
      <c r="N360" s="402">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906</v>
      </c>
      <c r="J361" s="133" t="s">
        <v>446</v>
      </c>
      <c r="K361" s="404">
        <v>200</v>
      </c>
      <c r="L361" s="404">
        <v>300</v>
      </c>
      <c r="M361" s="404">
        <v>300</v>
      </c>
      <c r="N361" s="402">
        <f t="shared" si="319"/>
        <v>400</v>
      </c>
      <c r="O361" s="182">
        <v>400</v>
      </c>
      <c r="P361" s="182">
        <v>0</v>
      </c>
      <c r="Q361" s="182">
        <v>0</v>
      </c>
      <c r="R361" s="182">
        <v>0</v>
      </c>
      <c r="S361" s="111"/>
      <c r="T361" s="133" t="s">
        <v>446</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2">
        <f t="shared" ref="K362:M370" si="326">$O362</f>
        <v>733</v>
      </c>
      <c r="L362" s="402">
        <f t="shared" si="326"/>
        <v>733</v>
      </c>
      <c r="M362" s="402">
        <f t="shared" si="326"/>
        <v>733</v>
      </c>
      <c r="N362" s="402">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2">
        <f t="shared" si="326"/>
        <v>1071</v>
      </c>
      <c r="L363" s="402">
        <f t="shared" si="326"/>
        <v>1071</v>
      </c>
      <c r="M363" s="402">
        <f t="shared" si="326"/>
        <v>1071</v>
      </c>
      <c r="N363" s="402">
        <f t="shared" si="319"/>
        <v>1071</v>
      </c>
      <c r="O363" s="182">
        <v>1071</v>
      </c>
      <c r="P363" s="182">
        <v>0</v>
      </c>
      <c r="Q363" s="182">
        <v>0</v>
      </c>
      <c r="R363" s="182">
        <v>0</v>
      </c>
      <c r="S363" s="111"/>
      <c r="T363" s="133" t="s">
        <v>153</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2">
        <f t="shared" si="326"/>
        <v>1300</v>
      </c>
      <c r="L364" s="402">
        <f t="shared" si="326"/>
        <v>1300</v>
      </c>
      <c r="M364" s="402">
        <f t="shared" si="326"/>
        <v>1300</v>
      </c>
      <c r="N364" s="402">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2">
        <f t="shared" si="326"/>
        <v>1500</v>
      </c>
      <c r="L365" s="402">
        <f t="shared" si="326"/>
        <v>1500</v>
      </c>
      <c r="M365" s="402">
        <f t="shared" si="326"/>
        <v>1500</v>
      </c>
      <c r="N365" s="402">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2">
        <f t="shared" si="326"/>
        <v>100</v>
      </c>
      <c r="L366" s="402">
        <f t="shared" si="326"/>
        <v>100</v>
      </c>
      <c r="M366" s="402">
        <f t="shared" si="326"/>
        <v>100</v>
      </c>
      <c r="N366" s="402">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2">
        <f t="shared" si="326"/>
        <v>100</v>
      </c>
      <c r="L367" s="402">
        <f t="shared" si="326"/>
        <v>100</v>
      </c>
      <c r="M367" s="402">
        <f t="shared" si="326"/>
        <v>100</v>
      </c>
      <c r="N367" s="402">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2">
        <f t="shared" si="326"/>
        <v>100</v>
      </c>
      <c r="L368" s="402">
        <f t="shared" si="326"/>
        <v>100</v>
      </c>
      <c r="M368" s="402">
        <f t="shared" si="326"/>
        <v>100</v>
      </c>
      <c r="N368" s="402">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2">
        <f t="shared" si="326"/>
        <v>100</v>
      </c>
      <c r="L369" s="402">
        <f t="shared" si="326"/>
        <v>100</v>
      </c>
      <c r="M369" s="402">
        <f t="shared" si="326"/>
        <v>100</v>
      </c>
      <c r="N369" s="402">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2">
        <f t="shared" si="326"/>
        <v>100</v>
      </c>
      <c r="L370" s="402">
        <f t="shared" si="326"/>
        <v>100</v>
      </c>
      <c r="M370" s="402">
        <f t="shared" si="326"/>
        <v>100</v>
      </c>
      <c r="N370" s="402">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907</v>
      </c>
      <c r="J371" s="133" t="s">
        <v>446</v>
      </c>
      <c r="K371" s="404">
        <v>200</v>
      </c>
      <c r="L371" s="404">
        <v>300</v>
      </c>
      <c r="M371" s="404">
        <v>300</v>
      </c>
      <c r="N371" s="402">
        <f t="shared" si="319"/>
        <v>400</v>
      </c>
      <c r="O371" s="182">
        <v>400</v>
      </c>
      <c r="P371" s="182">
        <v>0</v>
      </c>
      <c r="Q371" s="182">
        <v>0</v>
      </c>
      <c r="R371" s="182">
        <v>0</v>
      </c>
      <c r="S371" s="111"/>
      <c r="T371" s="133" t="s">
        <v>446</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2">
        <f t="shared" ref="K372:M380" si="329">$O372</f>
        <v>733</v>
      </c>
      <c r="L372" s="402">
        <f t="shared" si="329"/>
        <v>733</v>
      </c>
      <c r="M372" s="402">
        <f t="shared" si="329"/>
        <v>733</v>
      </c>
      <c r="N372" s="402">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2">
        <f t="shared" si="329"/>
        <v>1071</v>
      </c>
      <c r="L373" s="402">
        <f t="shared" si="329"/>
        <v>1071</v>
      </c>
      <c r="M373" s="402">
        <f t="shared" si="329"/>
        <v>1071</v>
      </c>
      <c r="N373" s="402">
        <f t="shared" si="319"/>
        <v>1071</v>
      </c>
      <c r="O373" s="182">
        <v>1071</v>
      </c>
      <c r="P373" s="182">
        <v>0</v>
      </c>
      <c r="Q373" s="182">
        <v>0</v>
      </c>
      <c r="R373" s="182">
        <v>0</v>
      </c>
      <c r="S373" s="111"/>
      <c r="T373" s="133" t="s">
        <v>153</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2">
        <f t="shared" si="329"/>
        <v>1300</v>
      </c>
      <c r="L374" s="402">
        <f t="shared" si="329"/>
        <v>1300</v>
      </c>
      <c r="M374" s="402">
        <f t="shared" si="329"/>
        <v>1300</v>
      </c>
      <c r="N374" s="402">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2">
        <f t="shared" si="329"/>
        <v>1500</v>
      </c>
      <c r="L375" s="402">
        <f t="shared" si="329"/>
        <v>1500</v>
      </c>
      <c r="M375" s="402">
        <f t="shared" si="329"/>
        <v>1500</v>
      </c>
      <c r="N375" s="402">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2">
        <f t="shared" si="329"/>
        <v>100</v>
      </c>
      <c r="L376" s="402">
        <f t="shared" si="329"/>
        <v>100</v>
      </c>
      <c r="M376" s="402">
        <f t="shared" si="329"/>
        <v>100</v>
      </c>
      <c r="N376" s="402">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2">
        <f t="shared" si="329"/>
        <v>100</v>
      </c>
      <c r="L377" s="402">
        <f t="shared" si="329"/>
        <v>100</v>
      </c>
      <c r="M377" s="402">
        <f t="shared" si="329"/>
        <v>100</v>
      </c>
      <c r="N377" s="402">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2">
        <f t="shared" si="329"/>
        <v>100</v>
      </c>
      <c r="L378" s="402">
        <f t="shared" si="329"/>
        <v>100</v>
      </c>
      <c r="M378" s="402">
        <f t="shared" si="329"/>
        <v>100</v>
      </c>
      <c r="N378" s="402">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2">
        <f t="shared" si="329"/>
        <v>100</v>
      </c>
      <c r="L379" s="402">
        <f t="shared" si="329"/>
        <v>100</v>
      </c>
      <c r="M379" s="402">
        <f t="shared" si="329"/>
        <v>100</v>
      </c>
      <c r="N379" s="402">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2">
        <f t="shared" si="329"/>
        <v>100</v>
      </c>
      <c r="L380" s="402">
        <f t="shared" si="329"/>
        <v>100</v>
      </c>
      <c r="M380" s="402">
        <f t="shared" si="329"/>
        <v>100</v>
      </c>
      <c r="N380" s="402">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952</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446</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918</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448</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449</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450</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451</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452</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453</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454</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455</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456</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457</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214</v>
      </c>
      <c r="U449" s="105"/>
      <c r="V449" s="105" t="s">
        <v>213</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948</v>
      </c>
      <c r="K450" s="91"/>
      <c r="L450" s="105"/>
      <c r="M450" s="105"/>
      <c r="N450" s="105"/>
      <c r="O450" s="819"/>
      <c r="P450" s="819"/>
      <c r="Q450" s="819"/>
      <c r="R450" s="105"/>
      <c r="S450" s="709"/>
      <c r="T450" s="106" t="s">
        <v>215</v>
      </c>
      <c r="U450" s="105"/>
      <c r="V450" s="105" t="s">
        <v>951</v>
      </c>
      <c r="W450" s="105"/>
      <c r="X450" s="106" t="s">
        <v>216</v>
      </c>
      <c r="Y450" s="106"/>
      <c r="Z450" s="873"/>
      <c r="AA450" s="826"/>
      <c r="AB450" s="826"/>
      <c r="AC450" s="845" t="s">
        <v>1013</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921</v>
      </c>
      <c r="I451" s="884" t="s">
        <v>180</v>
      </c>
      <c r="J451" s="884" t="s">
        <v>447</v>
      </c>
      <c r="K451" s="884" t="s">
        <v>63</v>
      </c>
      <c r="L451" s="884" t="s">
        <v>64</v>
      </c>
      <c r="M451" s="884" t="s">
        <v>65</v>
      </c>
      <c r="N451" s="884" t="s">
        <v>66</v>
      </c>
      <c r="O451" s="884" t="s">
        <v>1004</v>
      </c>
      <c r="P451" s="884" t="s">
        <v>1005</v>
      </c>
      <c r="Q451" s="884" t="s">
        <v>1006</v>
      </c>
      <c r="R451" s="883"/>
      <c r="S451" s="883"/>
      <c r="T451" s="883" t="s">
        <v>217</v>
      </c>
      <c r="U451" s="883"/>
      <c r="V451" s="883" t="s">
        <v>950</v>
      </c>
      <c r="W451" s="883"/>
      <c r="X451" s="883"/>
      <c r="Y451" s="883"/>
      <c r="Z451" s="883"/>
      <c r="AA451" s="883"/>
      <c r="AB451" s="883"/>
      <c r="AC451" s="883" t="s">
        <v>921</v>
      </c>
      <c r="AD451" s="883" t="s">
        <v>1014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934</v>
      </c>
      <c r="I452" s="135" t="s">
        <v>448</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449</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450</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451</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452</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453</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454</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455</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456</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457</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461</v>
      </c>
      <c r="I462" s="135" t="s">
        <v>448</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449</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450</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451</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452</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453</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454</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455</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456</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457</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900</v>
      </c>
      <c r="I472" s="135" t="s">
        <v>448</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449</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450</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451</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452</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453</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454</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455</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456</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457</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901</v>
      </c>
      <c r="I482" s="135" t="s">
        <v>448</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449</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450</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451</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452</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453</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454</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455</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456</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457</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902</v>
      </c>
      <c r="I492" s="135" t="s">
        <v>448</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449</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450</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451</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452</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453</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454</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455</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456</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457</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903</v>
      </c>
      <c r="I502" s="135" t="s">
        <v>448</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449</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450</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451</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452</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453</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454</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455</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456</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457</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904</v>
      </c>
      <c r="I512" s="135" t="s">
        <v>448</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449</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450</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451</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452</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453</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454</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455</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456</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457</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905</v>
      </c>
      <c r="I522" s="135" t="s">
        <v>448</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449</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450</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451</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452</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453</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454</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455</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456</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457</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906</v>
      </c>
      <c r="I532" s="135" t="s">
        <v>448</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449</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450</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451</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452</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453</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454</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455</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456</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457</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907</v>
      </c>
      <c r="I542" s="135" t="s">
        <v>448</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449</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450</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451</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452</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453</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454</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455</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456</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457</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956</v>
      </c>
      <c r="O562" s="189"/>
      <c r="P562" s="754" t="s">
        <v>953</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955</v>
      </c>
      <c r="O563" s="249"/>
      <c r="P563" s="754" t="s">
        <v>954</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919</v>
      </c>
      <c r="O564" s="255"/>
      <c r="P564" s="255" t="s">
        <v>920</v>
      </c>
      <c r="Q564" s="709"/>
      <c r="R564" s="106"/>
      <c r="S564" s="130" t="s">
        <v>222</v>
      </c>
      <c r="T564" s="130"/>
      <c r="U564" s="255"/>
      <c r="V564" s="196" t="s">
        <v>216</v>
      </c>
      <c r="W564" s="732"/>
      <c r="X564" s="732"/>
      <c r="Y564" s="732"/>
      <c r="Z564" s="732"/>
      <c r="AA564" s="826"/>
      <c r="AB564" s="826"/>
      <c r="AC564" s="845" t="s">
        <v>1013</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915</v>
      </c>
      <c r="I565" s="106" t="s">
        <v>180</v>
      </c>
      <c r="J565" s="106" t="s">
        <v>223</v>
      </c>
      <c r="K565" s="106" t="s">
        <v>224</v>
      </c>
      <c r="L565" s="106" t="s">
        <v>226</v>
      </c>
      <c r="M565" s="255"/>
      <c r="N565" s="106" t="s">
        <v>225</v>
      </c>
      <c r="O565" s="255"/>
      <c r="P565" s="106" t="s">
        <v>225</v>
      </c>
      <c r="Q565" s="709"/>
      <c r="R565" s="255"/>
      <c r="S565" s="106" t="s">
        <v>228</v>
      </c>
      <c r="T565" s="106" t="s">
        <v>227</v>
      </c>
      <c r="U565" s="255"/>
      <c r="V565" s="196"/>
      <c r="W565" s="732"/>
      <c r="X565" s="732"/>
      <c r="Y565" s="732"/>
      <c r="Z565" s="732"/>
      <c r="AA565" s="826"/>
      <c r="AB565" s="826"/>
      <c r="AC565" s="840" t="s">
        <v>921</v>
      </c>
      <c r="AD565" s="840" t="s">
        <v>1014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934</v>
      </c>
      <c r="I568" s="133" t="s">
        <v>448</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449</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450</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451</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452</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453</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454</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455</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456</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457</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461</v>
      </c>
      <c r="I578" s="133" t="s">
        <v>448</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449</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450</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451</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452</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453</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454</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455</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456</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457</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900</v>
      </c>
      <c r="I588" s="133" t="s">
        <v>448</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449</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450</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451</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452</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453</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454</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455</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456</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457</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901</v>
      </c>
      <c r="I598" s="133" t="s">
        <v>448</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449</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450</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451</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452</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453</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454</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455</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456</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457</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902</v>
      </c>
      <c r="I608" s="133" t="s">
        <v>448</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449</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450</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451</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452</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453</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454</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455</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456</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457</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903</v>
      </c>
      <c r="I618" s="133" t="s">
        <v>448</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449</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450</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451</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452</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453</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454</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455</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456</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457</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904</v>
      </c>
      <c r="I628" s="133" t="s">
        <v>448</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449</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450</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451</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452</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453</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454</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455</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456</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457</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905</v>
      </c>
      <c r="I638" s="133" t="s">
        <v>448</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449</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450</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451</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452</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453</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454</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455</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456</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457</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906</v>
      </c>
      <c r="I648" s="133" t="s">
        <v>448</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449</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450</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451</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452</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453</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454</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455</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456</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457</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907</v>
      </c>
      <c r="I658" s="133" t="s">
        <v>448</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449</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450</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451</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452</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453</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454</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455</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456</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457</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2"/>
      <c r="M683" s="943"/>
      <c r="N683" s="943"/>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231</v>
      </c>
      <c r="H687" s="200"/>
      <c r="I687" s="200"/>
      <c r="J687" s="201"/>
      <c r="K687" s="202"/>
      <c r="L687" s="202" t="s">
        <v>434</v>
      </c>
      <c r="M687" s="135" t="s">
        <v>447</v>
      </c>
      <c r="N687" s="135" t="s">
        <v>63</v>
      </c>
      <c r="O687" s="135" t="s">
        <v>64</v>
      </c>
      <c r="P687" s="135" t="s">
        <v>65</v>
      </c>
      <c r="Q687" s="135" t="s">
        <v>66</v>
      </c>
      <c r="R687" s="135" t="s">
        <v>1004</v>
      </c>
      <c r="S687" s="135" t="s">
        <v>1005</v>
      </c>
      <c r="T687" s="135" t="s">
        <v>1006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446</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448</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449</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450</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451</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452</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453</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454</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455</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456</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457</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447</v>
      </c>
      <c r="L741" s="106" t="s">
        <v>63</v>
      </c>
      <c r="M741" s="106" t="s">
        <v>64</v>
      </c>
      <c r="N741" s="106" t="s">
        <v>65</v>
      </c>
      <c r="O741" s="255" t="s">
        <v>66</v>
      </c>
      <c r="P741" s="255" t="s">
        <v>1004</v>
      </c>
      <c r="Q741" s="255" t="s">
        <v>1005</v>
      </c>
      <c r="R741" s="255" t="s">
        <v>1006</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448</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449</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450</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451</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452</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453</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454</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455</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456</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457</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849</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853</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1079</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851</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850</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1037</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422</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3" t="s">
        <v>221</v>
      </c>
      <c r="N769" s="663" t="s">
        <v>436</v>
      </c>
      <c r="O769" s="663" t="s">
        <v>435</v>
      </c>
      <c r="P769" s="663" t="s">
        <v>220</v>
      </c>
      <c r="Q769" s="106" t="s">
        <v>848</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448</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449</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450</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451</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452</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453</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454</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455</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456</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457</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1038</v>
      </c>
      <c r="H781" s="110"/>
      <c r="I781" s="110"/>
      <c r="J781" s="110"/>
      <c r="K781" s="110"/>
      <c r="L781" s="669">
        <v>6.5</v>
      </c>
      <c r="M781" s="110" t="s">
        <v>854</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472</v>
      </c>
      <c r="F6" s="426">
        <v>2</v>
      </c>
      <c r="G6" s="427"/>
      <c r="H6" s="428" t="s">
        <v>473</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474</v>
      </c>
      <c r="F7" s="432">
        <v>1</v>
      </c>
      <c r="G7" s="433"/>
      <c r="H7" s="434" t="s">
        <v>475</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476</v>
      </c>
      <c r="J12" s="441" t="s">
        <v>477</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478</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479</v>
      </c>
      <c r="C15" s="413">
        <f>INT(MAX($C$16:$C$31))+1</f>
        <v>5</v>
      </c>
      <c r="D15" s="442" t="s">
        <v>480</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481</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482</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483</v>
      </c>
      <c r="I18" s="674">
        <v>44396.405085532402</v>
      </c>
      <c r="J18" s="953" t="s">
        <v>1075</v>
      </c>
      <c r="K18" s="954"/>
      <c r="L18" s="954"/>
      <c r="M18" s="954"/>
      <c r="N18" s="954"/>
      <c r="O18" s="954"/>
      <c r="P18" s="954"/>
      <c r="Q18" s="954"/>
      <c r="R18" s="954"/>
      <c r="S18" s="954"/>
      <c r="T18" s="954"/>
      <c r="U18" s="954"/>
      <c r="V18" s="954"/>
      <c r="W18" s="954"/>
      <c r="X18" s="955"/>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484</v>
      </c>
      <c r="I21" s="557">
        <v>44362.832283217598</v>
      </c>
      <c r="J21" s="956" t="s">
        <v>1036</v>
      </c>
      <c r="K21" s="956"/>
      <c r="L21" s="956"/>
      <c r="M21" s="956"/>
      <c r="N21" s="956"/>
      <c r="O21" s="956"/>
      <c r="P21" s="956"/>
      <c r="Q21" s="956"/>
      <c r="R21" s="956"/>
      <c r="S21" s="956"/>
      <c r="T21" s="956"/>
      <c r="U21" s="956"/>
      <c r="V21" s="956"/>
      <c r="W21" s="956"/>
      <c r="X21" s="956"/>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485</v>
      </c>
      <c r="AQ24" s="423"/>
      <c r="AR24" s="411"/>
      <c r="AS24" s="411"/>
      <c r="AT24" s="411"/>
    </row>
    <row r="25" spans="1:46" ht="5.0999999999999996" hidden="1" customHeight="1" outlineLevel="3" x14ac:dyDescent="0.25">
      <c r="A25" s="411"/>
      <c r="B25" s="420"/>
      <c r="C25" s="413">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486</v>
      </c>
      <c r="I26" s="449" t="s">
        <v>487</v>
      </c>
      <c r="J26" s="450">
        <v>15</v>
      </c>
      <c r="K26" s="449" t="s">
        <v>488</v>
      </c>
      <c r="L26" s="450">
        <v>8.43</v>
      </c>
      <c r="M26" s="447" t="s">
        <v>489</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490</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491</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492</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493</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485</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136</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472</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474</v>
      </c>
      <c r="F41" s="432">
        <v>1</v>
      </c>
      <c r="G41" s="433"/>
      <c r="H41" s="434" t="s">
        <v>494</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478</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479</v>
      </c>
      <c r="C49" s="413">
        <f>INT(MAX($C$51:$C$178))+1</f>
        <v>5</v>
      </c>
      <c r="D49" s="442" t="s">
        <v>480</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495</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481</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496</v>
      </c>
      <c r="I52" s="463"/>
      <c r="J52" s="464">
        <v>3</v>
      </c>
      <c r="K52" s="447"/>
      <c r="L52" s="447" t="s">
        <v>1016</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497</v>
      </c>
      <c r="I53" s="463"/>
      <c r="J53" s="464">
        <v>0</v>
      </c>
      <c r="K53" s="447"/>
      <c r="L53" s="447" t="s">
        <v>498</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499</v>
      </c>
      <c r="I54" s="463" t="s">
        <v>500</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501</v>
      </c>
      <c r="I55" s="463" t="s">
        <v>500</v>
      </c>
      <c r="J55" s="464">
        <v>15</v>
      </c>
      <c r="K55" s="447"/>
      <c r="L55" s="447" t="s">
        <v>502</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503</v>
      </c>
      <c r="I56" s="463"/>
      <c r="J56" s="464">
        <v>0</v>
      </c>
      <c r="K56" s="447"/>
      <c r="L56" s="447" t="s">
        <v>504</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505</v>
      </c>
      <c r="I57" s="466" t="s">
        <v>506</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507</v>
      </c>
      <c r="I58" s="463"/>
      <c r="J58" s="464">
        <v>1</v>
      </c>
      <c r="K58" s="447"/>
      <c r="L58" s="447" t="s">
        <v>508</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509</v>
      </c>
      <c r="I59" s="463" t="s">
        <v>510</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511</v>
      </c>
      <c r="I60" s="447"/>
      <c r="J60" s="450">
        <v>100</v>
      </c>
      <c r="K60" s="447"/>
      <c r="L60" s="447" t="s">
        <v>512</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513</v>
      </c>
      <c r="I61" s="463" t="s">
        <v>506</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514</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515</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516</v>
      </c>
      <c r="J65" s="470"/>
      <c r="K65" s="470" t="s">
        <v>517</v>
      </c>
      <c r="L65" s="470"/>
      <c r="M65" s="470" t="s">
        <v>518</v>
      </c>
      <c r="N65" s="470"/>
      <c r="O65" s="470" t="s">
        <v>519</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520</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485</v>
      </c>
      <c r="AQ67" s="423"/>
      <c r="AR67" s="411"/>
      <c r="AS67" s="411"/>
      <c r="AT67" s="411"/>
    </row>
    <row r="68" spans="1:46" outlineLevel="1" x14ac:dyDescent="0.25">
      <c r="A68" s="411"/>
      <c r="B68" s="420"/>
      <c r="C68" s="413">
        <f>INT($C$40)+1</f>
        <v>2</v>
      </c>
      <c r="D68" s="442"/>
      <c r="E68" s="438"/>
      <c r="F68" s="438"/>
      <c r="G68" s="442"/>
      <c r="H68" s="459" t="s">
        <v>521</v>
      </c>
      <c r="I68" s="460"/>
      <c r="J68" s="461"/>
      <c r="K68" s="473" t="s">
        <v>522</v>
      </c>
      <c r="L68" s="473" t="s">
        <v>523</v>
      </c>
      <c r="M68" s="474"/>
      <c r="N68" s="475"/>
      <c r="O68" s="429" t="s">
        <v>524</v>
      </c>
      <c r="P68" s="429"/>
      <c r="Q68" s="429"/>
      <c r="R68" s="429" t="s">
        <v>525</v>
      </c>
      <c r="S68" s="429"/>
      <c r="T68" s="429"/>
      <c r="U68" s="476" t="s">
        <v>22</v>
      </c>
      <c r="V68" s="461"/>
      <c r="W68" s="475" t="s">
        <v>526</v>
      </c>
      <c r="X68" s="461"/>
      <c r="Y68" s="475" t="s">
        <v>528</v>
      </c>
      <c r="Z68" s="477" t="s">
        <v>527</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529</v>
      </c>
      <c r="I69" s="476" t="s">
        <v>530</v>
      </c>
      <c r="J69" s="475"/>
      <c r="K69" s="473"/>
      <c r="L69" s="473" t="s">
        <v>531</v>
      </c>
      <c r="M69" s="474"/>
      <c r="N69" s="475"/>
      <c r="O69" s="476" t="s">
        <v>533</v>
      </c>
      <c r="P69" s="476" t="s">
        <v>534</v>
      </c>
      <c r="Q69" s="476" t="s">
        <v>535</v>
      </c>
      <c r="R69" s="476" t="s">
        <v>533</v>
      </c>
      <c r="S69" s="476" t="s">
        <v>534</v>
      </c>
      <c r="T69" s="476" t="s">
        <v>535</v>
      </c>
      <c r="U69" s="476" t="s">
        <v>532</v>
      </c>
      <c r="V69" s="475" t="s">
        <v>536</v>
      </c>
      <c r="W69" s="475" t="s">
        <v>537</v>
      </c>
      <c r="X69" s="475"/>
      <c r="Y69" s="475" t="s">
        <v>538</v>
      </c>
      <c r="Z69" s="870" t="s">
        <v>516</v>
      </c>
      <c r="AA69" s="870"/>
      <c r="AB69" s="870"/>
      <c r="AC69" s="870" t="s">
        <v>517</v>
      </c>
      <c r="AD69" s="870"/>
      <c r="AE69" s="870"/>
      <c r="AF69" s="870" t="s">
        <v>519</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481</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847</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846</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530</v>
      </c>
      <c r="J73" s="463" t="s">
        <v>180</v>
      </c>
      <c r="K73" s="463" t="s">
        <v>179</v>
      </c>
      <c r="L73" s="463" t="s">
        <v>523</v>
      </c>
      <c r="M73" s="447"/>
      <c r="N73" s="753" t="s">
        <v>939</v>
      </c>
      <c r="O73" s="990" t="s">
        <v>938</v>
      </c>
      <c r="P73" s="991"/>
      <c r="Q73" s="991"/>
      <c r="R73" s="991"/>
      <c r="S73" s="991"/>
      <c r="T73" s="991"/>
      <c r="U73" s="991"/>
      <c r="V73" s="992"/>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934</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867</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859</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860</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861</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862</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863</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864</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865</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866</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485</v>
      </c>
      <c r="AQ175" s="423"/>
      <c r="AR175" s="411"/>
      <c r="AS175" s="411"/>
      <c r="AT175" s="411"/>
    </row>
    <row r="176" spans="1:46" ht="5.0999999999999996" customHeight="1" outlineLevel="3" x14ac:dyDescent="0.25">
      <c r="A176" s="411"/>
      <c r="B176" s="420"/>
      <c r="C176" s="413">
        <f>INT($C$40)+3.005</f>
        <v>4.0049999999999999</v>
      </c>
      <c r="D176" s="442" t="s">
        <v>481</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539</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485</v>
      </c>
      <c r="AQ178" s="423"/>
      <c r="AR178" s="411"/>
      <c r="AS178" s="411"/>
      <c r="AT178" s="411"/>
    </row>
    <row r="179" spans="1:46" outlineLevel="1" x14ac:dyDescent="0.25">
      <c r="A179" s="411"/>
      <c r="B179" s="420"/>
      <c r="C179" s="413">
        <f>INT($C$40)+1</f>
        <v>2</v>
      </c>
      <c r="D179" s="442"/>
      <c r="E179" s="438"/>
      <c r="F179" s="438"/>
      <c r="G179" s="442"/>
      <c r="H179" s="459" t="s">
        <v>540</v>
      </c>
      <c r="I179" s="484"/>
      <c r="J179" s="476" t="s">
        <v>541</v>
      </c>
      <c r="K179" s="429" t="s">
        <v>542</v>
      </c>
      <c r="L179" s="429"/>
      <c r="M179" s="429"/>
      <c r="N179" s="476"/>
      <c r="O179" s="429" t="s">
        <v>543</v>
      </c>
      <c r="P179" s="429"/>
      <c r="Q179" s="429"/>
      <c r="R179" s="429"/>
      <c r="S179" s="429"/>
      <c r="T179" s="429"/>
      <c r="U179" s="429" t="s">
        <v>544</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545</v>
      </c>
      <c r="P180" s="476" t="s">
        <v>546</v>
      </c>
      <c r="Q180" s="476" t="s">
        <v>547</v>
      </c>
      <c r="R180" s="476" t="s">
        <v>1015</v>
      </c>
      <c r="S180" s="476" t="s">
        <v>548</v>
      </c>
      <c r="T180" s="476" t="s">
        <v>549</v>
      </c>
      <c r="U180" s="429" t="s">
        <v>550</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481</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551</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552</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553</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554</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555</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556</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557</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558</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559</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560</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561</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562</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485</v>
      </c>
      <c r="AQ194" s="423"/>
      <c r="AR194" s="411"/>
      <c r="AS194" s="411"/>
      <c r="AT194" s="411"/>
    </row>
    <row r="195" spans="1:46" ht="5.0999999999999996" hidden="1" customHeight="1" outlineLevel="3" x14ac:dyDescent="0.25">
      <c r="A195" s="411"/>
      <c r="B195" s="420"/>
      <c r="C195" s="413">
        <f>INT($C$40)+3.005</f>
        <v>4.0049999999999999</v>
      </c>
      <c r="D195" s="442" t="s">
        <v>481</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1017</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485</v>
      </c>
      <c r="AQ197" s="423"/>
      <c r="AR197" s="411"/>
      <c r="AS197" s="411"/>
      <c r="AT197" s="411"/>
    </row>
    <row r="198" spans="1:46" outlineLevel="1" collapsed="1" x14ac:dyDescent="0.25">
      <c r="A198" s="411"/>
      <c r="B198" s="420"/>
      <c r="C198" s="413">
        <f>INT($C$40)+1</f>
        <v>2</v>
      </c>
      <c r="D198" s="442"/>
      <c r="E198" s="438"/>
      <c r="F198" s="438"/>
      <c r="G198" s="442"/>
      <c r="H198" s="459" t="s">
        <v>563</v>
      </c>
      <c r="I198" s="460"/>
      <c r="J198" s="488" t="s">
        <v>152</v>
      </c>
      <c r="K198" s="488" t="s">
        <v>153</v>
      </c>
      <c r="L198" s="488" t="s">
        <v>154</v>
      </c>
      <c r="M198" s="488" t="s">
        <v>155</v>
      </c>
      <c r="N198" s="488" t="s">
        <v>156</v>
      </c>
      <c r="O198" s="488" t="s">
        <v>157</v>
      </c>
      <c r="P198" s="488" t="s">
        <v>158</v>
      </c>
      <c r="Q198" s="488" t="s">
        <v>159</v>
      </c>
      <c r="R198" s="488" t="s">
        <v>160</v>
      </c>
      <c r="S198" s="488" t="s">
        <v>564</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481</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565</v>
      </c>
      <c r="I200" s="463"/>
      <c r="J200" s="489">
        <v>50</v>
      </c>
      <c r="K200" s="447"/>
      <c r="L200" s="447"/>
      <c r="M200" s="447" t="s">
        <v>566</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567</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568</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569</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570</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571</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572</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573</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574</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575</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576</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485</v>
      </c>
      <c r="AQ212" s="423"/>
      <c r="AR212" s="411"/>
      <c r="AS212" s="411"/>
      <c r="AT212" s="411"/>
    </row>
    <row r="213" spans="1:46" outlineLevel="1" collapsed="1" x14ac:dyDescent="0.25">
      <c r="A213" s="411"/>
      <c r="B213" s="420"/>
      <c r="C213" s="413">
        <f>INT($C$40)+1</f>
        <v>2</v>
      </c>
      <c r="D213" s="442"/>
      <c r="E213" s="438"/>
      <c r="F213" s="438"/>
      <c r="G213" s="442"/>
      <c r="H213" s="459" t="s">
        <v>577</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481</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578</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485</v>
      </c>
      <c r="AQ216" s="423"/>
      <c r="AR216" s="411"/>
      <c r="AS216" s="411"/>
      <c r="AT216" s="411"/>
    </row>
    <row r="217" spans="1:46" outlineLevel="1" collapsed="1" x14ac:dyDescent="0.25">
      <c r="A217" s="411"/>
      <c r="B217" s="420"/>
      <c r="C217" s="413">
        <f>INT($C$40)+1</f>
        <v>2</v>
      </c>
      <c r="D217" s="442"/>
      <c r="E217" s="438"/>
      <c r="F217" s="438"/>
      <c r="G217" s="442"/>
      <c r="H217" s="459" t="s">
        <v>579</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481</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580</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581</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582</v>
      </c>
      <c r="J222" s="463" t="s">
        <v>583</v>
      </c>
      <c r="K222" s="463" t="s">
        <v>857</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485</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136</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472</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474</v>
      </c>
      <c r="F234" s="497">
        <v>1</v>
      </c>
      <c r="G234" s="433"/>
      <c r="H234" s="434" t="s">
        <v>585</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516</v>
      </c>
      <c r="L238" s="501"/>
      <c r="M238" s="501"/>
      <c r="N238" s="501" t="s">
        <v>517</v>
      </c>
      <c r="O238" s="501"/>
      <c r="P238" s="501"/>
      <c r="Q238" s="501"/>
      <c r="R238" s="501" t="s">
        <v>519</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586</v>
      </c>
      <c r="M239" s="490" t="s">
        <v>4</v>
      </c>
      <c r="N239" s="490" t="s">
        <v>587</v>
      </c>
      <c r="O239" s="490" t="s">
        <v>588</v>
      </c>
      <c r="P239" s="490" t="s">
        <v>589</v>
      </c>
      <c r="Q239" s="490" t="s">
        <v>590</v>
      </c>
      <c r="R239" s="490" t="s">
        <v>587</v>
      </c>
      <c r="S239" s="490" t="s">
        <v>588</v>
      </c>
      <c r="T239" s="490" t="s">
        <v>589</v>
      </c>
      <c r="U239" s="490" t="s">
        <v>590</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478</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591</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479</v>
      </c>
      <c r="C242" s="413">
        <f>INT(MAX($C$245:$C$323))+1</f>
        <v>5</v>
      </c>
      <c r="D242" s="442" t="s">
        <v>480</v>
      </c>
      <c r="E242" s="500"/>
      <c r="F242" s="500"/>
      <c r="G242" s="442"/>
      <c r="H242" s="500" t="s">
        <v>592</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479</v>
      </c>
      <c r="C243" s="413">
        <f>INT(MAX($C$245:$C$323))+1</f>
        <v>5</v>
      </c>
      <c r="D243" s="442" t="s">
        <v>480</v>
      </c>
      <c r="E243" s="500"/>
      <c r="F243" s="500"/>
      <c r="G243" s="442"/>
      <c r="H243" s="500" t="s">
        <v>592</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593</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481</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594</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595</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485</v>
      </c>
      <c r="AQ249" s="423"/>
      <c r="AR249" s="411"/>
      <c r="AS249" s="411"/>
      <c r="AT249" s="411"/>
    </row>
    <row r="250" spans="1:46" outlineLevel="1" collapsed="1" x14ac:dyDescent="0.25">
      <c r="A250" s="411"/>
      <c r="B250" s="420"/>
      <c r="C250" s="413">
        <f>INT($C$233)+1</f>
        <v>2</v>
      </c>
      <c r="D250" s="442"/>
      <c r="E250" s="500"/>
      <c r="F250" s="500"/>
      <c r="G250" s="442"/>
      <c r="H250" s="503" t="s">
        <v>596</v>
      </c>
      <c r="I250" s="429" t="s">
        <v>597</v>
      </c>
      <c r="J250" s="506"/>
      <c r="K250" s="429" t="s">
        <v>598</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481</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972</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599</v>
      </c>
      <c r="X252" s="469"/>
      <c r="Y252" s="469"/>
      <c r="Z252" s="469"/>
      <c r="AA252" s="469"/>
      <c r="AB252" s="447"/>
      <c r="AC252" s="957" t="s">
        <v>600</v>
      </c>
      <c r="AD252" s="958"/>
      <c r="AE252" s="958"/>
      <c r="AF252" s="959"/>
      <c r="AG252" s="447"/>
      <c r="AH252" s="510" t="s">
        <v>601</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971</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0"/>
      <c r="AD253" s="961"/>
      <c r="AE253" s="961"/>
      <c r="AF253" s="962"/>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970</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3"/>
      <c r="AD254" s="964"/>
      <c r="AE254" s="964"/>
      <c r="AF254" s="965"/>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602</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57" t="s">
        <v>603</v>
      </c>
      <c r="AD255" s="958"/>
      <c r="AE255" s="958"/>
      <c r="AF255" s="959"/>
      <c r="AG255" s="447"/>
      <c r="AH255" s="515" t="s">
        <v>604</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605</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3"/>
      <c r="AD256" s="964"/>
      <c r="AE256" s="964"/>
      <c r="AF256" s="965"/>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606</v>
      </c>
      <c r="F257" s="500"/>
      <c r="G257" s="442"/>
      <c r="H257" s="516" t="s">
        <v>607</v>
      </c>
      <c r="I257" s="470" t="s">
        <v>608</v>
      </c>
      <c r="J257" s="517"/>
      <c r="K257" s="450">
        <f>COUNTA($H$258:$H$282)</f>
        <v>3</v>
      </c>
      <c r="L257" s="450">
        <f>COUNTA($I$258:$I$282)/K257</f>
        <v>8</v>
      </c>
      <c r="M257" s="518">
        <v>-8</v>
      </c>
      <c r="N257" s="470" t="s">
        <v>922</v>
      </c>
      <c r="O257" s="470"/>
      <c r="P257" s="470"/>
      <c r="Q257" s="470"/>
      <c r="R257" s="470" t="s">
        <v>609</v>
      </c>
      <c r="S257" s="470"/>
      <c r="T257" s="470"/>
      <c r="U257" s="470"/>
      <c r="V257" s="447"/>
      <c r="W257" s="519" t="s">
        <v>610</v>
      </c>
      <c r="X257" s="519" t="s">
        <v>611</v>
      </c>
      <c r="Y257" s="519" t="s">
        <v>612</v>
      </c>
      <c r="Z257" s="519" t="s">
        <v>613</v>
      </c>
      <c r="AA257" s="520"/>
      <c r="AB257" s="447"/>
      <c r="AC257" s="519" t="s">
        <v>610</v>
      </c>
      <c r="AD257" s="519" t="s">
        <v>611</v>
      </c>
      <c r="AE257" s="519" t="s">
        <v>612</v>
      </c>
      <c r="AF257" s="519" t="s">
        <v>613</v>
      </c>
      <c r="AG257" s="447"/>
      <c r="AH257" s="521" t="s">
        <v>610</v>
      </c>
      <c r="AI257" s="521" t="s">
        <v>611</v>
      </c>
      <c r="AJ257" s="521" t="s">
        <v>612</v>
      </c>
      <c r="AK257" s="521" t="s">
        <v>613</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614</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615</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616</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617</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618</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619</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620</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621</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614</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615</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622</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623</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624</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625</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626</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627</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614</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615</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622</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623</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624</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625</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626</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627</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485</v>
      </c>
      <c r="AQ282" s="423"/>
      <c r="AR282" s="411"/>
      <c r="AS282" s="411"/>
      <c r="AT282" s="411"/>
    </row>
    <row r="283" spans="1:46" hidden="1" outlineLevel="2" x14ac:dyDescent="0.25">
      <c r="A283" s="411"/>
      <c r="B283" s="420"/>
      <c r="C283" s="413">
        <f>INT($C$233)+2</f>
        <v>3</v>
      </c>
      <c r="D283" s="442"/>
      <c r="E283" s="500" t="s">
        <v>606</v>
      </c>
      <c r="F283" s="500"/>
      <c r="G283" s="442"/>
      <c r="H283" s="516" t="s">
        <v>607</v>
      </c>
      <c r="I283" s="470" t="s">
        <v>608</v>
      </c>
      <c r="J283" s="470"/>
      <c r="K283" s="447"/>
      <c r="L283" s="447"/>
      <c r="M283" s="447"/>
      <c r="N283" s="470" t="s">
        <v>628</v>
      </c>
      <c r="O283" s="470"/>
      <c r="P283" s="470"/>
      <c r="Q283" s="470"/>
      <c r="R283" s="447" t="s">
        <v>629</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630</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631</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632</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617</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618</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619</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620</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621</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630</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631</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632</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617</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618</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619</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620</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621</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630</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631</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632</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617</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618</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619</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620</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621</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485</v>
      </c>
      <c r="AQ308" s="423"/>
      <c r="AR308" s="411"/>
      <c r="AS308" s="411"/>
      <c r="AT308" s="411"/>
    </row>
    <row r="309" spans="1:46" hidden="1" outlineLevel="2" x14ac:dyDescent="0.25">
      <c r="A309" s="411"/>
      <c r="B309" s="420"/>
      <c r="C309" s="413">
        <f>INT($C$233+3)</f>
        <v>4</v>
      </c>
      <c r="D309" s="442"/>
      <c r="E309" s="500"/>
      <c r="F309" s="500"/>
      <c r="G309" s="442"/>
      <c r="H309" s="516" t="s">
        <v>633</v>
      </c>
      <c r="I309" s="470" t="s">
        <v>634</v>
      </c>
      <c r="J309" s="469"/>
      <c r="K309" s="447"/>
      <c r="L309" s="447"/>
      <c r="M309" s="447"/>
      <c r="N309" s="447"/>
      <c r="O309" s="966" t="s">
        <v>635</v>
      </c>
      <c r="P309" s="967"/>
      <c r="Q309" s="967"/>
      <c r="R309" s="967"/>
      <c r="S309" s="967"/>
      <c r="T309" s="967"/>
      <c r="U309" s="967"/>
      <c r="V309" s="967"/>
      <c r="W309" s="967"/>
      <c r="X309" s="968"/>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69"/>
      <c r="P310" s="970"/>
      <c r="Q310" s="970"/>
      <c r="R310" s="970"/>
      <c r="S310" s="970"/>
      <c r="T310" s="970"/>
      <c r="U310" s="970"/>
      <c r="V310" s="970"/>
      <c r="W310" s="970"/>
      <c r="X310" s="971"/>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636</v>
      </c>
      <c r="I311" s="447">
        <v>1</v>
      </c>
      <c r="J311" s="447" t="b">
        <f>COUNTA(K311:M311)&gt;0</f>
        <v>0</v>
      </c>
      <c r="K311" s="464"/>
      <c r="L311" s="464"/>
      <c r="M311" s="464"/>
      <c r="N311" s="447"/>
      <c r="O311" s="969"/>
      <c r="P311" s="970"/>
      <c r="Q311" s="970"/>
      <c r="R311" s="970"/>
      <c r="S311" s="970"/>
      <c r="T311" s="970"/>
      <c r="U311" s="970"/>
      <c r="V311" s="970"/>
      <c r="W311" s="970"/>
      <c r="X311" s="971"/>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2"/>
      <c r="P312" s="973"/>
      <c r="Q312" s="973"/>
      <c r="R312" s="973"/>
      <c r="S312" s="973"/>
      <c r="T312" s="973"/>
      <c r="U312" s="973"/>
      <c r="V312" s="973"/>
      <c r="W312" s="973"/>
      <c r="X312" s="974"/>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485</v>
      </c>
      <c r="AQ313" s="423"/>
      <c r="AR313" s="411"/>
      <c r="AS313" s="411"/>
      <c r="AT313" s="411"/>
    </row>
    <row r="314" spans="1:46" hidden="1" outlineLevel="2" x14ac:dyDescent="0.25">
      <c r="A314" s="411"/>
      <c r="B314" s="420"/>
      <c r="C314" s="413">
        <f>INT($C$233+3)</f>
        <v>4</v>
      </c>
      <c r="D314" s="442"/>
      <c r="E314" s="500"/>
      <c r="F314" s="500"/>
      <c r="G314" s="442"/>
      <c r="H314" s="516" t="s">
        <v>607</v>
      </c>
      <c r="I314" s="447" t="s">
        <v>637</v>
      </c>
      <c r="J314" s="447"/>
      <c r="K314" s="447"/>
      <c r="L314" s="447"/>
      <c r="M314" s="447"/>
      <c r="N314" s="470" t="s">
        <v>638</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639</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485</v>
      </c>
      <c r="AQ318" s="423"/>
      <c r="AR318" s="411"/>
      <c r="AS318" s="411"/>
      <c r="AT318" s="411"/>
    </row>
    <row r="319" spans="1:46" hidden="1" outlineLevel="2" x14ac:dyDescent="0.25">
      <c r="A319" s="411"/>
      <c r="B319" s="420"/>
      <c r="C319" s="413">
        <f>INT($C$233+3)</f>
        <v>4</v>
      </c>
      <c r="D319" s="442"/>
      <c r="E319" s="500"/>
      <c r="F319" s="500"/>
      <c r="G319" s="442"/>
      <c r="H319" s="559" t="s">
        <v>640</v>
      </c>
      <c r="I319" s="463" t="s">
        <v>584</v>
      </c>
      <c r="J319" s="447"/>
      <c r="K319" s="449" t="s">
        <v>641</v>
      </c>
      <c r="L319" s="463">
        <f>COUNTA($H$320:$H$323)</f>
        <v>3</v>
      </c>
      <c r="M319" s="450">
        <v>-6</v>
      </c>
      <c r="N319" s="447"/>
      <c r="O319" s="447"/>
      <c r="P319" s="447"/>
      <c r="Q319" s="447"/>
      <c r="R319" s="470" t="s">
        <v>642</v>
      </c>
      <c r="S319" s="469"/>
      <c r="T319" s="469"/>
      <c r="U319" s="469"/>
      <c r="V319" s="447"/>
      <c r="W319" s="447" t="s">
        <v>643</v>
      </c>
      <c r="X319" s="447" t="s">
        <v>644</v>
      </c>
      <c r="Y319" s="447" t="s">
        <v>645</v>
      </c>
      <c r="Z319" s="447" t="s">
        <v>646</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647</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935</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936</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485</v>
      </c>
      <c r="AQ323" s="423"/>
      <c r="AR323" s="411"/>
      <c r="AS323" s="411"/>
      <c r="AT323" s="411"/>
    </row>
    <row r="324" spans="1:46" outlineLevel="1" x14ac:dyDescent="0.25">
      <c r="A324" s="411"/>
      <c r="B324" s="420"/>
      <c r="C324" s="413">
        <f>INT($C$233)+1</f>
        <v>2</v>
      </c>
      <c r="D324" s="442"/>
      <c r="E324" s="500"/>
      <c r="F324" s="500"/>
      <c r="G324" s="442"/>
      <c r="H324" s="503" t="s">
        <v>648</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481</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608</v>
      </c>
      <c r="J326" s="470"/>
      <c r="K326" s="447"/>
      <c r="L326" s="447"/>
      <c r="M326" s="447"/>
      <c r="N326" s="470" t="s">
        <v>649</v>
      </c>
      <c r="O326" s="470"/>
      <c r="P326" s="470"/>
      <c r="Q326" s="470"/>
      <c r="R326" s="447"/>
      <c r="S326" s="447"/>
      <c r="T326" s="447"/>
      <c r="U326" s="447"/>
      <c r="V326" s="447" t="s">
        <v>650</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630</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631</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632</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617</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618</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619</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620</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621</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485</v>
      </c>
      <c r="AQ335" s="423"/>
      <c r="AR335" s="411"/>
      <c r="AS335" s="411"/>
      <c r="AT335" s="411"/>
    </row>
    <row r="336" spans="1:46" outlineLevel="2" x14ac:dyDescent="0.25">
      <c r="A336" s="411"/>
      <c r="B336" s="420"/>
      <c r="C336" s="413">
        <f>INT($C$233+3)</f>
        <v>4</v>
      </c>
      <c r="D336" s="442"/>
      <c r="E336" s="500"/>
      <c r="F336" s="500"/>
      <c r="G336" s="442"/>
      <c r="H336" s="516"/>
      <c r="I336" s="470" t="s">
        <v>608</v>
      </c>
      <c r="J336" s="470"/>
      <c r="K336" s="447"/>
      <c r="L336" s="447"/>
      <c r="M336" s="447"/>
      <c r="N336" s="470" t="s">
        <v>940</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630</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631</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632</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617</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618</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619</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620</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621</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485</v>
      </c>
      <c r="AQ345" s="423"/>
      <c r="AR345" s="411"/>
      <c r="AS345" s="411"/>
      <c r="AT345" s="411"/>
    </row>
    <row r="346" spans="1:46" outlineLevel="2" x14ac:dyDescent="0.25">
      <c r="A346" s="411"/>
      <c r="B346" s="420"/>
      <c r="C346" s="413">
        <f>INT($C$233+3)</f>
        <v>4</v>
      </c>
      <c r="D346" s="442"/>
      <c r="E346" s="500"/>
      <c r="F346" s="500"/>
      <c r="G346" s="442"/>
      <c r="H346" s="516"/>
      <c r="I346" s="470" t="s">
        <v>608</v>
      </c>
      <c r="J346" s="470"/>
      <c r="K346" s="447"/>
      <c r="L346" s="447"/>
      <c r="M346" s="447"/>
      <c r="N346" s="470" t="s">
        <v>651</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631</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632</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620</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621</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485</v>
      </c>
      <c r="AQ355" s="423"/>
      <c r="AR355" s="411"/>
      <c r="AS355" s="411"/>
      <c r="AT355" s="411"/>
    </row>
    <row r="356" spans="1:46" outlineLevel="2" x14ac:dyDescent="0.25">
      <c r="A356" s="411"/>
      <c r="B356" s="420"/>
      <c r="C356" s="413">
        <f t="shared" ref="C356:C361" si="140">INT($C$233)+3</f>
        <v>4</v>
      </c>
      <c r="D356" s="442"/>
      <c r="E356" s="500"/>
      <c r="F356" s="500"/>
      <c r="G356" s="442"/>
      <c r="H356" s="447" t="s">
        <v>652</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653</v>
      </c>
      <c r="I357" s="447">
        <v>55</v>
      </c>
      <c r="J357" s="447" t="s">
        <v>654</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655</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656</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657</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658</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659</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660</v>
      </c>
      <c r="I364" s="481">
        <v>1</v>
      </c>
      <c r="J364" s="447"/>
      <c r="K364" s="975" t="s">
        <v>661</v>
      </c>
      <c r="L364" s="976"/>
      <c r="M364" s="97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662</v>
      </c>
      <c r="I365" s="481">
        <v>1</v>
      </c>
      <c r="J365" s="447"/>
      <c r="K365" s="978"/>
      <c r="L365" s="979"/>
      <c r="M365" s="980"/>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1055</v>
      </c>
      <c r="I366" s="564" t="b">
        <v>0</v>
      </c>
      <c r="J366" s="447" t="s">
        <v>664</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631</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632</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617</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618</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619</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620</v>
      </c>
      <c r="I372" s="564" t="b">
        <v>0</v>
      </c>
      <c r="J372" s="447"/>
      <c r="K372" s="447"/>
      <c r="L372" s="447"/>
      <c r="M372" s="447"/>
      <c r="N372" s="522"/>
      <c r="O372" s="890"/>
      <c r="P372" s="993" t="s">
        <v>1056</v>
      </c>
      <c r="Q372" s="993"/>
      <c r="R372" s="993"/>
      <c r="S372" s="993"/>
      <c r="T372" s="993"/>
      <c r="U372" s="993"/>
      <c r="V372" s="993"/>
      <c r="W372" s="993"/>
      <c r="X372" s="993"/>
      <c r="Y372" s="993"/>
      <c r="Z372" s="994"/>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621</v>
      </c>
      <c r="I373" s="564" t="b">
        <v>0</v>
      </c>
      <c r="J373" s="447"/>
      <c r="K373" s="447"/>
      <c r="L373" s="447"/>
      <c r="M373" s="447"/>
      <c r="N373" s="522"/>
      <c r="O373" s="890"/>
      <c r="P373" s="995"/>
      <c r="Q373" s="995"/>
      <c r="R373" s="995"/>
      <c r="S373" s="995"/>
      <c r="T373" s="995"/>
      <c r="U373" s="995"/>
      <c r="V373" s="995"/>
      <c r="W373" s="995"/>
      <c r="X373" s="995"/>
      <c r="Y373" s="995"/>
      <c r="Z373" s="996"/>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665</v>
      </c>
      <c r="I374" s="464" t="b">
        <v>0</v>
      </c>
      <c r="J374" s="520" t="s">
        <v>666</v>
      </c>
      <c r="K374" s="520"/>
      <c r="L374" s="520"/>
      <c r="M374" s="520"/>
      <c r="N374" s="764"/>
      <c r="O374" s="891"/>
      <c r="P374" s="995"/>
      <c r="Q374" s="995"/>
      <c r="R374" s="995"/>
      <c r="S374" s="995"/>
      <c r="T374" s="995"/>
      <c r="U374" s="995"/>
      <c r="V374" s="995"/>
      <c r="W374" s="995"/>
      <c r="X374" s="995"/>
      <c r="Y374" s="995"/>
      <c r="Z374" s="996"/>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663</v>
      </c>
      <c r="I375" s="614"/>
      <c r="J375" s="614"/>
      <c r="K375" s="614"/>
      <c r="L375" s="614"/>
      <c r="M375" s="614"/>
      <c r="N375" s="614"/>
      <c r="O375" s="889"/>
      <c r="P375" s="995"/>
      <c r="Q375" s="995"/>
      <c r="R375" s="995"/>
      <c r="S375" s="995"/>
      <c r="T375" s="995"/>
      <c r="U375" s="995"/>
      <c r="V375" s="995"/>
      <c r="W375" s="995"/>
      <c r="X375" s="995"/>
      <c r="Y375" s="995"/>
      <c r="Z375" s="996"/>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667</v>
      </c>
      <c r="L376" s="469"/>
      <c r="M376" s="469"/>
      <c r="N376" s="567"/>
      <c r="O376" s="887"/>
      <c r="P376" s="995"/>
      <c r="Q376" s="995"/>
      <c r="R376" s="995"/>
      <c r="S376" s="995"/>
      <c r="T376" s="995"/>
      <c r="U376" s="995"/>
      <c r="V376" s="995"/>
      <c r="W376" s="995"/>
      <c r="X376" s="995"/>
      <c r="Y376" s="995"/>
      <c r="Z376" s="996"/>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640</v>
      </c>
      <c r="J377" s="568" t="s">
        <v>668</v>
      </c>
      <c r="K377" s="569" t="s">
        <v>669</v>
      </c>
      <c r="L377" s="463" t="s">
        <v>670</v>
      </c>
      <c r="M377" s="463" t="s">
        <v>671</v>
      </c>
      <c r="N377" s="570" t="s">
        <v>640</v>
      </c>
      <c r="O377" s="888"/>
      <c r="P377" s="995"/>
      <c r="Q377" s="995"/>
      <c r="R377" s="995"/>
      <c r="S377" s="995"/>
      <c r="T377" s="995"/>
      <c r="U377" s="995"/>
      <c r="V377" s="995"/>
      <c r="W377" s="995"/>
      <c r="X377" s="995"/>
      <c r="Y377" s="995"/>
      <c r="Z377" s="996"/>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517</v>
      </c>
      <c r="I378" s="564" t="b">
        <v>1</v>
      </c>
      <c r="J378" s="564" t="b">
        <v>1</v>
      </c>
      <c r="K378" s="569" t="b">
        <v>0</v>
      </c>
      <c r="L378" s="464" t="b">
        <v>1</v>
      </c>
      <c r="M378" s="464" t="b">
        <v>1</v>
      </c>
      <c r="N378" s="572" t="b">
        <v>1</v>
      </c>
      <c r="O378" s="888"/>
      <c r="P378" s="995"/>
      <c r="Q378" s="995"/>
      <c r="R378" s="995"/>
      <c r="S378" s="995"/>
      <c r="T378" s="995"/>
      <c r="U378" s="995"/>
      <c r="V378" s="995"/>
      <c r="W378" s="995"/>
      <c r="X378" s="995"/>
      <c r="Y378" s="995"/>
      <c r="Z378" s="996"/>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519</v>
      </c>
      <c r="I379" s="564" t="b">
        <v>1</v>
      </c>
      <c r="J379" s="564" t="b">
        <v>1</v>
      </c>
      <c r="K379" s="569" t="b">
        <v>0</v>
      </c>
      <c r="L379" s="464" t="b">
        <v>1</v>
      </c>
      <c r="M379" s="464" t="b">
        <v>1</v>
      </c>
      <c r="N379" s="572" t="b">
        <v>1</v>
      </c>
      <c r="O379" s="888"/>
      <c r="P379" s="997"/>
      <c r="Q379" s="997"/>
      <c r="R379" s="997"/>
      <c r="S379" s="997"/>
      <c r="T379" s="997"/>
      <c r="U379" s="997"/>
      <c r="V379" s="997"/>
      <c r="W379" s="997"/>
      <c r="X379" s="997"/>
      <c r="Y379" s="997"/>
      <c r="Z379" s="998"/>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485</v>
      </c>
      <c r="AQ380" s="423"/>
      <c r="AR380" s="411"/>
      <c r="AS380" s="411"/>
      <c r="AT380" s="411"/>
    </row>
    <row r="381" spans="1:46" outlineLevel="1" collapsed="1" x14ac:dyDescent="0.25">
      <c r="A381" s="411"/>
      <c r="B381" s="420"/>
      <c r="C381" s="413">
        <f>INT($C$233)+1</f>
        <v>2</v>
      </c>
      <c r="D381" s="442"/>
      <c r="E381" s="500"/>
      <c r="F381" s="500"/>
      <c r="G381" s="442"/>
      <c r="H381" s="503" t="s">
        <v>1031</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481</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673</v>
      </c>
      <c r="I383" s="470" t="s">
        <v>674</v>
      </c>
      <c r="J383" s="573"/>
      <c r="K383" s="470" t="s">
        <v>923</v>
      </c>
      <c r="L383" s="470"/>
      <c r="M383" s="470"/>
      <c r="N383" s="470" t="s">
        <v>924</v>
      </c>
      <c r="O383" s="470"/>
      <c r="P383" s="470"/>
      <c r="Q383" s="470"/>
      <c r="R383" s="470" t="s">
        <v>925</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926</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485</v>
      </c>
      <c r="AQ395" s="423"/>
      <c r="AR395" s="411"/>
      <c r="AS395" s="411"/>
      <c r="AT395" s="411"/>
    </row>
    <row r="396" spans="1:46" outlineLevel="1" x14ac:dyDescent="0.25">
      <c r="A396" s="411"/>
      <c r="B396" s="420"/>
      <c r="C396" s="413">
        <f>INT($C$233)+1</f>
        <v>2</v>
      </c>
      <c r="D396" s="442"/>
      <c r="E396" s="500"/>
      <c r="F396" s="500"/>
      <c r="G396" s="442"/>
      <c r="H396" s="503" t="s">
        <v>672</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481</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673</v>
      </c>
      <c r="I398" s="470" t="s">
        <v>675</v>
      </c>
      <c r="J398" s="573"/>
      <c r="K398" s="574">
        <f>COUNTA($H399:$H$429)</f>
        <v>30</v>
      </c>
      <c r="L398" s="574">
        <f>COUNTA($I$399:$I$429)/K398</f>
        <v>1</v>
      </c>
      <c r="M398" s="450">
        <v>-9</v>
      </c>
      <c r="N398" s="470" t="s">
        <v>676</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934</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934</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934</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485</v>
      </c>
      <c r="AQ429" s="423"/>
      <c r="AR429" s="411"/>
      <c r="AS429" s="411"/>
      <c r="AT429" s="411"/>
    </row>
    <row r="430" spans="1:46" outlineLevel="2" x14ac:dyDescent="0.25">
      <c r="A430" s="411"/>
      <c r="B430" s="420"/>
      <c r="C430" s="413">
        <f>INT($C$233)+2</f>
        <v>3</v>
      </c>
      <c r="D430" s="442"/>
      <c r="E430" s="500"/>
      <c r="F430" s="500"/>
      <c r="G430" s="442"/>
      <c r="H430" s="516" t="s">
        <v>673</v>
      </c>
      <c r="I430" s="470" t="s">
        <v>677</v>
      </c>
      <c r="J430" s="470"/>
      <c r="K430" s="576">
        <f>COUNTA($H431:$H$443)</f>
        <v>3</v>
      </c>
      <c r="L430" s="574">
        <f>COUNTA($I$431:$I$443)/K430</f>
        <v>4</v>
      </c>
      <c r="M430" s="545"/>
      <c r="N430" s="447"/>
      <c r="O430" s="470" t="s">
        <v>678</v>
      </c>
      <c r="P430" s="470"/>
      <c r="Q430" s="470"/>
      <c r="R430" s="470" t="s">
        <v>679</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680</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485</v>
      </c>
      <c r="AQ443" s="423"/>
      <c r="AR443" s="411"/>
      <c r="AS443" s="411"/>
      <c r="AT443" s="411"/>
    </row>
    <row r="444" spans="1:46" outlineLevel="2" x14ac:dyDescent="0.25">
      <c r="A444" s="411"/>
      <c r="B444" s="420"/>
      <c r="C444" s="413">
        <f>INT($C$233)+2</f>
        <v>3</v>
      </c>
      <c r="D444" s="442"/>
      <c r="E444" s="500"/>
      <c r="F444" s="500"/>
      <c r="G444" s="442"/>
      <c r="H444" s="516" t="s">
        <v>673</v>
      </c>
      <c r="I444" s="470" t="s">
        <v>681</v>
      </c>
      <c r="J444" s="470"/>
      <c r="K444" s="576"/>
      <c r="L444" s="574">
        <f>COUNTA($I445:$I$457)/COUNTA($H445:$H$457)</f>
        <v>4</v>
      </c>
      <c r="M444" s="447"/>
      <c r="N444" s="470" t="s">
        <v>682</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680</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683</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684</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685</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680</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683</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684</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685</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680</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683</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684</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685</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485</v>
      </c>
      <c r="AQ457" s="423"/>
      <c r="AR457" s="411"/>
      <c r="AS457" s="411"/>
      <c r="AT457" s="411"/>
    </row>
    <row r="458" spans="1:46" outlineLevel="2" x14ac:dyDescent="0.25">
      <c r="A458" s="411"/>
      <c r="B458" s="420"/>
      <c r="C458" s="413">
        <f>INT($C$233)+2</f>
        <v>3</v>
      </c>
      <c r="D458" s="442"/>
      <c r="E458" s="500"/>
      <c r="F458" s="500"/>
      <c r="G458" s="442"/>
      <c r="H458" s="516" t="s">
        <v>673</v>
      </c>
      <c r="I458" s="516" t="s">
        <v>1019</v>
      </c>
      <c r="J458" s="470" t="s">
        <v>1034</v>
      </c>
      <c r="K458" s="470"/>
      <c r="L458" s="574">
        <f>COUNTA($J459:$J$579)/COUNTA($I459:$I$579)</f>
        <v>8</v>
      </c>
      <c r="M458" s="447"/>
      <c r="N458" s="470" t="s">
        <v>682</v>
      </c>
      <c r="O458" s="470"/>
      <c r="P458" s="470"/>
      <c r="Q458" s="470"/>
      <c r="R458" s="868" t="s">
        <v>1032</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1020</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1021</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161</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686</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687</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688</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689</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657</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1020</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1021</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161</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686</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687</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688</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689</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657</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1020</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1021</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161</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686</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687</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688</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689</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657</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1020</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1021</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161</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686</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687</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688</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689</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657</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1020</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1021</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161</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686</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687</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688</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689</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657</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680</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1021</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161</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686</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687</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688</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689</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657</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680</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1021</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161</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686</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687</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688</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689</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657</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680</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1021</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161</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686</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687</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688</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689</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657</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680</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1021</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161</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686</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687</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688</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689</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657</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680</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1021</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161</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686</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687</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688</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689</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657</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680</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1021</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161</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686</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687</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688</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689</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657</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680</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1021</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161</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686</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687</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688</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689</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657</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680</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1021</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161</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686</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687</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688</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689</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657</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680</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1021</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161</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686</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687</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688</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689</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657</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680</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1021</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161</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686</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687</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688</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689</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657</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485</v>
      </c>
      <c r="AQ579" s="423"/>
      <c r="AR579" s="411"/>
      <c r="AS579" s="411"/>
      <c r="AT579" s="411"/>
    </row>
    <row r="580" spans="1:46" outlineLevel="2" x14ac:dyDescent="0.25">
      <c r="A580" s="411"/>
      <c r="B580" s="420"/>
      <c r="C580" s="413">
        <f>INT($C$233)+2</f>
        <v>3</v>
      </c>
      <c r="D580" s="442"/>
      <c r="E580" s="500"/>
      <c r="F580" s="500"/>
      <c r="G580" s="442"/>
      <c r="H580" s="516" t="s">
        <v>673</v>
      </c>
      <c r="I580" s="470" t="s">
        <v>690</v>
      </c>
      <c r="J580" s="470"/>
      <c r="K580" s="576"/>
      <c r="L580" s="574">
        <f>COUNTA($I581:$I$605)/COUNTA($H581:$H$605)</f>
        <v>8</v>
      </c>
      <c r="M580" s="447"/>
      <c r="N580" s="470"/>
      <c r="O580" s="470"/>
      <c r="P580" s="470"/>
      <c r="Q580" s="470"/>
      <c r="R580" s="470" t="s">
        <v>691</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630</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631</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632</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617</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618</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619</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620</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621</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630</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631</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632</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617</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618</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619</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620</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621</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630</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631</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632</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617</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618</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619</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620</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621</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485</v>
      </c>
      <c r="AQ605" s="423"/>
      <c r="AR605" s="411"/>
      <c r="AS605" s="411"/>
      <c r="AT605" s="411"/>
    </row>
    <row r="606" spans="1:46" outlineLevel="2" x14ac:dyDescent="0.25">
      <c r="A606" s="411"/>
      <c r="B606" s="420"/>
      <c r="C606" s="413">
        <f>INT($C$233)+2</f>
        <v>3</v>
      </c>
      <c r="D606" s="442"/>
      <c r="E606" s="500"/>
      <c r="F606" s="500"/>
      <c r="G606" s="442"/>
      <c r="H606" s="516" t="s">
        <v>673</v>
      </c>
      <c r="I606" s="470" t="s">
        <v>1053</v>
      </c>
      <c r="J606" s="470"/>
      <c r="K606" s="576"/>
      <c r="L606" s="574">
        <f>COUNTA($I607:$I$619)/COUNTA($H607:$H$619)</f>
        <v>4</v>
      </c>
      <c r="M606" s="447"/>
      <c r="N606" s="470"/>
      <c r="O606" s="470"/>
      <c r="P606" s="470"/>
      <c r="Q606" s="470"/>
      <c r="R606" s="470" t="s">
        <v>691</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680</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693</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694</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695</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680</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693</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694</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695</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680</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693</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694</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695</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485</v>
      </c>
      <c r="AQ619" s="423"/>
      <c r="AR619" s="411"/>
      <c r="AS619" s="411"/>
      <c r="AT619" s="411"/>
    </row>
    <row r="620" spans="1:46" outlineLevel="2" x14ac:dyDescent="0.25">
      <c r="A620" s="411"/>
      <c r="B620" s="420"/>
      <c r="C620" s="413">
        <f>INT($C$233)+2</f>
        <v>3</v>
      </c>
      <c r="D620" s="442"/>
      <c r="E620" s="500"/>
      <c r="F620" s="500"/>
      <c r="G620" s="442"/>
      <c r="H620" s="516" t="s">
        <v>673</v>
      </c>
      <c r="I620" s="470" t="s">
        <v>1054</v>
      </c>
      <c r="J620" s="470"/>
      <c r="K620" s="576"/>
      <c r="L620" s="574">
        <f>COUNTA($I621:$I$636)/COUNTA($H621:$H$636)</f>
        <v>5</v>
      </c>
      <c r="M620" s="447"/>
      <c r="N620" s="470"/>
      <c r="O620" s="470"/>
      <c r="P620" s="470"/>
      <c r="Q620" s="470"/>
      <c r="R620" s="470" t="s">
        <v>691</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680</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692</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656</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689</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657</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680</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692</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656</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689</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657</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680</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692</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656</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689</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657</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485</v>
      </c>
      <c r="AQ636" s="423"/>
      <c r="AR636" s="411"/>
      <c r="AS636" s="411"/>
      <c r="AT636" s="411"/>
    </row>
    <row r="637" spans="1:46" outlineLevel="1" collapsed="1" x14ac:dyDescent="0.25">
      <c r="A637" s="411"/>
      <c r="B637" s="420"/>
      <c r="C637" s="413">
        <f>INT($C$233)+1</f>
        <v>2</v>
      </c>
      <c r="D637" s="442"/>
      <c r="E637" s="500"/>
      <c r="F637" s="500"/>
      <c r="G637" s="442"/>
      <c r="H637" s="503" t="s">
        <v>696</v>
      </c>
      <c r="I637" s="460" t="s">
        <v>697</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481</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598</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969</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698</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598</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698</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598</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698</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607</v>
      </c>
      <c r="I645" s="470" t="s">
        <v>699</v>
      </c>
      <c r="J645" s="573" t="s">
        <v>700</v>
      </c>
      <c r="K645" s="574">
        <f>COUNTA($H$646:$H$718)</f>
        <v>3</v>
      </c>
      <c r="L645" s="574">
        <f>COUNTA($I$646:$I$718)/K645</f>
        <v>8</v>
      </c>
      <c r="M645" s="518">
        <f>COUNTA($J$646:$J$718)/(L645*K645)</f>
        <v>3</v>
      </c>
      <c r="N645" s="581" t="s">
        <v>701</v>
      </c>
      <c r="O645" s="582"/>
      <c r="P645" s="582"/>
      <c r="Q645" s="582"/>
      <c r="R645" s="582"/>
      <c r="S645" s="582"/>
      <c r="T645" s="582"/>
      <c r="U645" s="556"/>
      <c r="V645" s="463" t="s">
        <v>702</v>
      </c>
      <c r="W645" s="447"/>
      <c r="X645" s="469" t="s">
        <v>703</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586</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927</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704</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694</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695</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704</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694</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695</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704</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694</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695</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704</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694</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695</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704</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694</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695</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704</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694</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695</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704</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694</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695</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704</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694</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695</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704</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694</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695</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704</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694</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695</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704</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694</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695</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704</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694</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695</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704</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694</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695</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704</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694</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695</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704</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694</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695</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704</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694</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695</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704</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694</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695</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704</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694</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695</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704</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694</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695</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704</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694</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695</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704</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694</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695</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704</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694</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695</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704</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694</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695</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485</v>
      </c>
      <c r="AQ718" s="423"/>
      <c r="AR718" s="411"/>
      <c r="AS718" s="411"/>
      <c r="AT718" s="411"/>
    </row>
    <row r="719" spans="1:46" hidden="1" outlineLevel="2" x14ac:dyDescent="0.25">
      <c r="A719" s="411"/>
      <c r="B719" s="420"/>
      <c r="C719" s="413">
        <f>INT($C$233)+2</f>
        <v>3</v>
      </c>
      <c r="D719" s="442"/>
      <c r="E719" s="500"/>
      <c r="F719" s="500"/>
      <c r="G719" s="442"/>
      <c r="H719" s="516"/>
      <c r="I719" s="470" t="s">
        <v>699</v>
      </c>
      <c r="J719" s="470"/>
      <c r="K719" s="470" t="s">
        <v>705</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485</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136</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472</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474</v>
      </c>
      <c r="F738" s="497">
        <v>1</v>
      </c>
      <c r="G738" s="433"/>
      <c r="H738" s="434" t="s">
        <v>706</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516</v>
      </c>
      <c r="L742" s="501"/>
      <c r="M742" s="501"/>
      <c r="N742" s="501" t="s">
        <v>517</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586</v>
      </c>
      <c r="M743" s="490" t="s">
        <v>4</v>
      </c>
      <c r="N743" s="490" t="s">
        <v>610</v>
      </c>
      <c r="O743" s="490" t="s">
        <v>611</v>
      </c>
      <c r="P743" s="490" t="s">
        <v>612</v>
      </c>
      <c r="Q743" s="490" t="s">
        <v>613</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478</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479</v>
      </c>
      <c r="C746" s="413">
        <f>INT(MAX($C$748:$C$792))+1</f>
        <v>5</v>
      </c>
      <c r="D746" s="442" t="s">
        <v>480</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707</v>
      </c>
      <c r="I747" s="460" t="s">
        <v>708</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481</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709</v>
      </c>
      <c r="I749" s="449" t="s">
        <v>516</v>
      </c>
      <c r="J749" s="450">
        <v>1</v>
      </c>
      <c r="K749" s="447">
        <f>J749</f>
        <v>1</v>
      </c>
      <c r="L749" s="449" t="s">
        <v>517</v>
      </c>
      <c r="M749" s="450">
        <f>COUNTA($H$750:$H$769)</f>
        <v>2</v>
      </c>
      <c r="N749" s="447">
        <f>M749+3</f>
        <v>5</v>
      </c>
      <c r="O749" s="447" t="s">
        <v>710</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711</v>
      </c>
      <c r="I750" s="470" t="s">
        <v>699</v>
      </c>
      <c r="J750" s="470"/>
      <c r="K750" s="470" t="s">
        <v>712</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485</v>
      </c>
      <c r="AQ759" s="423"/>
      <c r="AR759" s="411"/>
      <c r="AS759" s="411"/>
      <c r="AT759" s="411"/>
    </row>
    <row r="760" spans="1:46" hidden="1" outlineLevel="2" x14ac:dyDescent="0.25">
      <c r="A760" s="411"/>
      <c r="B760" s="420"/>
      <c r="C760" s="413">
        <f>INT($C$737)+2</f>
        <v>3</v>
      </c>
      <c r="D760" s="442"/>
      <c r="E760" s="500"/>
      <c r="F760" s="500"/>
      <c r="G760" s="442"/>
      <c r="H760" s="516" t="s">
        <v>713</v>
      </c>
      <c r="I760" s="470" t="s">
        <v>608</v>
      </c>
      <c r="J760" s="470"/>
      <c r="K760" s="447"/>
      <c r="L760" s="447"/>
      <c r="M760" s="447"/>
      <c r="N760" s="470" t="s">
        <v>714</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630</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631</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632</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617</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618</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619</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620</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621</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485</v>
      </c>
      <c r="AQ769" s="423"/>
      <c r="AR769" s="411"/>
      <c r="AS769" s="411"/>
      <c r="AT769" s="411"/>
    </row>
    <row r="770" spans="1:46" outlineLevel="1" collapsed="1" x14ac:dyDescent="0.25">
      <c r="A770" s="411"/>
      <c r="B770" s="420"/>
      <c r="C770" s="413">
        <f>INT($C$737)+1</f>
        <v>2</v>
      </c>
      <c r="D770" s="442"/>
      <c r="E770" s="500"/>
      <c r="F770" s="500"/>
      <c r="G770" s="442"/>
      <c r="H770" s="503" t="s">
        <v>715</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481</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709</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673</v>
      </c>
      <c r="I773" s="470" t="s">
        <v>716</v>
      </c>
      <c r="J773" s="470"/>
      <c r="K773" s="470" t="s">
        <v>717</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718</v>
      </c>
      <c r="J778" s="469"/>
      <c r="K778" s="470" t="s">
        <v>719</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845</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855</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720</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485</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136</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472</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474</v>
      </c>
      <c r="F802" s="497">
        <v>1</v>
      </c>
      <c r="G802" s="433"/>
      <c r="H802" s="592" t="s">
        <v>721</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519</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587</v>
      </c>
      <c r="L807" s="490" t="s">
        <v>588</v>
      </c>
      <c r="M807" s="490" t="s">
        <v>589</v>
      </c>
      <c r="N807" s="490" t="s">
        <v>590</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478</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479</v>
      </c>
      <c r="C810" s="413">
        <f>INT(MAX($C$820:$C$850))+1</f>
        <v>6</v>
      </c>
      <c r="D810" s="442" t="s">
        <v>480</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722</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481</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723</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724</v>
      </c>
      <c r="J814" s="559" t="s">
        <v>725</v>
      </c>
      <c r="K814" s="517"/>
      <c r="L814" s="517"/>
      <c r="M814" s="517"/>
      <c r="N814" s="517"/>
      <c r="O814" s="517"/>
      <c r="P814" s="517"/>
      <c r="Q814" s="517"/>
      <c r="R814" s="517"/>
      <c r="S814" s="517"/>
      <c r="T814" s="517"/>
      <c r="U814" s="517"/>
      <c r="V814" s="517"/>
      <c r="W814" s="447"/>
      <c r="X814" s="447"/>
      <c r="Y814" s="447"/>
      <c r="Z814" s="447"/>
      <c r="AA814" s="447"/>
      <c r="AB814" s="447"/>
      <c r="AC814" s="447"/>
      <c r="AD814" s="469" t="s">
        <v>726</v>
      </c>
      <c r="AE814" s="469"/>
      <c r="AF814" s="469"/>
      <c r="AG814" s="469"/>
      <c r="AH814" s="469" t="s">
        <v>727</v>
      </c>
      <c r="AI814" s="469"/>
      <c r="AJ814" s="469"/>
      <c r="AK814" s="469"/>
      <c r="AL814" s="469" t="s">
        <v>728</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729</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730</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731</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485</v>
      </c>
      <c r="AQ818" s="423"/>
      <c r="AR818" s="411"/>
      <c r="AS818" s="411"/>
      <c r="AT818" s="411"/>
    </row>
    <row r="819" spans="1:46" outlineLevel="1" collapsed="1" x14ac:dyDescent="0.25">
      <c r="A819" s="411"/>
      <c r="B819" s="420"/>
      <c r="C819" s="413">
        <f>INT($C$801)+1</f>
        <v>2</v>
      </c>
      <c r="D819" s="442"/>
      <c r="E819" s="500"/>
      <c r="F819" s="500"/>
      <c r="G819" s="442"/>
      <c r="H819" s="503" t="s">
        <v>732</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481</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733</v>
      </c>
      <c r="O821" s="447"/>
      <c r="P821" s="447"/>
      <c r="Q821" s="447"/>
      <c r="R821" s="447"/>
      <c r="S821" s="447"/>
      <c r="T821" s="447"/>
      <c r="U821" s="447"/>
      <c r="V821" s="447"/>
      <c r="W821" s="447"/>
      <c r="X821" s="447"/>
      <c r="Y821" s="447"/>
      <c r="Z821" s="447"/>
      <c r="AA821" s="447"/>
      <c r="AB821" s="447"/>
      <c r="AC821" s="447"/>
      <c r="AD821" s="593" t="s">
        <v>723</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734</v>
      </c>
      <c r="I822" s="559" t="s">
        <v>724</v>
      </c>
      <c r="J822" s="559" t="s">
        <v>725</v>
      </c>
      <c r="K822" s="517" t="s">
        <v>735</v>
      </c>
      <c r="L822" s="517"/>
      <c r="M822" s="517"/>
      <c r="N822" s="517"/>
      <c r="O822" s="517" t="s">
        <v>736</v>
      </c>
      <c r="P822" s="517"/>
      <c r="Q822" s="517"/>
      <c r="R822" s="517"/>
      <c r="S822" s="517" t="s">
        <v>737</v>
      </c>
      <c r="T822" s="517"/>
      <c r="U822" s="517"/>
      <c r="V822" s="517"/>
      <c r="W822" s="447"/>
      <c r="X822" s="447"/>
      <c r="Y822" s="447"/>
      <c r="Z822" s="447"/>
      <c r="AA822" s="447"/>
      <c r="AB822" s="447"/>
      <c r="AC822" s="447"/>
      <c r="AD822" s="598" t="s">
        <v>726</v>
      </c>
      <c r="AE822" s="598"/>
      <c r="AF822" s="598"/>
      <c r="AG822" s="598"/>
      <c r="AH822" s="598" t="s">
        <v>727</v>
      </c>
      <c r="AI822" s="598"/>
      <c r="AJ822" s="598"/>
      <c r="AK822" s="598"/>
      <c r="AL822" s="598" t="s">
        <v>728</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738</v>
      </c>
      <c r="I823" s="596">
        <v>0</v>
      </c>
      <c r="J823" s="596" t="s">
        <v>739</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740</v>
      </c>
      <c r="I824" s="469"/>
      <c r="J824" s="463" t="s">
        <v>741</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742</v>
      </c>
      <c r="I825" s="469"/>
      <c r="J825" s="463" t="s">
        <v>741</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741</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741</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741</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741</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741</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741</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738</v>
      </c>
      <c r="I832" s="596">
        <v>1</v>
      </c>
      <c r="J832" s="596" t="s">
        <v>745</v>
      </c>
      <c r="K832" s="602">
        <v>350</v>
      </c>
      <c r="L832" s="602">
        <v>350</v>
      </c>
      <c r="M832" s="602">
        <v>350</v>
      </c>
      <c r="N832" s="602">
        <v>350</v>
      </c>
      <c r="O832" s="600">
        <v>45</v>
      </c>
      <c r="P832" s="600">
        <v>45</v>
      </c>
      <c r="Q832" s="600">
        <v>45</v>
      </c>
      <c r="R832" s="600">
        <v>47</v>
      </c>
      <c r="S832" s="600">
        <v>3</v>
      </c>
      <c r="T832" s="600">
        <v>3</v>
      </c>
      <c r="U832" s="600">
        <v>3</v>
      </c>
      <c r="V832" s="600">
        <v>3</v>
      </c>
      <c r="W832" s="981" t="s">
        <v>957</v>
      </c>
      <c r="X832" s="982"/>
      <c r="Y832" s="982"/>
      <c r="Z832" s="982"/>
      <c r="AA832" s="983"/>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740</v>
      </c>
      <c r="I833" s="469"/>
      <c r="J833" s="469" t="s">
        <v>745</v>
      </c>
      <c r="K833" s="602">
        <v>350</v>
      </c>
      <c r="L833" s="602">
        <v>350</v>
      </c>
      <c r="M833" s="602">
        <v>350</v>
      </c>
      <c r="N833" s="602">
        <v>350</v>
      </c>
      <c r="O833" s="589">
        <v>45</v>
      </c>
      <c r="P833" s="589">
        <v>45</v>
      </c>
      <c r="Q833" s="589">
        <v>45</v>
      </c>
      <c r="R833" s="589">
        <v>47</v>
      </c>
      <c r="S833" s="589">
        <v>3</v>
      </c>
      <c r="T833" s="589">
        <v>3</v>
      </c>
      <c r="U833" s="589">
        <v>3</v>
      </c>
      <c r="V833" s="589">
        <v>3</v>
      </c>
      <c r="W833" s="984"/>
      <c r="X833" s="985"/>
      <c r="Y833" s="985"/>
      <c r="Z833" s="985"/>
      <c r="AA833" s="986"/>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742</v>
      </c>
      <c r="I834" s="469"/>
      <c r="J834" s="469" t="s">
        <v>744</v>
      </c>
      <c r="K834" s="602">
        <v>180</v>
      </c>
      <c r="L834" s="602">
        <v>180</v>
      </c>
      <c r="M834" s="602">
        <v>180</v>
      </c>
      <c r="N834" s="602">
        <v>180</v>
      </c>
      <c r="O834" s="589"/>
      <c r="P834" s="589"/>
      <c r="Q834" s="589"/>
      <c r="R834" s="589"/>
      <c r="S834" s="589">
        <v>1</v>
      </c>
      <c r="T834" s="589">
        <v>1</v>
      </c>
      <c r="U834" s="589">
        <v>1</v>
      </c>
      <c r="V834" s="589">
        <v>1</v>
      </c>
      <c r="W834" s="984"/>
      <c r="X834" s="985"/>
      <c r="Y834" s="985"/>
      <c r="Z834" s="985"/>
      <c r="AA834" s="986"/>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741</v>
      </c>
      <c r="K835" s="602">
        <v>180</v>
      </c>
      <c r="L835" s="602">
        <v>180</v>
      </c>
      <c r="M835" s="602">
        <v>180</v>
      </c>
      <c r="N835" s="602">
        <v>180</v>
      </c>
      <c r="O835" s="589"/>
      <c r="P835" s="589"/>
      <c r="Q835" s="589"/>
      <c r="R835" s="589"/>
      <c r="S835" s="589">
        <v>1</v>
      </c>
      <c r="T835" s="589">
        <v>1</v>
      </c>
      <c r="U835" s="589">
        <v>1</v>
      </c>
      <c r="V835" s="589">
        <v>1</v>
      </c>
      <c r="W835" s="984"/>
      <c r="X835" s="985"/>
      <c r="Y835" s="985"/>
      <c r="Z835" s="985"/>
      <c r="AA835" s="986"/>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741</v>
      </c>
      <c r="K836" s="602">
        <v>180</v>
      </c>
      <c r="L836" s="602">
        <v>180</v>
      </c>
      <c r="M836" s="602">
        <v>180</v>
      </c>
      <c r="N836" s="602">
        <v>180</v>
      </c>
      <c r="O836" s="589"/>
      <c r="P836" s="589"/>
      <c r="Q836" s="589"/>
      <c r="R836" s="589"/>
      <c r="S836" s="589">
        <v>1</v>
      </c>
      <c r="T836" s="589">
        <v>1</v>
      </c>
      <c r="U836" s="589">
        <v>1</v>
      </c>
      <c r="V836" s="589">
        <v>1</v>
      </c>
      <c r="W836" s="984"/>
      <c r="X836" s="985"/>
      <c r="Y836" s="985"/>
      <c r="Z836" s="985"/>
      <c r="AA836" s="986"/>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741</v>
      </c>
      <c r="K837" s="602">
        <v>180</v>
      </c>
      <c r="L837" s="602">
        <v>180</v>
      </c>
      <c r="M837" s="602">
        <v>180</v>
      </c>
      <c r="N837" s="602">
        <v>180</v>
      </c>
      <c r="O837" s="589"/>
      <c r="P837" s="589"/>
      <c r="Q837" s="589"/>
      <c r="R837" s="589"/>
      <c r="S837" s="589">
        <v>1</v>
      </c>
      <c r="T837" s="589">
        <v>1</v>
      </c>
      <c r="U837" s="589">
        <v>1</v>
      </c>
      <c r="V837" s="589">
        <v>1</v>
      </c>
      <c r="W837" s="984"/>
      <c r="X837" s="985"/>
      <c r="Y837" s="985"/>
      <c r="Z837" s="985"/>
      <c r="AA837" s="986"/>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741</v>
      </c>
      <c r="K838" s="602">
        <v>180</v>
      </c>
      <c r="L838" s="602">
        <v>180</v>
      </c>
      <c r="M838" s="602">
        <v>180</v>
      </c>
      <c r="N838" s="602">
        <v>180</v>
      </c>
      <c r="O838" s="589"/>
      <c r="P838" s="589"/>
      <c r="Q838" s="589"/>
      <c r="R838" s="589"/>
      <c r="S838" s="589">
        <v>1</v>
      </c>
      <c r="T838" s="589">
        <v>1</v>
      </c>
      <c r="U838" s="589">
        <v>1</v>
      </c>
      <c r="V838" s="589">
        <v>1</v>
      </c>
      <c r="W838" s="984"/>
      <c r="X838" s="985"/>
      <c r="Y838" s="985"/>
      <c r="Z838" s="985"/>
      <c r="AA838" s="986"/>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741</v>
      </c>
      <c r="K839" s="602">
        <v>180</v>
      </c>
      <c r="L839" s="602">
        <v>180</v>
      </c>
      <c r="M839" s="602">
        <v>180</v>
      </c>
      <c r="N839" s="602">
        <v>180</v>
      </c>
      <c r="O839" s="589"/>
      <c r="P839" s="589"/>
      <c r="Q839" s="589"/>
      <c r="R839" s="589"/>
      <c r="S839" s="589">
        <v>1</v>
      </c>
      <c r="T839" s="589">
        <v>1</v>
      </c>
      <c r="U839" s="589">
        <v>1</v>
      </c>
      <c r="V839" s="589">
        <v>1</v>
      </c>
      <c r="W839" s="984"/>
      <c r="X839" s="985"/>
      <c r="Y839" s="985"/>
      <c r="Z839" s="985"/>
      <c r="AA839" s="986"/>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741</v>
      </c>
      <c r="K840" s="602">
        <v>180</v>
      </c>
      <c r="L840" s="602">
        <v>180</v>
      </c>
      <c r="M840" s="602">
        <v>180</v>
      </c>
      <c r="N840" s="602">
        <v>180</v>
      </c>
      <c r="O840" s="606"/>
      <c r="P840" s="606"/>
      <c r="Q840" s="606"/>
      <c r="R840" s="606"/>
      <c r="S840" s="606">
        <v>1</v>
      </c>
      <c r="T840" s="606">
        <v>1</v>
      </c>
      <c r="U840" s="606">
        <v>1</v>
      </c>
      <c r="V840" s="606">
        <v>1</v>
      </c>
      <c r="W840" s="984"/>
      <c r="X840" s="985"/>
      <c r="Y840" s="985"/>
      <c r="Z840" s="985"/>
      <c r="AA840" s="986"/>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738</v>
      </c>
      <c r="I841" s="596">
        <v>2</v>
      </c>
      <c r="J841" s="596" t="s">
        <v>743</v>
      </c>
      <c r="K841" s="602"/>
      <c r="L841" s="602"/>
      <c r="M841" s="602"/>
      <c r="N841" s="602"/>
      <c r="O841" s="589"/>
      <c r="P841" s="589"/>
      <c r="Q841" s="589"/>
      <c r="R841" s="589"/>
      <c r="S841" s="589">
        <v>1</v>
      </c>
      <c r="T841" s="589">
        <v>1</v>
      </c>
      <c r="U841" s="589">
        <v>1</v>
      </c>
      <c r="V841" s="589">
        <v>1</v>
      </c>
      <c r="W841" s="984"/>
      <c r="X841" s="985"/>
      <c r="Y841" s="985"/>
      <c r="Z841" s="985"/>
      <c r="AA841" s="986"/>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740</v>
      </c>
      <c r="I842" s="469"/>
      <c r="J842" s="463" t="s">
        <v>958</v>
      </c>
      <c r="K842" s="602"/>
      <c r="L842" s="602"/>
      <c r="M842" s="602"/>
      <c r="N842" s="602"/>
      <c r="O842" s="589"/>
      <c r="P842" s="589"/>
      <c r="Q842" s="589"/>
      <c r="R842" s="589"/>
      <c r="S842" s="589">
        <v>1</v>
      </c>
      <c r="T842" s="589">
        <v>1</v>
      </c>
      <c r="U842" s="589">
        <v>1</v>
      </c>
      <c r="V842" s="589">
        <v>1</v>
      </c>
      <c r="W842" s="984"/>
      <c r="X842" s="985"/>
      <c r="Y842" s="985"/>
      <c r="Z842" s="985"/>
      <c r="AA842" s="986"/>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742</v>
      </c>
      <c r="I843" s="469"/>
      <c r="J843" s="463" t="s">
        <v>741</v>
      </c>
      <c r="K843" s="602"/>
      <c r="L843" s="602"/>
      <c r="M843" s="602"/>
      <c r="N843" s="602"/>
      <c r="O843" s="589"/>
      <c r="P843" s="589"/>
      <c r="Q843" s="589"/>
      <c r="R843" s="589"/>
      <c r="S843" s="589">
        <v>1</v>
      </c>
      <c r="T843" s="589">
        <v>1</v>
      </c>
      <c r="U843" s="589">
        <v>1</v>
      </c>
      <c r="V843" s="589">
        <v>1</v>
      </c>
      <c r="W843" s="984"/>
      <c r="X843" s="985"/>
      <c r="Y843" s="985"/>
      <c r="Z843" s="985"/>
      <c r="AA843" s="986"/>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741</v>
      </c>
      <c r="K844" s="602"/>
      <c r="L844" s="602"/>
      <c r="M844" s="602"/>
      <c r="N844" s="602"/>
      <c r="O844" s="589"/>
      <c r="P844" s="589"/>
      <c r="Q844" s="589"/>
      <c r="R844" s="589"/>
      <c r="S844" s="589">
        <v>1</v>
      </c>
      <c r="T844" s="589">
        <v>1</v>
      </c>
      <c r="U844" s="589">
        <v>1</v>
      </c>
      <c r="V844" s="589">
        <v>1</v>
      </c>
      <c r="W844" s="984"/>
      <c r="X844" s="985"/>
      <c r="Y844" s="985"/>
      <c r="Z844" s="985"/>
      <c r="AA844" s="986"/>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741</v>
      </c>
      <c r="K845" s="602"/>
      <c r="L845" s="602"/>
      <c r="M845" s="602"/>
      <c r="N845" s="602"/>
      <c r="O845" s="589"/>
      <c r="P845" s="589"/>
      <c r="Q845" s="589"/>
      <c r="R845" s="589"/>
      <c r="S845" s="589">
        <v>1</v>
      </c>
      <c r="T845" s="589">
        <v>1</v>
      </c>
      <c r="U845" s="589">
        <v>1</v>
      </c>
      <c r="V845" s="589">
        <v>1</v>
      </c>
      <c r="W845" s="984"/>
      <c r="X845" s="985"/>
      <c r="Y845" s="985"/>
      <c r="Z845" s="985"/>
      <c r="AA845" s="986"/>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741</v>
      </c>
      <c r="K846" s="602"/>
      <c r="L846" s="602"/>
      <c r="M846" s="602"/>
      <c r="N846" s="602"/>
      <c r="O846" s="589"/>
      <c r="P846" s="589"/>
      <c r="Q846" s="589"/>
      <c r="R846" s="589"/>
      <c r="S846" s="589">
        <v>1</v>
      </c>
      <c r="T846" s="589">
        <v>1</v>
      </c>
      <c r="U846" s="589">
        <v>1</v>
      </c>
      <c r="V846" s="589">
        <v>1</v>
      </c>
      <c r="W846" s="984"/>
      <c r="X846" s="985"/>
      <c r="Y846" s="985"/>
      <c r="Z846" s="985"/>
      <c r="AA846" s="986"/>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741</v>
      </c>
      <c r="K847" s="602"/>
      <c r="L847" s="602"/>
      <c r="M847" s="602"/>
      <c r="N847" s="602"/>
      <c r="O847" s="589"/>
      <c r="P847" s="589"/>
      <c r="Q847" s="589"/>
      <c r="R847" s="589"/>
      <c r="S847" s="589">
        <v>1</v>
      </c>
      <c r="T847" s="589">
        <v>1</v>
      </c>
      <c r="U847" s="589">
        <v>1</v>
      </c>
      <c r="V847" s="589">
        <v>1</v>
      </c>
      <c r="W847" s="984"/>
      <c r="X847" s="985"/>
      <c r="Y847" s="985"/>
      <c r="Z847" s="985"/>
      <c r="AA847" s="986"/>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741</v>
      </c>
      <c r="K848" s="602"/>
      <c r="L848" s="602"/>
      <c r="M848" s="602"/>
      <c r="N848" s="602"/>
      <c r="O848" s="589"/>
      <c r="P848" s="589"/>
      <c r="Q848" s="589"/>
      <c r="R848" s="589"/>
      <c r="S848" s="589">
        <v>1</v>
      </c>
      <c r="T848" s="589">
        <v>1</v>
      </c>
      <c r="U848" s="589">
        <v>1</v>
      </c>
      <c r="V848" s="589">
        <v>1</v>
      </c>
      <c r="W848" s="984"/>
      <c r="X848" s="985"/>
      <c r="Y848" s="985"/>
      <c r="Z848" s="985"/>
      <c r="AA848" s="986"/>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741</v>
      </c>
      <c r="K849" s="602"/>
      <c r="L849" s="602"/>
      <c r="M849" s="602"/>
      <c r="N849" s="602"/>
      <c r="O849" s="606"/>
      <c r="P849" s="606"/>
      <c r="Q849" s="606"/>
      <c r="R849" s="606"/>
      <c r="S849" s="606">
        <v>1</v>
      </c>
      <c r="T849" s="606">
        <v>1</v>
      </c>
      <c r="U849" s="606">
        <v>1</v>
      </c>
      <c r="V849" s="606">
        <v>1</v>
      </c>
      <c r="W849" s="987"/>
      <c r="X849" s="988"/>
      <c r="Y849" s="988"/>
      <c r="Z849" s="988"/>
      <c r="AA849" s="989"/>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485</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136</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472</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474</v>
      </c>
      <c r="F860" s="497">
        <v>1</v>
      </c>
      <c r="G860" s="433"/>
      <c r="H860" s="434" t="s">
        <v>746</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747</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748</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749</v>
      </c>
      <c r="I865" s="440"/>
      <c r="J865" s="440" t="s">
        <v>750</v>
      </c>
      <c r="K865" s="440" t="s">
        <v>179</v>
      </c>
      <c r="L865" s="440" t="s">
        <v>751</v>
      </c>
      <c r="M865" s="440" t="s">
        <v>752</v>
      </c>
      <c r="N865" s="440" t="s">
        <v>753</v>
      </c>
      <c r="O865" s="440" t="s">
        <v>754</v>
      </c>
      <c r="P865" s="440" t="s">
        <v>755</v>
      </c>
      <c r="Q865" s="610" t="s">
        <v>756</v>
      </c>
      <c r="R865" s="440" t="s">
        <v>757</v>
      </c>
      <c r="S865" s="440" t="s">
        <v>758</v>
      </c>
      <c r="T865" s="440" t="s">
        <v>1035</v>
      </c>
      <c r="U865" s="440" t="s">
        <v>700</v>
      </c>
      <c r="V865" s="440" t="s">
        <v>759</v>
      </c>
      <c r="W865" s="440" t="s">
        <v>760</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478</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479</v>
      </c>
      <c r="C868" s="413">
        <f>INT(MAX($C$869:$C$979))+1</f>
        <v>5</v>
      </c>
      <c r="D868" s="442" t="s">
        <v>480</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481</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761</v>
      </c>
      <c r="F870" s="494" t="s">
        <v>762</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763</v>
      </c>
      <c r="I871" s="614"/>
      <c r="J871" s="595" t="s">
        <v>764</v>
      </c>
      <c r="K871" s="615" t="str">
        <f t="shared" ref="K871:K902" si="354">IFERROR(DATE(2019,1,($L871-1)*7+1),"-")</f>
        <v>-</v>
      </c>
      <c r="L871" s="616" t="s">
        <v>765</v>
      </c>
      <c r="M871" s="616" t="s">
        <v>765</v>
      </c>
      <c r="N871" s="616" t="s">
        <v>765</v>
      </c>
      <c r="O871" s="616" t="s">
        <v>765</v>
      </c>
      <c r="P871" s="616" t="s">
        <v>765</v>
      </c>
      <c r="Q871" s="616" t="s">
        <v>765</v>
      </c>
      <c r="R871" s="616" t="s">
        <v>765</v>
      </c>
      <c r="S871" s="616" t="s">
        <v>765</v>
      </c>
      <c r="T871" s="616" t="s">
        <v>765</v>
      </c>
      <c r="U871" s="616" t="s">
        <v>765</v>
      </c>
      <c r="V871" s="616" t="s">
        <v>765</v>
      </c>
      <c r="W871" s="616" t="s">
        <v>765</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47" t="s">
        <v>766</v>
      </c>
      <c r="I872" s="948"/>
      <c r="J872" s="618" t="s">
        <v>767</v>
      </c>
      <c r="K872" s="619">
        <f t="shared" si="354"/>
        <v>43795</v>
      </c>
      <c r="L872" s="490">
        <v>48</v>
      </c>
      <c r="M872" s="620" t="s">
        <v>765</v>
      </c>
      <c r="N872" s="620" t="s">
        <v>765</v>
      </c>
      <c r="O872" s="620" t="s">
        <v>765</v>
      </c>
      <c r="P872" s="620" t="s">
        <v>765</v>
      </c>
      <c r="Q872" s="620" t="s">
        <v>765</v>
      </c>
      <c r="R872" s="620" t="s">
        <v>765</v>
      </c>
      <c r="S872" s="620" t="s">
        <v>765</v>
      </c>
      <c r="T872" s="620" t="s">
        <v>765</v>
      </c>
      <c r="U872" s="620" t="s">
        <v>765</v>
      </c>
      <c r="V872" s="620" t="s">
        <v>765</v>
      </c>
      <c r="W872" s="620" t="s">
        <v>765</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49"/>
      <c r="I873" s="950"/>
      <c r="J873" s="618" t="s">
        <v>768</v>
      </c>
      <c r="K873" s="619" t="str">
        <f t="shared" si="354"/>
        <v>-</v>
      </c>
      <c r="L873" s="620" t="s">
        <v>769</v>
      </c>
      <c r="M873" s="490">
        <v>26</v>
      </c>
      <c r="N873" s="620" t="s">
        <v>769</v>
      </c>
      <c r="O873" s="620" t="s">
        <v>769</v>
      </c>
      <c r="P873" s="620" t="s">
        <v>769</v>
      </c>
      <c r="Q873" s="620" t="s">
        <v>769</v>
      </c>
      <c r="R873" s="620" t="s">
        <v>769</v>
      </c>
      <c r="S873" s="620" t="s">
        <v>769</v>
      </c>
      <c r="T873" s="620" t="s">
        <v>769</v>
      </c>
      <c r="U873" s="620" t="s">
        <v>769</v>
      </c>
      <c r="V873" s="620" t="s">
        <v>769</v>
      </c>
      <c r="W873" s="620" t="s">
        <v>769</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1"/>
      <c r="I874" s="952"/>
      <c r="J874" s="603" t="s">
        <v>770</v>
      </c>
      <c r="K874" s="621" t="str">
        <f t="shared" si="354"/>
        <v>-</v>
      </c>
      <c r="L874" s="618" t="s">
        <v>765</v>
      </c>
      <c r="M874" s="618" t="s">
        <v>765</v>
      </c>
      <c r="N874" s="618" t="s">
        <v>765</v>
      </c>
      <c r="O874" s="618" t="s">
        <v>765</v>
      </c>
      <c r="P874" s="618" t="s">
        <v>765</v>
      </c>
      <c r="Q874" s="618" t="s">
        <v>765</v>
      </c>
      <c r="R874" s="618" t="s">
        <v>765</v>
      </c>
      <c r="S874" s="618" t="s">
        <v>765</v>
      </c>
      <c r="T874" s="618" t="s">
        <v>765</v>
      </c>
      <c r="U874" s="618" t="s">
        <v>765</v>
      </c>
      <c r="V874" s="622" t="s">
        <v>765</v>
      </c>
      <c r="W874" s="622" t="s">
        <v>765</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771</v>
      </c>
      <c r="I875" s="614"/>
      <c r="J875" s="595" t="s">
        <v>764</v>
      </c>
      <c r="K875" s="615" t="str">
        <f t="shared" si="354"/>
        <v>-</v>
      </c>
      <c r="L875" s="616" t="s">
        <v>765</v>
      </c>
      <c r="M875" s="616" t="s">
        <v>765</v>
      </c>
      <c r="N875" s="616" t="s">
        <v>765</v>
      </c>
      <c r="O875" s="616" t="s">
        <v>765</v>
      </c>
      <c r="P875" s="616" t="s">
        <v>765</v>
      </c>
      <c r="Q875" s="616" t="s">
        <v>765</v>
      </c>
      <c r="R875" s="616" t="s">
        <v>765</v>
      </c>
      <c r="S875" s="616" t="s">
        <v>765</v>
      </c>
      <c r="T875" s="616" t="s">
        <v>765</v>
      </c>
      <c r="U875" s="616" t="s">
        <v>765</v>
      </c>
      <c r="V875" s="616" t="s">
        <v>765</v>
      </c>
      <c r="W875" s="616" t="s">
        <v>765</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47" t="s">
        <v>772</v>
      </c>
      <c r="I876" s="948"/>
      <c r="J876" s="618" t="s">
        <v>767</v>
      </c>
      <c r="K876" s="619">
        <f t="shared" si="354"/>
        <v>43529</v>
      </c>
      <c r="L876" s="490">
        <v>10</v>
      </c>
      <c r="M876" s="620" t="s">
        <v>765</v>
      </c>
      <c r="N876" s="620" t="s">
        <v>765</v>
      </c>
      <c r="O876" s="620" t="s">
        <v>765</v>
      </c>
      <c r="P876" s="620" t="s">
        <v>765</v>
      </c>
      <c r="Q876" s="620" t="s">
        <v>765</v>
      </c>
      <c r="R876" s="620" t="s">
        <v>765</v>
      </c>
      <c r="S876" s="490" t="b">
        <v>1</v>
      </c>
      <c r="T876" s="620" t="s">
        <v>765</v>
      </c>
      <c r="U876" s="620" t="s">
        <v>765</v>
      </c>
      <c r="V876" s="620" t="s">
        <v>765</v>
      </c>
      <c r="W876" s="620" t="s">
        <v>765</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49"/>
      <c r="I877" s="950"/>
      <c r="J877" s="618" t="s">
        <v>768</v>
      </c>
      <c r="K877" s="619" t="str">
        <f t="shared" si="354"/>
        <v>-</v>
      </c>
      <c r="L877" s="620" t="s">
        <v>769</v>
      </c>
      <c r="M877" s="620" t="s">
        <v>769</v>
      </c>
      <c r="N877" s="620" t="s">
        <v>769</v>
      </c>
      <c r="O877" s="620" t="s">
        <v>769</v>
      </c>
      <c r="P877" s="620" t="s">
        <v>769</v>
      </c>
      <c r="Q877" s="620" t="s">
        <v>769</v>
      </c>
      <c r="R877" s="620" t="s">
        <v>769</v>
      </c>
      <c r="S877" s="620" t="s">
        <v>769</v>
      </c>
      <c r="T877" s="620" t="s">
        <v>769</v>
      </c>
      <c r="U877" s="620" t="s">
        <v>769</v>
      </c>
      <c r="V877" s="620" t="s">
        <v>769</v>
      </c>
      <c r="W877" s="620" t="s">
        <v>769</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1"/>
      <c r="I878" s="952"/>
      <c r="J878" s="603" t="s">
        <v>770</v>
      </c>
      <c r="K878" s="621" t="str">
        <f t="shared" si="354"/>
        <v>-</v>
      </c>
      <c r="L878" s="618" t="s">
        <v>765</v>
      </c>
      <c r="M878" s="618" t="s">
        <v>765</v>
      </c>
      <c r="N878" s="618" t="s">
        <v>765</v>
      </c>
      <c r="O878" s="618" t="s">
        <v>765</v>
      </c>
      <c r="P878" s="618" t="s">
        <v>765</v>
      </c>
      <c r="Q878" s="618" t="s">
        <v>765</v>
      </c>
      <c r="R878" s="618" t="s">
        <v>765</v>
      </c>
      <c r="S878" s="618" t="s">
        <v>765</v>
      </c>
      <c r="T878" s="618" t="s">
        <v>765</v>
      </c>
      <c r="U878" s="618" t="s">
        <v>765</v>
      </c>
      <c r="V878" s="622" t="s">
        <v>765</v>
      </c>
      <c r="W878" s="622" t="s">
        <v>765</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773</v>
      </c>
      <c r="I879" s="614"/>
      <c r="J879" s="595" t="s">
        <v>764</v>
      </c>
      <c r="K879" s="615" t="str">
        <f t="shared" si="354"/>
        <v>-</v>
      </c>
      <c r="L879" s="616" t="s">
        <v>765</v>
      </c>
      <c r="M879" s="623">
        <v>42</v>
      </c>
      <c r="N879" s="616" t="s">
        <v>765</v>
      </c>
      <c r="O879" s="616" t="s">
        <v>765</v>
      </c>
      <c r="P879" s="616" t="s">
        <v>765</v>
      </c>
      <c r="Q879" s="616" t="s">
        <v>765</v>
      </c>
      <c r="R879" s="616" t="s">
        <v>765</v>
      </c>
      <c r="S879" s="616" t="s">
        <v>765</v>
      </c>
      <c r="T879" s="616" t="s">
        <v>765</v>
      </c>
      <c r="U879" s="616" t="s">
        <v>765</v>
      </c>
      <c r="V879" s="616" t="s">
        <v>765</v>
      </c>
      <c r="W879" s="616" t="s">
        <v>765</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47" t="s">
        <v>774</v>
      </c>
      <c r="I880" s="948"/>
      <c r="J880" s="618" t="s">
        <v>767</v>
      </c>
      <c r="K880" s="619">
        <f t="shared" si="354"/>
        <v>43529</v>
      </c>
      <c r="L880" s="490">
        <v>10</v>
      </c>
      <c r="M880" s="620" t="s">
        <v>765</v>
      </c>
      <c r="N880" s="620" t="s">
        <v>765</v>
      </c>
      <c r="O880" s="620" t="s">
        <v>765</v>
      </c>
      <c r="P880" s="620" t="s">
        <v>765</v>
      </c>
      <c r="Q880" s="620" t="s">
        <v>765</v>
      </c>
      <c r="R880" s="620" t="s">
        <v>765</v>
      </c>
      <c r="S880" s="620" t="s">
        <v>765</v>
      </c>
      <c r="T880" s="620" t="s">
        <v>765</v>
      </c>
      <c r="U880" s="620" t="s">
        <v>765</v>
      </c>
      <c r="V880" s="620" t="s">
        <v>765</v>
      </c>
      <c r="W880" s="620" t="s">
        <v>765</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49"/>
      <c r="I881" s="950"/>
      <c r="J881" s="618" t="s">
        <v>768</v>
      </c>
      <c r="K881" s="619" t="str">
        <f t="shared" si="354"/>
        <v>-</v>
      </c>
      <c r="L881" s="620" t="s">
        <v>769</v>
      </c>
      <c r="M881" s="620" t="s">
        <v>769</v>
      </c>
      <c r="N881" s="620" t="s">
        <v>769</v>
      </c>
      <c r="O881" s="620" t="s">
        <v>769</v>
      </c>
      <c r="P881" s="620" t="s">
        <v>769</v>
      </c>
      <c r="Q881" s="620" t="s">
        <v>769</v>
      </c>
      <c r="R881" s="620" t="s">
        <v>769</v>
      </c>
      <c r="S881" s="620" t="s">
        <v>769</v>
      </c>
      <c r="T881" s="620" t="s">
        <v>769</v>
      </c>
      <c r="U881" s="620" t="s">
        <v>769</v>
      </c>
      <c r="V881" s="620" t="s">
        <v>769</v>
      </c>
      <c r="W881" s="620" t="s">
        <v>769</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1"/>
      <c r="I882" s="952"/>
      <c r="J882" s="603" t="s">
        <v>770</v>
      </c>
      <c r="K882" s="621" t="str">
        <f t="shared" si="354"/>
        <v>-</v>
      </c>
      <c r="L882" s="618" t="s">
        <v>765</v>
      </c>
      <c r="M882" s="618" t="s">
        <v>765</v>
      </c>
      <c r="N882" s="618" t="s">
        <v>765</v>
      </c>
      <c r="O882" s="618" t="s">
        <v>765</v>
      </c>
      <c r="P882" s="618" t="s">
        <v>765</v>
      </c>
      <c r="Q882" s="618" t="s">
        <v>765</v>
      </c>
      <c r="R882" s="618" t="s">
        <v>765</v>
      </c>
      <c r="S882" s="618" t="s">
        <v>765</v>
      </c>
      <c r="T882" s="618" t="s">
        <v>765</v>
      </c>
      <c r="U882" s="618" t="s">
        <v>765</v>
      </c>
      <c r="V882" s="622" t="s">
        <v>765</v>
      </c>
      <c r="W882" s="622" t="s">
        <v>765</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775</v>
      </c>
      <c r="I883" s="614"/>
      <c r="J883" s="595" t="s">
        <v>764</v>
      </c>
      <c r="K883" s="615" t="str">
        <f t="shared" si="354"/>
        <v>-</v>
      </c>
      <c r="L883" s="616" t="s">
        <v>765</v>
      </c>
      <c r="M883" s="616" t="s">
        <v>765</v>
      </c>
      <c r="N883" s="616" t="s">
        <v>765</v>
      </c>
      <c r="O883" s="616" t="s">
        <v>765</v>
      </c>
      <c r="P883" s="616" t="s">
        <v>765</v>
      </c>
      <c r="Q883" s="616" t="s">
        <v>765</v>
      </c>
      <c r="R883" s="616" t="s">
        <v>765</v>
      </c>
      <c r="S883" s="616" t="s">
        <v>765</v>
      </c>
      <c r="T883" s="616" t="s">
        <v>765</v>
      </c>
      <c r="U883" s="616" t="s">
        <v>765</v>
      </c>
      <c r="V883" s="616" t="s">
        <v>765</v>
      </c>
      <c r="W883" s="616" t="s">
        <v>765</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47" t="s">
        <v>776</v>
      </c>
      <c r="I884" s="948"/>
      <c r="J884" s="618" t="s">
        <v>767</v>
      </c>
      <c r="K884" s="619">
        <f t="shared" si="354"/>
        <v>43795</v>
      </c>
      <c r="L884" s="490">
        <v>48</v>
      </c>
      <c r="M884" s="620" t="s">
        <v>765</v>
      </c>
      <c r="N884" s="620" t="s">
        <v>765</v>
      </c>
      <c r="O884" s="620" t="s">
        <v>765</v>
      </c>
      <c r="P884" s="620" t="s">
        <v>765</v>
      </c>
      <c r="Q884" s="620" t="s">
        <v>765</v>
      </c>
      <c r="R884" s="620" t="s">
        <v>765</v>
      </c>
      <c r="S884" s="620" t="s">
        <v>765</v>
      </c>
      <c r="T884" s="620" t="s">
        <v>765</v>
      </c>
      <c r="U884" s="620" t="s">
        <v>765</v>
      </c>
      <c r="V884" s="620" t="s">
        <v>765</v>
      </c>
      <c r="W884" s="620" t="s">
        <v>765</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49"/>
      <c r="I885" s="950"/>
      <c r="J885" s="618" t="s">
        <v>768</v>
      </c>
      <c r="K885" s="619" t="str">
        <f t="shared" si="354"/>
        <v>-</v>
      </c>
      <c r="L885" s="620" t="s">
        <v>769</v>
      </c>
      <c r="M885" s="490">
        <v>26</v>
      </c>
      <c r="N885" s="620" t="s">
        <v>769</v>
      </c>
      <c r="O885" s="620" t="s">
        <v>769</v>
      </c>
      <c r="P885" s="620" t="s">
        <v>769</v>
      </c>
      <c r="Q885" s="620" t="s">
        <v>769</v>
      </c>
      <c r="R885" s="620" t="s">
        <v>769</v>
      </c>
      <c r="S885" s="620" t="s">
        <v>769</v>
      </c>
      <c r="T885" s="620" t="s">
        <v>769</v>
      </c>
      <c r="U885" s="620" t="s">
        <v>769</v>
      </c>
      <c r="V885" s="620" t="s">
        <v>769</v>
      </c>
      <c r="W885" s="620" t="s">
        <v>769</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1"/>
      <c r="I886" s="952"/>
      <c r="J886" s="603" t="s">
        <v>770</v>
      </c>
      <c r="K886" s="621" t="str">
        <f t="shared" si="354"/>
        <v>-</v>
      </c>
      <c r="L886" s="618" t="s">
        <v>765</v>
      </c>
      <c r="M886" s="618" t="s">
        <v>765</v>
      </c>
      <c r="N886" s="618" t="s">
        <v>765</v>
      </c>
      <c r="O886" s="618" t="s">
        <v>765</v>
      </c>
      <c r="P886" s="618" t="s">
        <v>765</v>
      </c>
      <c r="Q886" s="618" t="s">
        <v>765</v>
      </c>
      <c r="R886" s="618" t="s">
        <v>765</v>
      </c>
      <c r="S886" s="618" t="s">
        <v>765</v>
      </c>
      <c r="T886" s="618" t="s">
        <v>765</v>
      </c>
      <c r="U886" s="618" t="s">
        <v>765</v>
      </c>
      <c r="V886" s="622" t="s">
        <v>765</v>
      </c>
      <c r="W886" s="622" t="s">
        <v>765</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777</v>
      </c>
      <c r="I887" s="614"/>
      <c r="J887" s="595" t="s">
        <v>764</v>
      </c>
      <c r="K887" s="615" t="str">
        <f t="shared" si="354"/>
        <v>-</v>
      </c>
      <c r="L887" s="616" t="s">
        <v>765</v>
      </c>
      <c r="M887" s="616" t="s">
        <v>765</v>
      </c>
      <c r="N887" s="616" t="s">
        <v>765</v>
      </c>
      <c r="O887" s="616" t="s">
        <v>765</v>
      </c>
      <c r="P887" s="616" t="s">
        <v>765</v>
      </c>
      <c r="Q887" s="616" t="s">
        <v>765</v>
      </c>
      <c r="R887" s="616" t="s">
        <v>765</v>
      </c>
      <c r="S887" s="616" t="s">
        <v>765</v>
      </c>
      <c r="T887" s="616" t="s">
        <v>765</v>
      </c>
      <c r="U887" s="616" t="s">
        <v>765</v>
      </c>
      <c r="V887" s="616" t="s">
        <v>765</v>
      </c>
      <c r="W887" s="616" t="s">
        <v>765</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47" t="s">
        <v>778</v>
      </c>
      <c r="I888" s="948"/>
      <c r="J888" s="618" t="s">
        <v>767</v>
      </c>
      <c r="K888" s="619">
        <f t="shared" si="354"/>
        <v>43795</v>
      </c>
      <c r="L888" s="490">
        <v>48</v>
      </c>
      <c r="M888" s="620" t="s">
        <v>765</v>
      </c>
      <c r="N888" s="620" t="s">
        <v>765</v>
      </c>
      <c r="O888" s="620" t="s">
        <v>765</v>
      </c>
      <c r="P888" s="620" t="s">
        <v>765</v>
      </c>
      <c r="Q888" s="620" t="s">
        <v>765</v>
      </c>
      <c r="R888" s="620" t="s">
        <v>765</v>
      </c>
      <c r="S888" s="620" t="s">
        <v>765</v>
      </c>
      <c r="T888" s="620" t="s">
        <v>765</v>
      </c>
      <c r="U888" s="620" t="s">
        <v>765</v>
      </c>
      <c r="V888" s="620" t="s">
        <v>765</v>
      </c>
      <c r="W888" s="620" t="s">
        <v>765</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49"/>
      <c r="I889" s="950"/>
      <c r="J889" s="618" t="s">
        <v>768</v>
      </c>
      <c r="K889" s="619" t="str">
        <f t="shared" si="354"/>
        <v>-</v>
      </c>
      <c r="L889" s="620" t="s">
        <v>769</v>
      </c>
      <c r="M889" s="490">
        <v>34</v>
      </c>
      <c r="N889" s="620" t="s">
        <v>769</v>
      </c>
      <c r="O889" s="620" t="s">
        <v>769</v>
      </c>
      <c r="P889" s="620" t="s">
        <v>769</v>
      </c>
      <c r="Q889" s="620" t="s">
        <v>769</v>
      </c>
      <c r="R889" s="620" t="s">
        <v>769</v>
      </c>
      <c r="S889" s="620" t="s">
        <v>769</v>
      </c>
      <c r="T889" s="620" t="s">
        <v>769</v>
      </c>
      <c r="U889" s="620" t="s">
        <v>769</v>
      </c>
      <c r="V889" s="620" t="s">
        <v>769</v>
      </c>
      <c r="W889" s="620" t="s">
        <v>769</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1"/>
      <c r="I890" s="952"/>
      <c r="J890" s="603" t="s">
        <v>770</v>
      </c>
      <c r="K890" s="621" t="str">
        <f t="shared" si="354"/>
        <v>-</v>
      </c>
      <c r="L890" s="618" t="s">
        <v>765</v>
      </c>
      <c r="M890" s="618" t="s">
        <v>765</v>
      </c>
      <c r="N890" s="618" t="s">
        <v>765</v>
      </c>
      <c r="O890" s="618" t="s">
        <v>765</v>
      </c>
      <c r="P890" s="618" t="s">
        <v>765</v>
      </c>
      <c r="Q890" s="618" t="s">
        <v>765</v>
      </c>
      <c r="R890" s="618" t="s">
        <v>765</v>
      </c>
      <c r="S890" s="618" t="s">
        <v>765</v>
      </c>
      <c r="T890" s="618" t="s">
        <v>765</v>
      </c>
      <c r="U890" s="618" t="s">
        <v>765</v>
      </c>
      <c r="V890" s="622" t="s">
        <v>765</v>
      </c>
      <c r="W890" s="622" t="s">
        <v>765</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779</v>
      </c>
      <c r="I891" s="614"/>
      <c r="J891" s="595" t="s">
        <v>764</v>
      </c>
      <c r="K891" s="615">
        <f t="shared" si="354"/>
        <v>43452</v>
      </c>
      <c r="L891" s="624">
        <v>-1</v>
      </c>
      <c r="M891" s="616" t="s">
        <v>765</v>
      </c>
      <c r="N891" s="616" t="s">
        <v>765</v>
      </c>
      <c r="O891" s="616" t="s">
        <v>765</v>
      </c>
      <c r="P891" s="616" t="s">
        <v>765</v>
      </c>
      <c r="Q891" s="616" t="s">
        <v>765</v>
      </c>
      <c r="R891" s="616" t="s">
        <v>765</v>
      </c>
      <c r="S891" s="616" t="s">
        <v>765</v>
      </c>
      <c r="T891" s="616" t="s">
        <v>765</v>
      </c>
      <c r="U891" s="616" t="s">
        <v>765</v>
      </c>
      <c r="V891" s="616" t="s">
        <v>765</v>
      </c>
      <c r="W891" s="616" t="s">
        <v>765</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47"/>
      <c r="I892" s="948"/>
      <c r="J892" s="618" t="s">
        <v>767</v>
      </c>
      <c r="K892" s="619" t="str">
        <f t="shared" si="354"/>
        <v>-</v>
      </c>
      <c r="L892" s="620" t="s">
        <v>765</v>
      </c>
      <c r="M892" s="620" t="s">
        <v>765</v>
      </c>
      <c r="N892" s="620" t="s">
        <v>765</v>
      </c>
      <c r="O892" s="620" t="s">
        <v>765</v>
      </c>
      <c r="P892" s="620" t="s">
        <v>765</v>
      </c>
      <c r="Q892" s="620" t="s">
        <v>765</v>
      </c>
      <c r="R892" s="620" t="s">
        <v>765</v>
      </c>
      <c r="S892" s="620" t="s">
        <v>765</v>
      </c>
      <c r="T892" s="620" t="s">
        <v>765</v>
      </c>
      <c r="U892" s="620" t="s">
        <v>765</v>
      </c>
      <c r="V892" s="620" t="s">
        <v>765</v>
      </c>
      <c r="W892" s="620" t="s">
        <v>765</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49"/>
      <c r="I893" s="950"/>
      <c r="J893" s="618" t="s">
        <v>768</v>
      </c>
      <c r="K893" s="619" t="str">
        <f t="shared" si="354"/>
        <v>-</v>
      </c>
      <c r="L893" s="620" t="s">
        <v>769</v>
      </c>
      <c r="M893" s="620" t="s">
        <v>769</v>
      </c>
      <c r="N893" s="620" t="s">
        <v>769</v>
      </c>
      <c r="O893" s="620" t="s">
        <v>769</v>
      </c>
      <c r="P893" s="620" t="s">
        <v>769</v>
      </c>
      <c r="Q893" s="620" t="s">
        <v>769</v>
      </c>
      <c r="R893" s="620" t="s">
        <v>769</v>
      </c>
      <c r="S893" s="620" t="s">
        <v>769</v>
      </c>
      <c r="T893" s="620" t="s">
        <v>769</v>
      </c>
      <c r="U893" s="620" t="s">
        <v>769</v>
      </c>
      <c r="V893" s="620" t="s">
        <v>769</v>
      </c>
      <c r="W893" s="620" t="s">
        <v>769</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1"/>
      <c r="I894" s="952"/>
      <c r="J894" s="603" t="s">
        <v>770</v>
      </c>
      <c r="K894" s="621" t="str">
        <f t="shared" si="354"/>
        <v>-</v>
      </c>
      <c r="L894" s="618" t="s">
        <v>765</v>
      </c>
      <c r="M894" s="618" t="s">
        <v>765</v>
      </c>
      <c r="N894" s="618" t="s">
        <v>765</v>
      </c>
      <c r="O894" s="618" t="s">
        <v>765</v>
      </c>
      <c r="P894" s="618" t="s">
        <v>765</v>
      </c>
      <c r="Q894" s="618" t="s">
        <v>765</v>
      </c>
      <c r="R894" s="618" t="s">
        <v>765</v>
      </c>
      <c r="S894" s="618" t="s">
        <v>765</v>
      </c>
      <c r="T894" s="618" t="s">
        <v>765</v>
      </c>
      <c r="U894" s="618" t="s">
        <v>765</v>
      </c>
      <c r="V894" s="622" t="s">
        <v>765</v>
      </c>
      <c r="W894" s="622" t="s">
        <v>765</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780</v>
      </c>
      <c r="I895" s="614"/>
      <c r="J895" s="595" t="s">
        <v>764</v>
      </c>
      <c r="K895" s="615">
        <f t="shared" si="354"/>
        <v>43452</v>
      </c>
      <c r="L895" s="624">
        <v>-1</v>
      </c>
      <c r="M895" s="616" t="s">
        <v>765</v>
      </c>
      <c r="N895" s="616" t="s">
        <v>765</v>
      </c>
      <c r="O895" s="616" t="s">
        <v>765</v>
      </c>
      <c r="P895" s="616" t="s">
        <v>765</v>
      </c>
      <c r="Q895" s="616" t="s">
        <v>765</v>
      </c>
      <c r="R895" s="616" t="s">
        <v>765</v>
      </c>
      <c r="S895" s="616" t="s">
        <v>765</v>
      </c>
      <c r="T895" s="616" t="s">
        <v>765</v>
      </c>
      <c r="U895" s="616" t="s">
        <v>765</v>
      </c>
      <c r="V895" s="616" t="s">
        <v>765</v>
      </c>
      <c r="W895" s="616" t="s">
        <v>765</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47"/>
      <c r="I896" s="948"/>
      <c r="J896" s="618" t="s">
        <v>767</v>
      </c>
      <c r="K896" s="619" t="str">
        <f t="shared" si="354"/>
        <v>-</v>
      </c>
      <c r="L896" s="620" t="s">
        <v>765</v>
      </c>
      <c r="M896" s="620" t="s">
        <v>765</v>
      </c>
      <c r="N896" s="620" t="s">
        <v>765</v>
      </c>
      <c r="O896" s="620" t="s">
        <v>765</v>
      </c>
      <c r="P896" s="620" t="s">
        <v>765</v>
      </c>
      <c r="Q896" s="620" t="s">
        <v>765</v>
      </c>
      <c r="R896" s="620" t="s">
        <v>765</v>
      </c>
      <c r="S896" s="620" t="s">
        <v>765</v>
      </c>
      <c r="T896" s="620" t="s">
        <v>765</v>
      </c>
      <c r="U896" s="620" t="s">
        <v>765</v>
      </c>
      <c r="V896" s="620" t="s">
        <v>765</v>
      </c>
      <c r="W896" s="620" t="s">
        <v>765</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49"/>
      <c r="I897" s="950"/>
      <c r="J897" s="618" t="s">
        <v>768</v>
      </c>
      <c r="K897" s="619" t="str">
        <f t="shared" si="354"/>
        <v>-</v>
      </c>
      <c r="L897" s="620" t="s">
        <v>769</v>
      </c>
      <c r="M897" s="620" t="s">
        <v>769</v>
      </c>
      <c r="N897" s="620" t="s">
        <v>769</v>
      </c>
      <c r="O897" s="620" t="s">
        <v>769</v>
      </c>
      <c r="P897" s="620" t="s">
        <v>769</v>
      </c>
      <c r="Q897" s="620" t="s">
        <v>769</v>
      </c>
      <c r="R897" s="620" t="s">
        <v>769</v>
      </c>
      <c r="S897" s="620" t="s">
        <v>769</v>
      </c>
      <c r="T897" s="620" t="s">
        <v>769</v>
      </c>
      <c r="U897" s="620" t="s">
        <v>769</v>
      </c>
      <c r="V897" s="620" t="s">
        <v>769</v>
      </c>
      <c r="W897" s="620" t="s">
        <v>769</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1"/>
      <c r="I898" s="952"/>
      <c r="J898" s="603" t="s">
        <v>770</v>
      </c>
      <c r="K898" s="621" t="str">
        <f t="shared" si="354"/>
        <v>-</v>
      </c>
      <c r="L898" s="618" t="s">
        <v>765</v>
      </c>
      <c r="M898" s="618" t="s">
        <v>765</v>
      </c>
      <c r="N898" s="618" t="s">
        <v>765</v>
      </c>
      <c r="O898" s="618" t="s">
        <v>765</v>
      </c>
      <c r="P898" s="618" t="s">
        <v>765</v>
      </c>
      <c r="Q898" s="618" t="s">
        <v>765</v>
      </c>
      <c r="R898" s="618" t="s">
        <v>765</v>
      </c>
      <c r="S898" s="618" t="s">
        <v>765</v>
      </c>
      <c r="T898" s="618" t="s">
        <v>765</v>
      </c>
      <c r="U898" s="618" t="s">
        <v>765</v>
      </c>
      <c r="V898" s="622" t="s">
        <v>765</v>
      </c>
      <c r="W898" s="622" t="s">
        <v>765</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781</v>
      </c>
      <c r="I899" s="614"/>
      <c r="J899" s="595" t="s">
        <v>764</v>
      </c>
      <c r="K899" s="615">
        <f t="shared" si="354"/>
        <v>43452</v>
      </c>
      <c r="L899" s="624">
        <v>-1</v>
      </c>
      <c r="M899" s="616" t="s">
        <v>765</v>
      </c>
      <c r="N899" s="616" t="s">
        <v>765</v>
      </c>
      <c r="O899" s="616" t="s">
        <v>765</v>
      </c>
      <c r="P899" s="616" t="s">
        <v>765</v>
      </c>
      <c r="Q899" s="616" t="s">
        <v>765</v>
      </c>
      <c r="R899" s="616" t="s">
        <v>765</v>
      </c>
      <c r="S899" s="616" t="s">
        <v>765</v>
      </c>
      <c r="T899" s="616" t="s">
        <v>765</v>
      </c>
      <c r="U899" s="616" t="s">
        <v>765</v>
      </c>
      <c r="V899" s="616" t="s">
        <v>765</v>
      </c>
      <c r="W899" s="616" t="s">
        <v>765</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47"/>
      <c r="I900" s="948"/>
      <c r="J900" s="618" t="s">
        <v>767</v>
      </c>
      <c r="K900" s="619" t="str">
        <f t="shared" si="354"/>
        <v>-</v>
      </c>
      <c r="L900" s="620" t="s">
        <v>765</v>
      </c>
      <c r="M900" s="620" t="s">
        <v>765</v>
      </c>
      <c r="N900" s="620" t="s">
        <v>765</v>
      </c>
      <c r="O900" s="620" t="s">
        <v>765</v>
      </c>
      <c r="P900" s="620" t="s">
        <v>765</v>
      </c>
      <c r="Q900" s="620" t="s">
        <v>765</v>
      </c>
      <c r="R900" s="620" t="s">
        <v>765</v>
      </c>
      <c r="S900" s="620" t="s">
        <v>765</v>
      </c>
      <c r="T900" s="620" t="s">
        <v>765</v>
      </c>
      <c r="U900" s="620" t="s">
        <v>765</v>
      </c>
      <c r="V900" s="620" t="s">
        <v>765</v>
      </c>
      <c r="W900" s="620" t="s">
        <v>765</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49"/>
      <c r="I901" s="950"/>
      <c r="J901" s="618" t="s">
        <v>768</v>
      </c>
      <c r="K901" s="619" t="str">
        <f t="shared" si="354"/>
        <v>-</v>
      </c>
      <c r="L901" s="620" t="s">
        <v>769</v>
      </c>
      <c r="M901" s="620" t="s">
        <v>769</v>
      </c>
      <c r="N901" s="620" t="s">
        <v>769</v>
      </c>
      <c r="O901" s="620" t="s">
        <v>769</v>
      </c>
      <c r="P901" s="620" t="s">
        <v>769</v>
      </c>
      <c r="Q901" s="620" t="s">
        <v>769</v>
      </c>
      <c r="R901" s="620" t="s">
        <v>769</v>
      </c>
      <c r="S901" s="620" t="s">
        <v>769</v>
      </c>
      <c r="T901" s="620" t="s">
        <v>769</v>
      </c>
      <c r="U901" s="620" t="s">
        <v>769</v>
      </c>
      <c r="V901" s="620" t="s">
        <v>769</v>
      </c>
      <c r="W901" s="620" t="s">
        <v>769</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1"/>
      <c r="I902" s="952"/>
      <c r="J902" s="603" t="s">
        <v>770</v>
      </c>
      <c r="K902" s="621" t="str">
        <f t="shared" si="354"/>
        <v>-</v>
      </c>
      <c r="L902" s="618" t="s">
        <v>765</v>
      </c>
      <c r="M902" s="618" t="s">
        <v>765</v>
      </c>
      <c r="N902" s="618" t="s">
        <v>765</v>
      </c>
      <c r="O902" s="618" t="s">
        <v>765</v>
      </c>
      <c r="P902" s="618" t="s">
        <v>765</v>
      </c>
      <c r="Q902" s="618" t="s">
        <v>765</v>
      </c>
      <c r="R902" s="618" t="s">
        <v>765</v>
      </c>
      <c r="S902" s="618" t="s">
        <v>765</v>
      </c>
      <c r="T902" s="618" t="s">
        <v>765</v>
      </c>
      <c r="U902" s="618" t="s">
        <v>765</v>
      </c>
      <c r="V902" s="622" t="s">
        <v>765</v>
      </c>
      <c r="W902" s="622" t="s">
        <v>765</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782</v>
      </c>
      <c r="I903" s="614"/>
      <c r="J903" s="595" t="s">
        <v>764</v>
      </c>
      <c r="K903" s="615" t="str">
        <f t="shared" ref="K903:K934" si="357">IFERROR(DATE(2019,1,($L903-1)*7+1),"-")</f>
        <v>-</v>
      </c>
      <c r="L903" s="616" t="s">
        <v>765</v>
      </c>
      <c r="M903" s="616" t="s">
        <v>765</v>
      </c>
      <c r="N903" s="616" t="s">
        <v>765</v>
      </c>
      <c r="O903" s="616" t="s">
        <v>765</v>
      </c>
      <c r="P903" s="616" t="s">
        <v>765</v>
      </c>
      <c r="Q903" s="616" t="s">
        <v>765</v>
      </c>
      <c r="R903" s="616" t="s">
        <v>765</v>
      </c>
      <c r="S903" s="616" t="s">
        <v>765</v>
      </c>
      <c r="T903" s="616" t="s">
        <v>765</v>
      </c>
      <c r="U903" s="616" t="s">
        <v>765</v>
      </c>
      <c r="V903" s="616" t="s">
        <v>765</v>
      </c>
      <c r="W903" s="616" t="s">
        <v>765</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47" t="s">
        <v>783</v>
      </c>
      <c r="I904" s="948"/>
      <c r="J904" s="618" t="s">
        <v>767</v>
      </c>
      <c r="K904" s="619" t="str">
        <f t="shared" si="357"/>
        <v>-</v>
      </c>
      <c r="L904" s="620" t="s">
        <v>765</v>
      </c>
      <c r="M904" s="620" t="s">
        <v>765</v>
      </c>
      <c r="N904" s="620" t="s">
        <v>765</v>
      </c>
      <c r="O904" s="620" t="s">
        <v>765</v>
      </c>
      <c r="P904" s="620" t="s">
        <v>765</v>
      </c>
      <c r="Q904" s="490">
        <v>0</v>
      </c>
      <c r="R904" s="620" t="s">
        <v>765</v>
      </c>
      <c r="S904" s="490" t="b">
        <v>1</v>
      </c>
      <c r="T904" s="620" t="s">
        <v>765</v>
      </c>
      <c r="U904" s="620" t="s">
        <v>765</v>
      </c>
      <c r="V904" s="620" t="s">
        <v>765</v>
      </c>
      <c r="W904" s="620" t="s">
        <v>765</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49"/>
      <c r="I905" s="950"/>
      <c r="J905" s="618" t="s">
        <v>768</v>
      </c>
      <c r="K905" s="619" t="str">
        <f t="shared" si="357"/>
        <v>-</v>
      </c>
      <c r="L905" s="620" t="s">
        <v>769</v>
      </c>
      <c r="M905" s="620" t="s">
        <v>769</v>
      </c>
      <c r="N905" s="620" t="s">
        <v>769</v>
      </c>
      <c r="O905" s="620" t="s">
        <v>769</v>
      </c>
      <c r="P905" s="620" t="s">
        <v>769</v>
      </c>
      <c r="Q905" s="620" t="s">
        <v>769</v>
      </c>
      <c r="R905" s="620" t="s">
        <v>769</v>
      </c>
      <c r="S905" s="620" t="s">
        <v>769</v>
      </c>
      <c r="T905" s="620" t="s">
        <v>769</v>
      </c>
      <c r="U905" s="620" t="s">
        <v>769</v>
      </c>
      <c r="V905" s="620" t="s">
        <v>769</v>
      </c>
      <c r="W905" s="620" t="s">
        <v>769</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1"/>
      <c r="I906" s="952"/>
      <c r="J906" s="603" t="s">
        <v>770</v>
      </c>
      <c r="K906" s="621" t="str">
        <f t="shared" si="357"/>
        <v>-</v>
      </c>
      <c r="L906" s="618" t="s">
        <v>765</v>
      </c>
      <c r="M906" s="618" t="s">
        <v>765</v>
      </c>
      <c r="N906" s="618" t="s">
        <v>765</v>
      </c>
      <c r="O906" s="618" t="s">
        <v>765</v>
      </c>
      <c r="P906" s="618" t="s">
        <v>765</v>
      </c>
      <c r="Q906" s="618" t="s">
        <v>765</v>
      </c>
      <c r="R906" s="618" t="s">
        <v>765</v>
      </c>
      <c r="S906" s="618" t="s">
        <v>765</v>
      </c>
      <c r="T906" s="618" t="s">
        <v>765</v>
      </c>
      <c r="U906" s="618" t="s">
        <v>765</v>
      </c>
      <c r="V906" s="622" t="s">
        <v>765</v>
      </c>
      <c r="W906" s="622" t="s">
        <v>765</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784</v>
      </c>
      <c r="I907" s="614"/>
      <c r="J907" s="595" t="s">
        <v>764</v>
      </c>
      <c r="K907" s="615" t="str">
        <f t="shared" si="357"/>
        <v>-</v>
      </c>
      <c r="L907" s="616" t="s">
        <v>765</v>
      </c>
      <c r="M907" s="616" t="s">
        <v>765</v>
      </c>
      <c r="N907" s="616" t="s">
        <v>765</v>
      </c>
      <c r="O907" s="616" t="s">
        <v>765</v>
      </c>
      <c r="P907" s="616" t="s">
        <v>765</v>
      </c>
      <c r="Q907" s="616" t="s">
        <v>765</v>
      </c>
      <c r="R907" s="616" t="s">
        <v>765</v>
      </c>
      <c r="S907" s="616" t="s">
        <v>765</v>
      </c>
      <c r="T907" s="616" t="s">
        <v>765</v>
      </c>
      <c r="U907" s="616" t="s">
        <v>765</v>
      </c>
      <c r="V907" s="616" t="s">
        <v>765</v>
      </c>
      <c r="W907" s="616" t="s">
        <v>765</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47" t="s">
        <v>785</v>
      </c>
      <c r="I908" s="948"/>
      <c r="J908" s="618" t="s">
        <v>767</v>
      </c>
      <c r="K908" s="619" t="str">
        <f t="shared" si="357"/>
        <v>-</v>
      </c>
      <c r="L908" s="620" t="s">
        <v>765</v>
      </c>
      <c r="M908" s="620" t="s">
        <v>765</v>
      </c>
      <c r="N908" s="620" t="s">
        <v>765</v>
      </c>
      <c r="O908" s="620" t="s">
        <v>765</v>
      </c>
      <c r="P908" s="620" t="s">
        <v>765</v>
      </c>
      <c r="Q908" s="625">
        <f>INT($I$358/7)</f>
        <v>5</v>
      </c>
      <c r="R908" s="620" t="s">
        <v>765</v>
      </c>
      <c r="S908" s="490" t="b">
        <v>1</v>
      </c>
      <c r="T908" s="620">
        <v>1</v>
      </c>
      <c r="U908" s="620" t="s">
        <v>765</v>
      </c>
      <c r="V908" s="620" t="s">
        <v>765</v>
      </c>
      <c r="W908" s="620" t="s">
        <v>765</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49"/>
      <c r="I909" s="950"/>
      <c r="J909" s="618" t="s">
        <v>768</v>
      </c>
      <c r="K909" s="619" t="str">
        <f t="shared" si="357"/>
        <v>-</v>
      </c>
      <c r="L909" s="620" t="s">
        <v>769</v>
      </c>
      <c r="M909" s="620" t="s">
        <v>769</v>
      </c>
      <c r="N909" s="620" t="s">
        <v>769</v>
      </c>
      <c r="O909" s="620" t="s">
        <v>769</v>
      </c>
      <c r="P909" s="620" t="s">
        <v>769</v>
      </c>
      <c r="Q909" s="620" t="s">
        <v>769</v>
      </c>
      <c r="R909" s="620" t="s">
        <v>769</v>
      </c>
      <c r="S909" s="620" t="s">
        <v>769</v>
      </c>
      <c r="T909" s="620" t="s">
        <v>769</v>
      </c>
      <c r="U909" s="620" t="s">
        <v>769</v>
      </c>
      <c r="V909" s="620" t="s">
        <v>769</v>
      </c>
      <c r="W909" s="620" t="s">
        <v>769</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1"/>
      <c r="I910" s="952"/>
      <c r="J910" s="603" t="s">
        <v>770</v>
      </c>
      <c r="K910" s="621" t="str">
        <f t="shared" si="357"/>
        <v>-</v>
      </c>
      <c r="L910" s="618" t="s">
        <v>765</v>
      </c>
      <c r="M910" s="618" t="s">
        <v>765</v>
      </c>
      <c r="N910" s="618" t="s">
        <v>765</v>
      </c>
      <c r="O910" s="618" t="s">
        <v>765</v>
      </c>
      <c r="P910" s="618" t="s">
        <v>765</v>
      </c>
      <c r="Q910" s="618" t="s">
        <v>765</v>
      </c>
      <c r="R910" s="618" t="s">
        <v>765</v>
      </c>
      <c r="S910" s="618" t="s">
        <v>765</v>
      </c>
      <c r="T910" s="618" t="s">
        <v>765</v>
      </c>
      <c r="U910" s="618" t="s">
        <v>765</v>
      </c>
      <c r="V910" s="622" t="s">
        <v>765</v>
      </c>
      <c r="W910" s="622" t="s">
        <v>765</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786</v>
      </c>
      <c r="I911" s="614"/>
      <c r="J911" s="595" t="s">
        <v>764</v>
      </c>
      <c r="K911" s="615" t="str">
        <f t="shared" si="357"/>
        <v>-</v>
      </c>
      <c r="L911" s="616" t="s">
        <v>765</v>
      </c>
      <c r="M911" s="616" t="s">
        <v>765</v>
      </c>
      <c r="N911" s="616" t="s">
        <v>765</v>
      </c>
      <c r="O911" s="616" t="s">
        <v>765</v>
      </c>
      <c r="P911" s="616" t="s">
        <v>765</v>
      </c>
      <c r="Q911" s="616" t="s">
        <v>765</v>
      </c>
      <c r="R911" s="616" t="s">
        <v>765</v>
      </c>
      <c r="S911" s="616" t="s">
        <v>765</v>
      </c>
      <c r="T911" s="616" t="s">
        <v>765</v>
      </c>
      <c r="U911" s="616" t="s">
        <v>765</v>
      </c>
      <c r="V911" s="616" t="s">
        <v>765</v>
      </c>
      <c r="W911" s="616" t="s">
        <v>765</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47" t="s">
        <v>787</v>
      </c>
      <c r="I912" s="948"/>
      <c r="J912" s="618" t="s">
        <v>767</v>
      </c>
      <c r="K912" s="619" t="str">
        <f t="shared" si="357"/>
        <v>-</v>
      </c>
      <c r="L912" s="620" t="s">
        <v>765</v>
      </c>
      <c r="M912" s="620" t="s">
        <v>765</v>
      </c>
      <c r="N912" s="620" t="s">
        <v>765</v>
      </c>
      <c r="O912" s="620" t="s">
        <v>765</v>
      </c>
      <c r="P912" s="620" t="s">
        <v>765</v>
      </c>
      <c r="Q912" s="625">
        <f>INT($I$359/7)</f>
        <v>7</v>
      </c>
      <c r="R912" s="620" t="s">
        <v>765</v>
      </c>
      <c r="S912" s="490" t="b">
        <v>1</v>
      </c>
      <c r="T912" s="620">
        <v>2</v>
      </c>
      <c r="U912" s="620" t="s">
        <v>765</v>
      </c>
      <c r="V912" s="620" t="s">
        <v>765</v>
      </c>
      <c r="W912" s="620" t="s">
        <v>765</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49"/>
      <c r="I913" s="950"/>
      <c r="J913" s="618" t="s">
        <v>768</v>
      </c>
      <c r="K913" s="619" t="str">
        <f t="shared" si="357"/>
        <v>-</v>
      </c>
      <c r="L913" s="620" t="s">
        <v>769</v>
      </c>
      <c r="M913" s="620" t="s">
        <v>769</v>
      </c>
      <c r="N913" s="620" t="s">
        <v>769</v>
      </c>
      <c r="O913" s="620" t="s">
        <v>769</v>
      </c>
      <c r="P913" s="620" t="s">
        <v>769</v>
      </c>
      <c r="Q913" s="620" t="s">
        <v>769</v>
      </c>
      <c r="R913" s="620" t="s">
        <v>769</v>
      </c>
      <c r="S913" s="620" t="s">
        <v>769</v>
      </c>
      <c r="T913" s="620" t="s">
        <v>769</v>
      </c>
      <c r="U913" s="620" t="s">
        <v>769</v>
      </c>
      <c r="V913" s="620" t="s">
        <v>769</v>
      </c>
      <c r="W913" s="620" t="s">
        <v>769</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1"/>
      <c r="I914" s="952"/>
      <c r="J914" s="603" t="s">
        <v>770</v>
      </c>
      <c r="K914" s="621" t="str">
        <f t="shared" si="357"/>
        <v>-</v>
      </c>
      <c r="L914" s="618" t="s">
        <v>765</v>
      </c>
      <c r="M914" s="618" t="s">
        <v>765</v>
      </c>
      <c r="N914" s="618" t="s">
        <v>765</v>
      </c>
      <c r="O914" s="618" t="s">
        <v>765</v>
      </c>
      <c r="P914" s="618" t="s">
        <v>765</v>
      </c>
      <c r="Q914" s="618" t="s">
        <v>765</v>
      </c>
      <c r="R914" s="618" t="s">
        <v>765</v>
      </c>
      <c r="S914" s="618" t="s">
        <v>765</v>
      </c>
      <c r="T914" s="618" t="s">
        <v>765</v>
      </c>
      <c r="U914" s="618" t="s">
        <v>765</v>
      </c>
      <c r="V914" s="622" t="s">
        <v>765</v>
      </c>
      <c r="W914" s="622" t="s">
        <v>765</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788</v>
      </c>
      <c r="I915" s="614"/>
      <c r="J915" s="595" t="s">
        <v>764</v>
      </c>
      <c r="K915" s="615" t="str">
        <f t="shared" si="357"/>
        <v>-</v>
      </c>
      <c r="L915" s="616" t="s">
        <v>765</v>
      </c>
      <c r="M915" s="616" t="s">
        <v>765</v>
      </c>
      <c r="N915" s="616" t="s">
        <v>765</v>
      </c>
      <c r="O915" s="616" t="s">
        <v>765</v>
      </c>
      <c r="P915" s="616" t="s">
        <v>765</v>
      </c>
      <c r="Q915" s="616" t="s">
        <v>765</v>
      </c>
      <c r="R915" s="616" t="s">
        <v>765</v>
      </c>
      <c r="S915" s="616" t="s">
        <v>765</v>
      </c>
      <c r="T915" s="616" t="s">
        <v>765</v>
      </c>
      <c r="U915" s="616" t="s">
        <v>765</v>
      </c>
      <c r="V915" s="616" t="s">
        <v>765</v>
      </c>
      <c r="W915" s="616" t="s">
        <v>765</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47" t="s">
        <v>787</v>
      </c>
      <c r="I916" s="948"/>
      <c r="J916" s="618" t="s">
        <v>767</v>
      </c>
      <c r="K916" s="619" t="str">
        <f t="shared" si="357"/>
        <v>-</v>
      </c>
      <c r="L916" s="620" t="s">
        <v>765</v>
      </c>
      <c r="M916" s="620" t="s">
        <v>765</v>
      </c>
      <c r="N916" s="620" t="s">
        <v>765</v>
      </c>
      <c r="O916" s="620" t="s">
        <v>765</v>
      </c>
      <c r="P916" s="620" t="s">
        <v>765</v>
      </c>
      <c r="Q916" s="625">
        <f>INT($I$360/7)</f>
        <v>7</v>
      </c>
      <c r="R916" s="620" t="s">
        <v>765</v>
      </c>
      <c r="S916" s="490" t="b">
        <v>1</v>
      </c>
      <c r="T916" s="620">
        <v>3</v>
      </c>
      <c r="U916" s="620" t="s">
        <v>765</v>
      </c>
      <c r="V916" s="620" t="s">
        <v>765</v>
      </c>
      <c r="W916" s="620" t="s">
        <v>765</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49"/>
      <c r="I917" s="950"/>
      <c r="J917" s="618" t="s">
        <v>768</v>
      </c>
      <c r="K917" s="619" t="str">
        <f t="shared" si="357"/>
        <v>-</v>
      </c>
      <c r="L917" s="620" t="s">
        <v>769</v>
      </c>
      <c r="M917" s="620" t="s">
        <v>769</v>
      </c>
      <c r="N917" s="620" t="s">
        <v>769</v>
      </c>
      <c r="O917" s="620" t="s">
        <v>769</v>
      </c>
      <c r="P917" s="620" t="s">
        <v>769</v>
      </c>
      <c r="Q917" s="620" t="s">
        <v>769</v>
      </c>
      <c r="R917" s="620" t="s">
        <v>769</v>
      </c>
      <c r="S917" s="620" t="s">
        <v>769</v>
      </c>
      <c r="T917" s="620" t="s">
        <v>769</v>
      </c>
      <c r="U917" s="620" t="s">
        <v>769</v>
      </c>
      <c r="V917" s="620" t="s">
        <v>769</v>
      </c>
      <c r="W917" s="620" t="s">
        <v>769</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1"/>
      <c r="I918" s="952"/>
      <c r="J918" s="603" t="s">
        <v>770</v>
      </c>
      <c r="K918" s="621" t="str">
        <f t="shared" si="357"/>
        <v>-</v>
      </c>
      <c r="L918" s="618" t="s">
        <v>765</v>
      </c>
      <c r="M918" s="618" t="s">
        <v>765</v>
      </c>
      <c r="N918" s="618" t="s">
        <v>765</v>
      </c>
      <c r="O918" s="618" t="s">
        <v>765</v>
      </c>
      <c r="P918" s="618" t="s">
        <v>765</v>
      </c>
      <c r="Q918" s="618" t="s">
        <v>765</v>
      </c>
      <c r="R918" s="618" t="s">
        <v>765</v>
      </c>
      <c r="S918" s="618" t="s">
        <v>765</v>
      </c>
      <c r="T918" s="618" t="s">
        <v>765</v>
      </c>
      <c r="U918" s="618" t="s">
        <v>765</v>
      </c>
      <c r="V918" s="622" t="s">
        <v>765</v>
      </c>
      <c r="W918" s="622" t="s">
        <v>765</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789</v>
      </c>
      <c r="I919" s="614"/>
      <c r="J919" s="595" t="s">
        <v>764</v>
      </c>
      <c r="K919" s="615" t="str">
        <f t="shared" si="357"/>
        <v>-</v>
      </c>
      <c r="L919" s="616" t="s">
        <v>765</v>
      </c>
      <c r="M919" s="616" t="s">
        <v>765</v>
      </c>
      <c r="N919" s="616" t="s">
        <v>765</v>
      </c>
      <c r="O919" s="616" t="s">
        <v>765</v>
      </c>
      <c r="P919" s="616" t="s">
        <v>765</v>
      </c>
      <c r="Q919" s="616" t="s">
        <v>765</v>
      </c>
      <c r="R919" s="616" t="s">
        <v>765</v>
      </c>
      <c r="S919" s="616" t="s">
        <v>765</v>
      </c>
      <c r="T919" s="616" t="s">
        <v>765</v>
      </c>
      <c r="U919" s="616" t="s">
        <v>765</v>
      </c>
      <c r="V919" s="616" t="s">
        <v>765</v>
      </c>
      <c r="W919" s="616" t="s">
        <v>765</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47" t="s">
        <v>787</v>
      </c>
      <c r="I920" s="948"/>
      <c r="J920" s="618" t="s">
        <v>767</v>
      </c>
      <c r="K920" s="619" t="str">
        <f t="shared" si="357"/>
        <v>-</v>
      </c>
      <c r="L920" s="620" t="s">
        <v>765</v>
      </c>
      <c r="M920" s="620" t="s">
        <v>765</v>
      </c>
      <c r="N920" s="620" t="s">
        <v>765</v>
      </c>
      <c r="O920" s="620" t="s">
        <v>765</v>
      </c>
      <c r="P920" s="620" t="s">
        <v>765</v>
      </c>
      <c r="Q920" s="625">
        <f>INT($I$361/7)</f>
        <v>7</v>
      </c>
      <c r="R920" s="620" t="s">
        <v>765</v>
      </c>
      <c r="S920" s="490" t="b">
        <v>1</v>
      </c>
      <c r="T920" s="620">
        <v>4</v>
      </c>
      <c r="U920" s="620" t="s">
        <v>765</v>
      </c>
      <c r="V920" s="620" t="s">
        <v>765</v>
      </c>
      <c r="W920" s="620" t="s">
        <v>765</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49"/>
      <c r="I921" s="950"/>
      <c r="J921" s="618" t="s">
        <v>768</v>
      </c>
      <c r="K921" s="619" t="str">
        <f t="shared" si="357"/>
        <v>-</v>
      </c>
      <c r="L921" s="620" t="s">
        <v>769</v>
      </c>
      <c r="M921" s="620" t="s">
        <v>769</v>
      </c>
      <c r="N921" s="620" t="s">
        <v>769</v>
      </c>
      <c r="O921" s="620" t="s">
        <v>769</v>
      </c>
      <c r="P921" s="620" t="s">
        <v>769</v>
      </c>
      <c r="Q921" s="620" t="s">
        <v>769</v>
      </c>
      <c r="R921" s="620" t="s">
        <v>769</v>
      </c>
      <c r="S921" s="620" t="s">
        <v>769</v>
      </c>
      <c r="T921" s="620" t="s">
        <v>769</v>
      </c>
      <c r="U921" s="620" t="s">
        <v>769</v>
      </c>
      <c r="V921" s="620" t="s">
        <v>769</v>
      </c>
      <c r="W921" s="620" t="s">
        <v>769</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1"/>
      <c r="I922" s="952"/>
      <c r="J922" s="603" t="s">
        <v>770</v>
      </c>
      <c r="K922" s="621" t="str">
        <f t="shared" si="357"/>
        <v>-</v>
      </c>
      <c r="L922" s="618" t="s">
        <v>765</v>
      </c>
      <c r="M922" s="618" t="s">
        <v>765</v>
      </c>
      <c r="N922" s="618" t="s">
        <v>765</v>
      </c>
      <c r="O922" s="618" t="s">
        <v>765</v>
      </c>
      <c r="P922" s="618" t="s">
        <v>765</v>
      </c>
      <c r="Q922" s="618" t="s">
        <v>765</v>
      </c>
      <c r="R922" s="618" t="s">
        <v>765</v>
      </c>
      <c r="S922" s="618" t="s">
        <v>765</v>
      </c>
      <c r="T922" s="618" t="s">
        <v>765</v>
      </c>
      <c r="U922" s="618" t="s">
        <v>765</v>
      </c>
      <c r="V922" s="622" t="s">
        <v>765</v>
      </c>
      <c r="W922" s="622" t="s">
        <v>765</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790</v>
      </c>
      <c r="I923" s="614"/>
      <c r="J923" s="595" t="s">
        <v>764</v>
      </c>
      <c r="K923" s="615">
        <f t="shared" si="357"/>
        <v>43452</v>
      </c>
      <c r="L923" s="624">
        <v>-1</v>
      </c>
      <c r="M923" s="616" t="s">
        <v>765</v>
      </c>
      <c r="N923" s="616" t="s">
        <v>765</v>
      </c>
      <c r="O923" s="616" t="s">
        <v>765</v>
      </c>
      <c r="P923" s="616" t="s">
        <v>765</v>
      </c>
      <c r="Q923" s="616" t="s">
        <v>765</v>
      </c>
      <c r="R923" s="616" t="s">
        <v>765</v>
      </c>
      <c r="S923" s="616" t="s">
        <v>765</v>
      </c>
      <c r="T923" s="616" t="s">
        <v>765</v>
      </c>
      <c r="U923" s="616" t="s">
        <v>765</v>
      </c>
      <c r="V923" s="616" t="s">
        <v>765</v>
      </c>
      <c r="W923" s="616" t="s">
        <v>765</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47" t="s">
        <v>791</v>
      </c>
      <c r="I924" s="948"/>
      <c r="J924" s="618" t="s">
        <v>767</v>
      </c>
      <c r="K924" s="619" t="str">
        <f t="shared" si="357"/>
        <v>-</v>
      </c>
      <c r="L924" s="620" t="s">
        <v>765</v>
      </c>
      <c r="M924" s="620" t="s">
        <v>765</v>
      </c>
      <c r="N924" s="620" t="s">
        <v>765</v>
      </c>
      <c r="O924" s="620" t="s">
        <v>765</v>
      </c>
      <c r="P924" s="620" t="s">
        <v>765</v>
      </c>
      <c r="Q924" s="490">
        <f>INT(150/7)+2</f>
        <v>23</v>
      </c>
      <c r="R924" s="620" t="s">
        <v>765</v>
      </c>
      <c r="S924" s="490" t="b">
        <v>1</v>
      </c>
      <c r="T924" s="620" t="s">
        <v>765</v>
      </c>
      <c r="U924" s="620" t="s">
        <v>765</v>
      </c>
      <c r="V924" s="620" t="s">
        <v>765</v>
      </c>
      <c r="W924" s="620" t="s">
        <v>765</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49"/>
      <c r="I925" s="950"/>
      <c r="J925" s="618" t="s">
        <v>768</v>
      </c>
      <c r="K925" s="619" t="str">
        <f t="shared" si="357"/>
        <v>-</v>
      </c>
      <c r="L925" s="620" t="s">
        <v>769</v>
      </c>
      <c r="M925" s="620" t="s">
        <v>769</v>
      </c>
      <c r="N925" s="620" t="s">
        <v>769</v>
      </c>
      <c r="O925" s="620" t="s">
        <v>769</v>
      </c>
      <c r="P925" s="620" t="s">
        <v>769</v>
      </c>
      <c r="Q925" s="620" t="s">
        <v>769</v>
      </c>
      <c r="R925" s="620" t="s">
        <v>769</v>
      </c>
      <c r="S925" s="620" t="s">
        <v>769</v>
      </c>
      <c r="T925" s="620" t="s">
        <v>769</v>
      </c>
      <c r="U925" s="620" t="s">
        <v>769</v>
      </c>
      <c r="V925" s="620" t="s">
        <v>769</v>
      </c>
      <c r="W925" s="620" t="s">
        <v>769</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1"/>
      <c r="I926" s="952"/>
      <c r="J926" s="603" t="s">
        <v>770</v>
      </c>
      <c r="K926" s="621" t="str">
        <f t="shared" si="357"/>
        <v>-</v>
      </c>
      <c r="L926" s="618" t="s">
        <v>765</v>
      </c>
      <c r="M926" s="618" t="s">
        <v>765</v>
      </c>
      <c r="N926" s="618" t="s">
        <v>765</v>
      </c>
      <c r="O926" s="618" t="s">
        <v>765</v>
      </c>
      <c r="P926" s="618" t="s">
        <v>765</v>
      </c>
      <c r="Q926" s="618" t="s">
        <v>765</v>
      </c>
      <c r="R926" s="618" t="s">
        <v>765</v>
      </c>
      <c r="S926" s="618" t="s">
        <v>765</v>
      </c>
      <c r="T926" s="618" t="s">
        <v>765</v>
      </c>
      <c r="U926" s="618" t="s">
        <v>765</v>
      </c>
      <c r="V926" s="622" t="s">
        <v>765</v>
      </c>
      <c r="W926" s="622" t="s">
        <v>765</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792</v>
      </c>
      <c r="I927" s="614"/>
      <c r="J927" s="595" t="s">
        <v>764</v>
      </c>
      <c r="K927" s="615" t="str">
        <f t="shared" si="357"/>
        <v>-</v>
      </c>
      <c r="L927" s="616" t="s">
        <v>765</v>
      </c>
      <c r="M927" s="616" t="s">
        <v>765</v>
      </c>
      <c r="N927" s="616" t="s">
        <v>765</v>
      </c>
      <c r="O927" s="616" t="s">
        <v>765</v>
      </c>
      <c r="P927" s="616" t="s">
        <v>765</v>
      </c>
      <c r="Q927" s="616" t="s">
        <v>765</v>
      </c>
      <c r="R927" s="616" t="s">
        <v>765</v>
      </c>
      <c r="S927" s="616" t="s">
        <v>765</v>
      </c>
      <c r="T927" s="616" t="s">
        <v>765</v>
      </c>
      <c r="U927" s="616" t="s">
        <v>765</v>
      </c>
      <c r="V927" s="616" t="s">
        <v>765</v>
      </c>
      <c r="W927" s="616" t="s">
        <v>765</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47" t="s">
        <v>793</v>
      </c>
      <c r="I928" s="948"/>
      <c r="J928" s="618" t="s">
        <v>767</v>
      </c>
      <c r="K928" s="619" t="str">
        <f t="shared" si="357"/>
        <v>-</v>
      </c>
      <c r="L928" s="620" t="s">
        <v>765</v>
      </c>
      <c r="M928" s="620" t="s">
        <v>765</v>
      </c>
      <c r="N928" s="620" t="s">
        <v>765</v>
      </c>
      <c r="O928" s="620" t="s">
        <v>765</v>
      </c>
      <c r="P928" s="620" t="s">
        <v>765</v>
      </c>
      <c r="Q928" s="490">
        <f>INT(150/7)+2</f>
        <v>23</v>
      </c>
      <c r="R928" s="620" t="s">
        <v>765</v>
      </c>
      <c r="S928" s="490" t="b">
        <v>1</v>
      </c>
      <c r="T928" s="620" t="s">
        <v>765</v>
      </c>
      <c r="U928" s="620" t="s">
        <v>765</v>
      </c>
      <c r="V928" s="620" t="s">
        <v>765</v>
      </c>
      <c r="W928" s="620" t="s">
        <v>765</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49"/>
      <c r="I929" s="950"/>
      <c r="J929" s="618" t="s">
        <v>768</v>
      </c>
      <c r="K929" s="619" t="str">
        <f t="shared" si="357"/>
        <v>-</v>
      </c>
      <c r="L929" s="620" t="s">
        <v>769</v>
      </c>
      <c r="M929" s="620" t="s">
        <v>769</v>
      </c>
      <c r="N929" s="620" t="s">
        <v>769</v>
      </c>
      <c r="O929" s="620" t="s">
        <v>769</v>
      </c>
      <c r="P929" s="620" t="s">
        <v>769</v>
      </c>
      <c r="Q929" s="620" t="s">
        <v>769</v>
      </c>
      <c r="R929" s="620" t="s">
        <v>769</v>
      </c>
      <c r="S929" s="620" t="s">
        <v>769</v>
      </c>
      <c r="T929" s="620" t="s">
        <v>769</v>
      </c>
      <c r="U929" s="620" t="s">
        <v>769</v>
      </c>
      <c r="V929" s="620" t="s">
        <v>769</v>
      </c>
      <c r="W929" s="620" t="s">
        <v>769</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1"/>
      <c r="I930" s="952"/>
      <c r="J930" s="603" t="s">
        <v>770</v>
      </c>
      <c r="K930" s="621" t="str">
        <f t="shared" si="357"/>
        <v>-</v>
      </c>
      <c r="L930" s="618" t="s">
        <v>765</v>
      </c>
      <c r="M930" s="618" t="s">
        <v>765</v>
      </c>
      <c r="N930" s="618" t="s">
        <v>765</v>
      </c>
      <c r="O930" s="618" t="s">
        <v>765</v>
      </c>
      <c r="P930" s="618" t="s">
        <v>765</v>
      </c>
      <c r="Q930" s="618" t="s">
        <v>765</v>
      </c>
      <c r="R930" s="618" t="s">
        <v>765</v>
      </c>
      <c r="S930" s="618" t="s">
        <v>765</v>
      </c>
      <c r="T930" s="618" t="s">
        <v>765</v>
      </c>
      <c r="U930" s="618" t="s">
        <v>765</v>
      </c>
      <c r="V930" s="622" t="s">
        <v>765</v>
      </c>
      <c r="W930" s="622" t="s">
        <v>765</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794</v>
      </c>
      <c r="I931" s="614"/>
      <c r="J931" s="595" t="s">
        <v>764</v>
      </c>
      <c r="K931" s="615" t="str">
        <f t="shared" si="357"/>
        <v>-</v>
      </c>
      <c r="L931" s="616" t="s">
        <v>765</v>
      </c>
      <c r="M931" s="616" t="s">
        <v>765</v>
      </c>
      <c r="N931" s="616" t="s">
        <v>765</v>
      </c>
      <c r="O931" s="616" t="s">
        <v>765</v>
      </c>
      <c r="P931" s="616" t="s">
        <v>765</v>
      </c>
      <c r="Q931" s="616" t="s">
        <v>765</v>
      </c>
      <c r="R931" s="616" t="s">
        <v>765</v>
      </c>
      <c r="S931" s="616" t="s">
        <v>765</v>
      </c>
      <c r="T931" s="616" t="s">
        <v>765</v>
      </c>
      <c r="U931" s="616" t="s">
        <v>765</v>
      </c>
      <c r="V931" s="616" t="s">
        <v>765</v>
      </c>
      <c r="W931" s="616" t="s">
        <v>765</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47" t="s">
        <v>795</v>
      </c>
      <c r="I932" s="948"/>
      <c r="J932" s="618" t="s">
        <v>767</v>
      </c>
      <c r="K932" s="619" t="str">
        <f t="shared" si="357"/>
        <v>-</v>
      </c>
      <c r="L932" s="620" t="s">
        <v>765</v>
      </c>
      <c r="M932" s="620" t="s">
        <v>765</v>
      </c>
      <c r="N932" s="620" t="s">
        <v>765</v>
      </c>
      <c r="O932" s="620" t="s">
        <v>765</v>
      </c>
      <c r="P932" s="620" t="s">
        <v>765</v>
      </c>
      <c r="Q932" s="490">
        <f>INT(150/7)+2</f>
        <v>23</v>
      </c>
      <c r="R932" s="620" t="s">
        <v>765</v>
      </c>
      <c r="S932" s="490" t="b">
        <v>1</v>
      </c>
      <c r="T932" s="620" t="s">
        <v>765</v>
      </c>
      <c r="U932" s="620" t="s">
        <v>765</v>
      </c>
      <c r="V932" s="620" t="s">
        <v>765</v>
      </c>
      <c r="W932" s="620" t="s">
        <v>765</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49"/>
      <c r="I933" s="950"/>
      <c r="J933" s="618" t="s">
        <v>768</v>
      </c>
      <c r="K933" s="619" t="str">
        <f t="shared" si="357"/>
        <v>-</v>
      </c>
      <c r="L933" s="620" t="s">
        <v>769</v>
      </c>
      <c r="M933" s="620" t="s">
        <v>769</v>
      </c>
      <c r="N933" s="620" t="s">
        <v>769</v>
      </c>
      <c r="O933" s="620" t="s">
        <v>769</v>
      </c>
      <c r="P933" s="620" t="s">
        <v>769</v>
      </c>
      <c r="Q933" s="620" t="s">
        <v>769</v>
      </c>
      <c r="R933" s="620" t="s">
        <v>769</v>
      </c>
      <c r="S933" s="620" t="s">
        <v>769</v>
      </c>
      <c r="T933" s="620" t="s">
        <v>769</v>
      </c>
      <c r="U933" s="620" t="s">
        <v>769</v>
      </c>
      <c r="V933" s="620" t="s">
        <v>769</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1"/>
      <c r="I934" s="952"/>
      <c r="J934" s="603" t="s">
        <v>770</v>
      </c>
      <c r="K934" s="621" t="str">
        <f t="shared" si="357"/>
        <v>-</v>
      </c>
      <c r="L934" s="618" t="s">
        <v>765</v>
      </c>
      <c r="M934" s="618" t="s">
        <v>765</v>
      </c>
      <c r="N934" s="618" t="s">
        <v>765</v>
      </c>
      <c r="O934" s="618" t="s">
        <v>765</v>
      </c>
      <c r="P934" s="618" t="s">
        <v>765</v>
      </c>
      <c r="Q934" s="618" t="s">
        <v>765</v>
      </c>
      <c r="R934" s="618" t="s">
        <v>765</v>
      </c>
      <c r="S934" s="618" t="s">
        <v>765</v>
      </c>
      <c r="T934" s="618" t="s">
        <v>765</v>
      </c>
      <c r="U934" s="618" t="s">
        <v>765</v>
      </c>
      <c r="V934" s="622" t="s">
        <v>765</v>
      </c>
      <c r="W934" s="622" t="s">
        <v>765</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796</v>
      </c>
      <c r="I935" s="614"/>
      <c r="J935" s="595" t="s">
        <v>764</v>
      </c>
      <c r="K935" s="615" t="str">
        <f t="shared" ref="K935:K966" si="360">IFERROR(DATE(2019,1,($L935-1)*7+1),"-")</f>
        <v>-</v>
      </c>
      <c r="L935" s="616" t="s">
        <v>765</v>
      </c>
      <c r="M935" s="616" t="s">
        <v>765</v>
      </c>
      <c r="N935" s="616" t="s">
        <v>765</v>
      </c>
      <c r="O935" s="616" t="s">
        <v>765</v>
      </c>
      <c r="P935" s="616" t="s">
        <v>765</v>
      </c>
      <c r="Q935" s="616" t="s">
        <v>765</v>
      </c>
      <c r="R935" s="616" t="s">
        <v>765</v>
      </c>
      <c r="S935" s="616" t="s">
        <v>765</v>
      </c>
      <c r="T935" s="616" t="s">
        <v>765</v>
      </c>
      <c r="U935" s="616" t="s">
        <v>765</v>
      </c>
      <c r="V935" s="616" t="s">
        <v>765</v>
      </c>
      <c r="W935" s="616" t="s">
        <v>765</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47"/>
      <c r="I936" s="948"/>
      <c r="J936" s="618" t="s">
        <v>767</v>
      </c>
      <c r="K936" s="619" t="str">
        <f t="shared" si="360"/>
        <v>-</v>
      </c>
      <c r="L936" s="620" t="s">
        <v>765</v>
      </c>
      <c r="M936" s="620" t="s">
        <v>765</v>
      </c>
      <c r="N936" s="620" t="s">
        <v>765</v>
      </c>
      <c r="O936" s="620" t="s">
        <v>765</v>
      </c>
      <c r="P936" s="620" t="s">
        <v>765</v>
      </c>
      <c r="Q936" s="620" t="s">
        <v>765</v>
      </c>
      <c r="R936" s="490">
        <v>0</v>
      </c>
      <c r="S936" s="490" t="b">
        <v>1</v>
      </c>
      <c r="T936" s="620" t="s">
        <v>765</v>
      </c>
      <c r="U936" s="620" t="s">
        <v>765</v>
      </c>
      <c r="V936" s="620" t="s">
        <v>765</v>
      </c>
      <c r="W936" s="620" t="s">
        <v>765</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49"/>
      <c r="I937" s="950"/>
      <c r="J937" s="618" t="s">
        <v>768</v>
      </c>
      <c r="K937" s="619" t="str">
        <f t="shared" si="360"/>
        <v>-</v>
      </c>
      <c r="L937" s="620" t="s">
        <v>769</v>
      </c>
      <c r="M937" s="620" t="s">
        <v>769</v>
      </c>
      <c r="N937" s="620" t="s">
        <v>769</v>
      </c>
      <c r="O937" s="620" t="s">
        <v>769</v>
      </c>
      <c r="P937" s="620" t="s">
        <v>769</v>
      </c>
      <c r="Q937" s="620" t="s">
        <v>769</v>
      </c>
      <c r="R937" s="620" t="s">
        <v>769</v>
      </c>
      <c r="S937" s="620" t="s">
        <v>769</v>
      </c>
      <c r="T937" s="620" t="s">
        <v>769</v>
      </c>
      <c r="U937" s="620" t="s">
        <v>769</v>
      </c>
      <c r="V937" s="620" t="s">
        <v>769</v>
      </c>
      <c r="W937" s="620" t="s">
        <v>769</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1"/>
      <c r="I938" s="952"/>
      <c r="J938" s="603" t="s">
        <v>770</v>
      </c>
      <c r="K938" s="621" t="str">
        <f t="shared" si="360"/>
        <v>-</v>
      </c>
      <c r="L938" s="618" t="s">
        <v>765</v>
      </c>
      <c r="M938" s="618" t="s">
        <v>765</v>
      </c>
      <c r="N938" s="618" t="s">
        <v>765</v>
      </c>
      <c r="O938" s="618" t="s">
        <v>765</v>
      </c>
      <c r="P938" s="618" t="s">
        <v>765</v>
      </c>
      <c r="Q938" s="618" t="s">
        <v>765</v>
      </c>
      <c r="R938" s="618" t="s">
        <v>765</v>
      </c>
      <c r="S938" s="618" t="s">
        <v>765</v>
      </c>
      <c r="T938" s="618" t="s">
        <v>765</v>
      </c>
      <c r="U938" s="618" t="s">
        <v>765</v>
      </c>
      <c r="V938" s="622" t="s">
        <v>765</v>
      </c>
      <c r="W938" s="622" t="s">
        <v>765</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797</v>
      </c>
      <c r="I939" s="614"/>
      <c r="J939" s="595" t="s">
        <v>764</v>
      </c>
      <c r="K939" s="615" t="str">
        <f t="shared" si="360"/>
        <v>-</v>
      </c>
      <c r="L939" s="616" t="s">
        <v>765</v>
      </c>
      <c r="M939" s="623">
        <v>42</v>
      </c>
      <c r="N939" s="616" t="s">
        <v>765</v>
      </c>
      <c r="O939" s="616" t="s">
        <v>765</v>
      </c>
      <c r="P939" s="616" t="s">
        <v>765</v>
      </c>
      <c r="Q939" s="616" t="s">
        <v>765</v>
      </c>
      <c r="R939" s="616" t="s">
        <v>765</v>
      </c>
      <c r="S939" s="616" t="s">
        <v>765</v>
      </c>
      <c r="T939" s="616" t="s">
        <v>765</v>
      </c>
      <c r="U939" s="616" t="s">
        <v>765</v>
      </c>
      <c r="V939" s="616" t="s">
        <v>765</v>
      </c>
      <c r="W939" s="616" t="s">
        <v>765</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47" t="s">
        <v>798</v>
      </c>
      <c r="I940" s="948"/>
      <c r="J940" s="618" t="s">
        <v>767</v>
      </c>
      <c r="K940" s="619" t="str">
        <f t="shared" si="360"/>
        <v>-</v>
      </c>
      <c r="L940" s="620" t="s">
        <v>765</v>
      </c>
      <c r="M940" s="620" t="s">
        <v>765</v>
      </c>
      <c r="N940" s="620" t="s">
        <v>765</v>
      </c>
      <c r="O940" s="620" t="s">
        <v>765</v>
      </c>
      <c r="P940" s="620" t="s">
        <v>765</v>
      </c>
      <c r="Q940" s="620" t="s">
        <v>765</v>
      </c>
      <c r="R940" s="490">
        <v>0</v>
      </c>
      <c r="S940" s="620" t="s">
        <v>765</v>
      </c>
      <c r="T940" s="620" t="s">
        <v>765</v>
      </c>
      <c r="U940" s="620" t="s">
        <v>765</v>
      </c>
      <c r="V940" s="620" t="s">
        <v>765</v>
      </c>
      <c r="W940" s="620" t="s">
        <v>765</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49"/>
      <c r="I941" s="950"/>
      <c r="J941" s="618" t="s">
        <v>768</v>
      </c>
      <c r="K941" s="619" t="str">
        <f t="shared" si="360"/>
        <v>-</v>
      </c>
      <c r="L941" s="620" t="s">
        <v>769</v>
      </c>
      <c r="M941" s="620" t="s">
        <v>769</v>
      </c>
      <c r="N941" s="620" t="s">
        <v>769</v>
      </c>
      <c r="O941" s="620" t="s">
        <v>769</v>
      </c>
      <c r="P941" s="620" t="s">
        <v>769</v>
      </c>
      <c r="Q941" s="620" t="s">
        <v>769</v>
      </c>
      <c r="R941" s="620" t="s">
        <v>769</v>
      </c>
      <c r="S941" s="620" t="s">
        <v>769</v>
      </c>
      <c r="T941" s="620" t="s">
        <v>769</v>
      </c>
      <c r="U941" s="620" t="s">
        <v>769</v>
      </c>
      <c r="V941" s="620" t="s">
        <v>769</v>
      </c>
      <c r="W941" s="620" t="s">
        <v>769</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1"/>
      <c r="I942" s="952"/>
      <c r="J942" s="603" t="s">
        <v>770</v>
      </c>
      <c r="K942" s="621" t="str">
        <f t="shared" si="360"/>
        <v>-</v>
      </c>
      <c r="L942" s="618" t="s">
        <v>765</v>
      </c>
      <c r="M942" s="618" t="s">
        <v>765</v>
      </c>
      <c r="N942" s="618" t="s">
        <v>765</v>
      </c>
      <c r="O942" s="618" t="s">
        <v>765</v>
      </c>
      <c r="P942" s="618" t="s">
        <v>765</v>
      </c>
      <c r="Q942" s="618" t="s">
        <v>765</v>
      </c>
      <c r="R942" s="618" t="s">
        <v>765</v>
      </c>
      <c r="S942" s="618" t="s">
        <v>765</v>
      </c>
      <c r="T942" s="618" t="s">
        <v>765</v>
      </c>
      <c r="U942" s="618" t="s">
        <v>765</v>
      </c>
      <c r="V942" s="622" t="s">
        <v>765</v>
      </c>
      <c r="W942" s="622" t="s">
        <v>765</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799</v>
      </c>
      <c r="I943" s="614"/>
      <c r="J943" s="595" t="s">
        <v>764</v>
      </c>
      <c r="K943" s="615" t="str">
        <f t="shared" si="360"/>
        <v>-</v>
      </c>
      <c r="L943" s="616" t="s">
        <v>765</v>
      </c>
      <c r="M943" s="616" t="s">
        <v>765</v>
      </c>
      <c r="N943" s="616" t="s">
        <v>765</v>
      </c>
      <c r="O943" s="616" t="s">
        <v>765</v>
      </c>
      <c r="P943" s="616" t="s">
        <v>765</v>
      </c>
      <c r="Q943" s="616" t="s">
        <v>765</v>
      </c>
      <c r="R943" s="616" t="s">
        <v>765</v>
      </c>
      <c r="S943" s="616" t="s">
        <v>765</v>
      </c>
      <c r="T943" s="616" t="s">
        <v>765</v>
      </c>
      <c r="U943" s="616" t="s">
        <v>765</v>
      </c>
      <c r="V943" s="616" t="s">
        <v>765</v>
      </c>
      <c r="W943" s="616" t="s">
        <v>765</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47" t="s">
        <v>800</v>
      </c>
      <c r="I944" s="948"/>
      <c r="J944" s="618" t="s">
        <v>767</v>
      </c>
      <c r="K944" s="619" t="str">
        <f t="shared" si="360"/>
        <v>-</v>
      </c>
      <c r="L944" s="620" t="s">
        <v>765</v>
      </c>
      <c r="M944" s="620" t="s">
        <v>765</v>
      </c>
      <c r="N944" s="620" t="s">
        <v>765</v>
      </c>
      <c r="O944" s="490">
        <v>1</v>
      </c>
      <c r="P944" s="620" t="s">
        <v>765</v>
      </c>
      <c r="Q944" s="620" t="s">
        <v>765</v>
      </c>
      <c r="R944" s="620" t="s">
        <v>765</v>
      </c>
      <c r="S944" s="620" t="s">
        <v>765</v>
      </c>
      <c r="T944" s="620" t="s">
        <v>765</v>
      </c>
      <c r="U944" s="620" t="s">
        <v>765</v>
      </c>
      <c r="V944" s="620" t="s">
        <v>765</v>
      </c>
      <c r="W944" s="620" t="s">
        <v>765</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49"/>
      <c r="I945" s="950"/>
      <c r="J945" s="618" t="s">
        <v>768</v>
      </c>
      <c r="K945" s="619" t="str">
        <f t="shared" si="360"/>
        <v>-</v>
      </c>
      <c r="L945" s="620" t="s">
        <v>769</v>
      </c>
      <c r="M945" s="490">
        <v>38</v>
      </c>
      <c r="N945" s="620" t="s">
        <v>769</v>
      </c>
      <c r="O945" s="620" t="s">
        <v>769</v>
      </c>
      <c r="P945" s="620" t="s">
        <v>769</v>
      </c>
      <c r="Q945" s="620" t="s">
        <v>769</v>
      </c>
      <c r="R945" s="620" t="s">
        <v>769</v>
      </c>
      <c r="S945" s="620" t="s">
        <v>769</v>
      </c>
      <c r="T945" s="620" t="s">
        <v>769</v>
      </c>
      <c r="U945" s="620" t="s">
        <v>769</v>
      </c>
      <c r="V945" s="620" t="s">
        <v>769</v>
      </c>
      <c r="W945" s="620" t="s">
        <v>769</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1"/>
      <c r="I946" s="952"/>
      <c r="J946" s="603" t="s">
        <v>770</v>
      </c>
      <c r="K946" s="621" t="str">
        <f t="shared" si="360"/>
        <v>-</v>
      </c>
      <c r="L946" s="618" t="s">
        <v>765</v>
      </c>
      <c r="M946" s="618" t="s">
        <v>765</v>
      </c>
      <c r="N946" s="618" t="s">
        <v>765</v>
      </c>
      <c r="O946" s="618" t="s">
        <v>765</v>
      </c>
      <c r="P946" s="618" t="s">
        <v>765</v>
      </c>
      <c r="Q946" s="618" t="s">
        <v>765</v>
      </c>
      <c r="R946" s="618" t="s">
        <v>765</v>
      </c>
      <c r="S946" s="618" t="s">
        <v>765</v>
      </c>
      <c r="T946" s="618" t="s">
        <v>765</v>
      </c>
      <c r="U946" s="618" t="s">
        <v>765</v>
      </c>
      <c r="V946" s="622" t="s">
        <v>765</v>
      </c>
      <c r="W946" s="622" t="s">
        <v>765</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801</v>
      </c>
      <c r="I947" s="614"/>
      <c r="J947" s="595" t="s">
        <v>764</v>
      </c>
      <c r="K947" s="615" t="str">
        <f t="shared" si="360"/>
        <v>-</v>
      </c>
      <c r="L947" s="616" t="s">
        <v>765</v>
      </c>
      <c r="M947" s="616" t="s">
        <v>765</v>
      </c>
      <c r="N947" s="616" t="s">
        <v>765</v>
      </c>
      <c r="O947" s="616" t="s">
        <v>765</v>
      </c>
      <c r="P947" s="616" t="s">
        <v>765</v>
      </c>
      <c r="Q947" s="616" t="s">
        <v>765</v>
      </c>
      <c r="R947" s="616" t="s">
        <v>765</v>
      </c>
      <c r="S947" s="616" t="s">
        <v>765</v>
      </c>
      <c r="T947" s="616" t="s">
        <v>765</v>
      </c>
      <c r="U947" s="616" t="s">
        <v>765</v>
      </c>
      <c r="V947" s="616" t="s">
        <v>765</v>
      </c>
      <c r="W947" s="616" t="s">
        <v>765</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47" t="s">
        <v>802</v>
      </c>
      <c r="I948" s="948"/>
      <c r="J948" s="618" t="s">
        <v>767</v>
      </c>
      <c r="K948" s="619">
        <f t="shared" si="360"/>
        <v>43536</v>
      </c>
      <c r="L948" s="490">
        <v>11</v>
      </c>
      <c r="M948" s="620" t="s">
        <v>765</v>
      </c>
      <c r="N948" s="620" t="s">
        <v>765</v>
      </c>
      <c r="O948" s="620" t="s">
        <v>765</v>
      </c>
      <c r="P948" s="620" t="s">
        <v>765</v>
      </c>
      <c r="Q948" s="620" t="s">
        <v>765</v>
      </c>
      <c r="R948" s="620" t="s">
        <v>765</v>
      </c>
      <c r="S948" s="620" t="s">
        <v>765</v>
      </c>
      <c r="T948" s="620" t="s">
        <v>765</v>
      </c>
      <c r="U948" s="620" t="s">
        <v>765</v>
      </c>
      <c r="V948" s="620" t="s">
        <v>765</v>
      </c>
      <c r="W948" s="620" t="s">
        <v>765</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49"/>
      <c r="I949" s="950"/>
      <c r="J949" s="618" t="s">
        <v>768</v>
      </c>
      <c r="K949" s="619" t="str">
        <f t="shared" si="360"/>
        <v>-</v>
      </c>
      <c r="L949" s="620" t="s">
        <v>769</v>
      </c>
      <c r="M949" s="620" t="s">
        <v>769</v>
      </c>
      <c r="N949" s="490">
        <v>20</v>
      </c>
      <c r="O949" s="490">
        <v>3</v>
      </c>
      <c r="P949" s="620" t="s">
        <v>769</v>
      </c>
      <c r="Q949" s="620" t="s">
        <v>769</v>
      </c>
      <c r="R949" s="620" t="s">
        <v>769</v>
      </c>
      <c r="S949" s="620" t="s">
        <v>769</v>
      </c>
      <c r="T949" s="620" t="s">
        <v>769</v>
      </c>
      <c r="U949" s="620" t="s">
        <v>769</v>
      </c>
      <c r="V949" s="620" t="s">
        <v>769</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1"/>
      <c r="I950" s="952"/>
      <c r="J950" s="603" t="s">
        <v>770</v>
      </c>
      <c r="K950" s="621" t="str">
        <f t="shared" si="360"/>
        <v>-</v>
      </c>
      <c r="L950" s="618" t="s">
        <v>765</v>
      </c>
      <c r="M950" s="618" t="s">
        <v>765</v>
      </c>
      <c r="N950" s="618" t="s">
        <v>765</v>
      </c>
      <c r="O950" s="618" t="s">
        <v>765</v>
      </c>
      <c r="P950" s="618" t="s">
        <v>765</v>
      </c>
      <c r="Q950" s="618" t="s">
        <v>765</v>
      </c>
      <c r="R950" s="618" t="s">
        <v>765</v>
      </c>
      <c r="S950" s="618" t="s">
        <v>765</v>
      </c>
      <c r="T950" s="618" t="s">
        <v>765</v>
      </c>
      <c r="U950" s="618" t="s">
        <v>765</v>
      </c>
      <c r="V950" s="622" t="s">
        <v>765</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803</v>
      </c>
      <c r="I951" s="614"/>
      <c r="J951" s="595" t="s">
        <v>764</v>
      </c>
      <c r="K951" s="615" t="str">
        <f t="shared" si="360"/>
        <v>-</v>
      </c>
      <c r="L951" s="616" t="s">
        <v>765</v>
      </c>
      <c r="M951" s="616" t="s">
        <v>765</v>
      </c>
      <c r="N951" s="616" t="s">
        <v>765</v>
      </c>
      <c r="O951" s="616" t="s">
        <v>765</v>
      </c>
      <c r="P951" s="616" t="s">
        <v>765</v>
      </c>
      <c r="Q951" s="616" t="s">
        <v>765</v>
      </c>
      <c r="R951" s="616" t="s">
        <v>765</v>
      </c>
      <c r="S951" s="616" t="s">
        <v>765</v>
      </c>
      <c r="T951" s="616" t="s">
        <v>765</v>
      </c>
      <c r="U951" s="616" t="s">
        <v>765</v>
      </c>
      <c r="V951" s="616" t="s">
        <v>765</v>
      </c>
      <c r="W951" s="616" t="s">
        <v>765</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47" t="s">
        <v>804</v>
      </c>
      <c r="I952" s="948"/>
      <c r="J952" s="618" t="s">
        <v>767</v>
      </c>
      <c r="K952" s="619">
        <f t="shared" si="360"/>
        <v>43711</v>
      </c>
      <c r="L952" s="490">
        <v>36</v>
      </c>
      <c r="M952" s="620" t="s">
        <v>765</v>
      </c>
      <c r="N952" s="620" t="s">
        <v>765</v>
      </c>
      <c r="O952" s="620" t="s">
        <v>765</v>
      </c>
      <c r="P952" s="620" t="s">
        <v>765</v>
      </c>
      <c r="Q952" s="620" t="s">
        <v>765</v>
      </c>
      <c r="R952" s="620" t="s">
        <v>765</v>
      </c>
      <c r="S952" s="620" t="s">
        <v>765</v>
      </c>
      <c r="T952" s="620" t="s">
        <v>765</v>
      </c>
      <c r="U952" s="620" t="s">
        <v>765</v>
      </c>
      <c r="V952" s="620" t="s">
        <v>765</v>
      </c>
      <c r="W952" s="620" t="s">
        <v>765</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49"/>
      <c r="I953" s="950"/>
      <c r="J953" s="618" t="s">
        <v>768</v>
      </c>
      <c r="K953" s="619" t="str">
        <f t="shared" si="360"/>
        <v>-</v>
      </c>
      <c r="L953" s="620" t="s">
        <v>769</v>
      </c>
      <c r="M953" s="620" t="s">
        <v>769</v>
      </c>
      <c r="N953" s="490">
        <v>20</v>
      </c>
      <c r="O953" s="490">
        <v>6</v>
      </c>
      <c r="P953" s="620" t="s">
        <v>769</v>
      </c>
      <c r="Q953" s="620" t="s">
        <v>769</v>
      </c>
      <c r="R953" s="620" t="s">
        <v>769</v>
      </c>
      <c r="S953" s="620" t="s">
        <v>769</v>
      </c>
      <c r="T953" s="620" t="s">
        <v>769</v>
      </c>
      <c r="U953" s="620" t="s">
        <v>769</v>
      </c>
      <c r="V953" s="620" t="s">
        <v>769</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1"/>
      <c r="I954" s="952"/>
      <c r="J954" s="603" t="s">
        <v>770</v>
      </c>
      <c r="K954" s="621" t="str">
        <f t="shared" si="360"/>
        <v>-</v>
      </c>
      <c r="L954" s="618" t="s">
        <v>765</v>
      </c>
      <c r="M954" s="618" t="s">
        <v>765</v>
      </c>
      <c r="N954" s="618" t="s">
        <v>765</v>
      </c>
      <c r="O954" s="618" t="s">
        <v>765</v>
      </c>
      <c r="P954" s="618" t="s">
        <v>765</v>
      </c>
      <c r="Q954" s="618" t="s">
        <v>765</v>
      </c>
      <c r="R954" s="618" t="s">
        <v>765</v>
      </c>
      <c r="S954" s="618" t="s">
        <v>765</v>
      </c>
      <c r="T954" s="618" t="s">
        <v>765</v>
      </c>
      <c r="U954" s="618" t="s">
        <v>765</v>
      </c>
      <c r="V954" s="622" t="s">
        <v>765</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805</v>
      </c>
      <c r="I955" s="614"/>
      <c r="J955" s="595" t="s">
        <v>764</v>
      </c>
      <c r="K955" s="615" t="str">
        <f t="shared" si="360"/>
        <v>-</v>
      </c>
      <c r="L955" s="616" t="s">
        <v>765</v>
      </c>
      <c r="M955" s="616" t="s">
        <v>765</v>
      </c>
      <c r="N955" s="616" t="s">
        <v>765</v>
      </c>
      <c r="O955" s="616" t="s">
        <v>765</v>
      </c>
      <c r="P955" s="616" t="s">
        <v>765</v>
      </c>
      <c r="Q955" s="616" t="s">
        <v>765</v>
      </c>
      <c r="R955" s="616" t="s">
        <v>765</v>
      </c>
      <c r="S955" s="616" t="s">
        <v>765</v>
      </c>
      <c r="T955" s="616" t="s">
        <v>765</v>
      </c>
      <c r="U955" s="616" t="s">
        <v>765</v>
      </c>
      <c r="V955" s="616" t="s">
        <v>765</v>
      </c>
      <c r="W955" s="616" t="s">
        <v>765</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47" t="s">
        <v>806</v>
      </c>
      <c r="I956" s="948"/>
      <c r="J956" s="618" t="s">
        <v>767</v>
      </c>
      <c r="K956" s="619">
        <f t="shared" si="360"/>
        <v>43753</v>
      </c>
      <c r="L956" s="490">
        <v>42</v>
      </c>
      <c r="M956" s="620" t="s">
        <v>765</v>
      </c>
      <c r="N956" s="620" t="s">
        <v>765</v>
      </c>
      <c r="O956" s="620" t="s">
        <v>765</v>
      </c>
      <c r="P956" s="620" t="s">
        <v>765</v>
      </c>
      <c r="Q956" s="620" t="s">
        <v>765</v>
      </c>
      <c r="R956" s="620" t="s">
        <v>765</v>
      </c>
      <c r="S956" s="620" t="s">
        <v>765</v>
      </c>
      <c r="T956" s="620" t="s">
        <v>765</v>
      </c>
      <c r="U956" s="620" t="s">
        <v>765</v>
      </c>
      <c r="V956" s="620" t="s">
        <v>765</v>
      </c>
      <c r="W956" s="620" t="s">
        <v>765</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49"/>
      <c r="I957" s="950"/>
      <c r="J957" s="618" t="s">
        <v>768</v>
      </c>
      <c r="K957" s="619" t="str">
        <f t="shared" si="360"/>
        <v>-</v>
      </c>
      <c r="L957" s="620" t="s">
        <v>769</v>
      </c>
      <c r="M957" s="620" t="s">
        <v>769</v>
      </c>
      <c r="N957" s="490">
        <v>28</v>
      </c>
      <c r="O957" s="490">
        <v>3</v>
      </c>
      <c r="P957" s="620" t="s">
        <v>769</v>
      </c>
      <c r="Q957" s="620" t="s">
        <v>769</v>
      </c>
      <c r="R957" s="620" t="s">
        <v>769</v>
      </c>
      <c r="S957" s="620" t="s">
        <v>769</v>
      </c>
      <c r="T957" s="620" t="s">
        <v>769</v>
      </c>
      <c r="U957" s="620" t="s">
        <v>769</v>
      </c>
      <c r="V957" s="620" t="s">
        <v>769</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1"/>
      <c r="I958" s="952"/>
      <c r="J958" s="603" t="s">
        <v>770</v>
      </c>
      <c r="K958" s="621" t="str">
        <f t="shared" si="360"/>
        <v>-</v>
      </c>
      <c r="L958" s="618" t="s">
        <v>765</v>
      </c>
      <c r="M958" s="618" t="s">
        <v>765</v>
      </c>
      <c r="N958" s="618" t="s">
        <v>765</v>
      </c>
      <c r="O958" s="618" t="s">
        <v>765</v>
      </c>
      <c r="P958" s="618" t="s">
        <v>765</v>
      </c>
      <c r="Q958" s="618" t="s">
        <v>765</v>
      </c>
      <c r="R958" s="618" t="s">
        <v>765</v>
      </c>
      <c r="S958" s="618" t="s">
        <v>765</v>
      </c>
      <c r="T958" s="618" t="s">
        <v>765</v>
      </c>
      <c r="U958" s="618" t="s">
        <v>765</v>
      </c>
      <c r="V958" s="622" t="s">
        <v>765</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807</v>
      </c>
      <c r="I959" s="614"/>
      <c r="J959" s="595" t="s">
        <v>764</v>
      </c>
      <c r="K959" s="615" t="str">
        <f t="shared" si="360"/>
        <v>-</v>
      </c>
      <c r="L959" s="616" t="s">
        <v>765</v>
      </c>
      <c r="M959" s="616" t="s">
        <v>765</v>
      </c>
      <c r="N959" s="616" t="s">
        <v>765</v>
      </c>
      <c r="O959" s="616" t="s">
        <v>765</v>
      </c>
      <c r="P959" s="616" t="s">
        <v>765</v>
      </c>
      <c r="Q959" s="616" t="s">
        <v>765</v>
      </c>
      <c r="R959" s="616" t="s">
        <v>765</v>
      </c>
      <c r="S959" s="616" t="s">
        <v>765</v>
      </c>
      <c r="T959" s="616" t="s">
        <v>765</v>
      </c>
      <c r="U959" s="616" t="s">
        <v>765</v>
      </c>
      <c r="V959" s="616" t="s">
        <v>765</v>
      </c>
      <c r="W959" s="616" t="s">
        <v>765</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47" t="s">
        <v>808</v>
      </c>
      <c r="I960" s="948"/>
      <c r="J960" s="618" t="s">
        <v>767</v>
      </c>
      <c r="K960" s="619" t="str">
        <f t="shared" si="360"/>
        <v>-</v>
      </c>
      <c r="L960" s="620" t="s">
        <v>765</v>
      </c>
      <c r="M960" s="620" t="s">
        <v>765</v>
      </c>
      <c r="N960" s="490">
        <v>0</v>
      </c>
      <c r="O960" s="620" t="s">
        <v>765</v>
      </c>
      <c r="P960" s="620" t="s">
        <v>765</v>
      </c>
      <c r="Q960" s="620" t="s">
        <v>765</v>
      </c>
      <c r="R960" s="620" t="s">
        <v>765</v>
      </c>
      <c r="S960" s="620" t="s">
        <v>765</v>
      </c>
      <c r="T960" s="620" t="s">
        <v>765</v>
      </c>
      <c r="U960" s="620" t="s">
        <v>765</v>
      </c>
      <c r="V960" s="620" t="s">
        <v>765</v>
      </c>
      <c r="W960" s="620" t="s">
        <v>765</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49"/>
      <c r="I961" s="950"/>
      <c r="J961" s="618" t="s">
        <v>768</v>
      </c>
      <c r="K961" s="619" t="str">
        <f t="shared" si="360"/>
        <v>-</v>
      </c>
      <c r="L961" s="620" t="s">
        <v>769</v>
      </c>
      <c r="M961" s="620" t="s">
        <v>769</v>
      </c>
      <c r="N961" s="620" t="s">
        <v>769</v>
      </c>
      <c r="O961" s="620" t="s">
        <v>769</v>
      </c>
      <c r="P961" s="620" t="s">
        <v>769</v>
      </c>
      <c r="Q961" s="620" t="s">
        <v>769</v>
      </c>
      <c r="R961" s="620" t="s">
        <v>769</v>
      </c>
      <c r="S961" s="620" t="s">
        <v>769</v>
      </c>
      <c r="T961" s="620" t="s">
        <v>769</v>
      </c>
      <c r="U961" s="620" t="s">
        <v>769</v>
      </c>
      <c r="V961" s="620" t="s">
        <v>769</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1"/>
      <c r="I962" s="952"/>
      <c r="J962" s="603" t="s">
        <v>770</v>
      </c>
      <c r="K962" s="621" t="str">
        <f t="shared" si="360"/>
        <v>-</v>
      </c>
      <c r="L962" s="618" t="s">
        <v>765</v>
      </c>
      <c r="M962" s="618" t="s">
        <v>765</v>
      </c>
      <c r="N962" s="618" t="s">
        <v>765</v>
      </c>
      <c r="O962" s="618" t="s">
        <v>765</v>
      </c>
      <c r="P962" s="618" t="s">
        <v>765</v>
      </c>
      <c r="Q962" s="618" t="s">
        <v>765</v>
      </c>
      <c r="R962" s="618" t="s">
        <v>765</v>
      </c>
      <c r="S962" s="618" t="s">
        <v>765</v>
      </c>
      <c r="T962" s="618" t="s">
        <v>765</v>
      </c>
      <c r="U962" s="618" t="s">
        <v>765</v>
      </c>
      <c r="V962" s="622" t="s">
        <v>765</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809</v>
      </c>
      <c r="I963" s="614"/>
      <c r="J963" s="595" t="s">
        <v>764</v>
      </c>
      <c r="K963" s="615" t="str">
        <f t="shared" si="360"/>
        <v>-</v>
      </c>
      <c r="L963" s="616" t="s">
        <v>765</v>
      </c>
      <c r="M963" s="616" t="s">
        <v>765</v>
      </c>
      <c r="N963" s="616" t="s">
        <v>765</v>
      </c>
      <c r="O963" s="616" t="s">
        <v>765</v>
      </c>
      <c r="P963" s="616" t="s">
        <v>765</v>
      </c>
      <c r="Q963" s="616" t="s">
        <v>765</v>
      </c>
      <c r="R963" s="616" t="s">
        <v>765</v>
      </c>
      <c r="S963" s="616" t="s">
        <v>765</v>
      </c>
      <c r="T963" s="616" t="s">
        <v>765</v>
      </c>
      <c r="U963" s="616" t="s">
        <v>765</v>
      </c>
      <c r="V963" s="616" t="s">
        <v>765</v>
      </c>
      <c r="W963" s="616" t="s">
        <v>765</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47" t="s">
        <v>810</v>
      </c>
      <c r="I964" s="948"/>
      <c r="J964" s="618" t="s">
        <v>767</v>
      </c>
      <c r="K964" s="619" t="str">
        <f t="shared" si="360"/>
        <v>-</v>
      </c>
      <c r="L964" s="620" t="s">
        <v>765</v>
      </c>
      <c r="M964" s="620" t="s">
        <v>765</v>
      </c>
      <c r="N964" s="490">
        <v>0</v>
      </c>
      <c r="O964" s="620" t="s">
        <v>765</v>
      </c>
      <c r="P964" s="620" t="s">
        <v>765</v>
      </c>
      <c r="Q964" s="620" t="s">
        <v>765</v>
      </c>
      <c r="R964" s="620" t="s">
        <v>765</v>
      </c>
      <c r="S964" s="620" t="s">
        <v>765</v>
      </c>
      <c r="T964" s="620" t="s">
        <v>765</v>
      </c>
      <c r="U964" s="620" t="s">
        <v>765</v>
      </c>
      <c r="V964" s="620" t="s">
        <v>765</v>
      </c>
      <c r="W964" s="620" t="s">
        <v>765</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49"/>
      <c r="I965" s="950"/>
      <c r="J965" s="618" t="s">
        <v>768</v>
      </c>
      <c r="K965" s="619" t="str">
        <f t="shared" si="360"/>
        <v>-</v>
      </c>
      <c r="L965" s="620" t="s">
        <v>769</v>
      </c>
      <c r="M965" s="620" t="s">
        <v>769</v>
      </c>
      <c r="N965" s="620" t="s">
        <v>769</v>
      </c>
      <c r="O965" s="620" t="s">
        <v>769</v>
      </c>
      <c r="P965" s="620" t="s">
        <v>769</v>
      </c>
      <c r="Q965" s="620" t="s">
        <v>769</v>
      </c>
      <c r="R965" s="620" t="s">
        <v>769</v>
      </c>
      <c r="S965" s="620" t="s">
        <v>769</v>
      </c>
      <c r="T965" s="620" t="s">
        <v>769</v>
      </c>
      <c r="U965" s="620" t="s">
        <v>769</v>
      </c>
      <c r="V965" s="620" t="s">
        <v>769</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1"/>
      <c r="I966" s="952"/>
      <c r="J966" s="603" t="s">
        <v>770</v>
      </c>
      <c r="K966" s="621" t="str">
        <f t="shared" si="360"/>
        <v>-</v>
      </c>
      <c r="L966" s="618" t="s">
        <v>765</v>
      </c>
      <c r="M966" s="618" t="s">
        <v>765</v>
      </c>
      <c r="N966" s="618" t="s">
        <v>765</v>
      </c>
      <c r="O966" s="618" t="s">
        <v>765</v>
      </c>
      <c r="P966" s="618" t="s">
        <v>765</v>
      </c>
      <c r="Q966" s="618" t="s">
        <v>765</v>
      </c>
      <c r="R966" s="618" t="s">
        <v>765</v>
      </c>
      <c r="S966" s="618" t="s">
        <v>765</v>
      </c>
      <c r="T966" s="618" t="s">
        <v>765</v>
      </c>
      <c r="U966" s="618" t="s">
        <v>765</v>
      </c>
      <c r="V966" s="622" t="s">
        <v>765</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811</v>
      </c>
      <c r="I967" s="614"/>
      <c r="J967" s="595" t="s">
        <v>764</v>
      </c>
      <c r="K967" s="615" t="str">
        <f t="shared" ref="K967:K978" si="363">IFERROR(DATE(2019,1,($L967-1)*7+1),"-")</f>
        <v>-</v>
      </c>
      <c r="L967" s="616" t="s">
        <v>765</v>
      </c>
      <c r="M967" s="616" t="s">
        <v>765</v>
      </c>
      <c r="N967" s="616" t="s">
        <v>765</v>
      </c>
      <c r="O967" s="616" t="s">
        <v>765</v>
      </c>
      <c r="P967" s="616" t="s">
        <v>765</v>
      </c>
      <c r="Q967" s="616" t="s">
        <v>765</v>
      </c>
      <c r="R967" s="616" t="s">
        <v>765</v>
      </c>
      <c r="S967" s="616" t="s">
        <v>765</v>
      </c>
      <c r="T967" s="616" t="s">
        <v>765</v>
      </c>
      <c r="U967" s="616" t="s">
        <v>765</v>
      </c>
      <c r="V967" s="616" t="s">
        <v>765</v>
      </c>
      <c r="W967" s="616" t="s">
        <v>765</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47" t="s">
        <v>812</v>
      </c>
      <c r="I968" s="948"/>
      <c r="J968" s="618" t="s">
        <v>767</v>
      </c>
      <c r="K968" s="619" t="str">
        <f t="shared" si="363"/>
        <v>-</v>
      </c>
      <c r="L968" s="620" t="s">
        <v>765</v>
      </c>
      <c r="M968" s="620" t="s">
        <v>765</v>
      </c>
      <c r="N968" s="620" t="s">
        <v>765</v>
      </c>
      <c r="O968" s="620" t="s">
        <v>765</v>
      </c>
      <c r="P968" s="620" t="s">
        <v>765</v>
      </c>
      <c r="Q968" s="620" t="s">
        <v>765</v>
      </c>
      <c r="R968" s="620" t="s">
        <v>765</v>
      </c>
      <c r="S968" s="620" t="s">
        <v>765</v>
      </c>
      <c r="T968" s="620" t="s">
        <v>765</v>
      </c>
      <c r="U968" s="620" t="s">
        <v>765</v>
      </c>
      <c r="V968" s="620" t="s">
        <v>765</v>
      </c>
      <c r="W968" s="620" t="s">
        <v>765</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49"/>
      <c r="I969" s="950"/>
      <c r="J969" s="618" t="s">
        <v>768</v>
      </c>
      <c r="K969" s="619" t="str">
        <f t="shared" si="363"/>
        <v>-</v>
      </c>
      <c r="L969" s="620" t="s">
        <v>769</v>
      </c>
      <c r="M969" s="620" t="s">
        <v>769</v>
      </c>
      <c r="N969" s="620" t="s">
        <v>769</v>
      </c>
      <c r="O969" s="620" t="s">
        <v>769</v>
      </c>
      <c r="P969" s="620" t="s">
        <v>769</v>
      </c>
      <c r="Q969" s="620" t="s">
        <v>769</v>
      </c>
      <c r="R969" s="620" t="s">
        <v>769</v>
      </c>
      <c r="S969" s="620" t="s">
        <v>769</v>
      </c>
      <c r="T969" s="620" t="s">
        <v>769</v>
      </c>
      <c r="U969" s="620" t="s">
        <v>769</v>
      </c>
      <c r="V969" s="620" t="s">
        <v>769</v>
      </c>
      <c r="W969" s="620" t="s">
        <v>769</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1"/>
      <c r="I970" s="952"/>
      <c r="J970" s="603" t="s">
        <v>770</v>
      </c>
      <c r="K970" s="621" t="str">
        <f t="shared" si="363"/>
        <v>-</v>
      </c>
      <c r="L970" s="618" t="s">
        <v>765</v>
      </c>
      <c r="M970" s="618" t="s">
        <v>765</v>
      </c>
      <c r="N970" s="618" t="s">
        <v>765</v>
      </c>
      <c r="O970" s="618" t="s">
        <v>765</v>
      </c>
      <c r="P970" s="618" t="s">
        <v>765</v>
      </c>
      <c r="Q970" s="618" t="s">
        <v>765</v>
      </c>
      <c r="R970" s="618" t="s">
        <v>765</v>
      </c>
      <c r="S970" s="618" t="s">
        <v>765</v>
      </c>
      <c r="T970" s="618" t="s">
        <v>765</v>
      </c>
      <c r="U970" s="618" t="s">
        <v>765</v>
      </c>
      <c r="V970" s="622" t="s">
        <v>765</v>
      </c>
      <c r="W970" s="622" t="s">
        <v>765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813</v>
      </c>
      <c r="I971" s="614"/>
      <c r="J971" s="595" t="s">
        <v>764</v>
      </c>
      <c r="K971" s="615" t="str">
        <f t="shared" si="363"/>
        <v>-</v>
      </c>
      <c r="L971" s="616" t="s">
        <v>765</v>
      </c>
      <c r="M971" s="616" t="s">
        <v>765</v>
      </c>
      <c r="N971" s="616" t="s">
        <v>765</v>
      </c>
      <c r="O971" s="616" t="s">
        <v>765</v>
      </c>
      <c r="P971" s="616" t="s">
        <v>765</v>
      </c>
      <c r="Q971" s="623">
        <v>21</v>
      </c>
      <c r="R971" s="616" t="s">
        <v>765</v>
      </c>
      <c r="S971" s="616" t="s">
        <v>765</v>
      </c>
      <c r="T971" s="616" t="s">
        <v>765</v>
      </c>
      <c r="U971" s="616" t="s">
        <v>765</v>
      </c>
      <c r="V971" s="616" t="s">
        <v>765</v>
      </c>
      <c r="W971" s="616" t="s">
        <v>765</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47" t="s">
        <v>814</v>
      </c>
      <c r="I972" s="948"/>
      <c r="J972" s="618" t="s">
        <v>767</v>
      </c>
      <c r="K972" s="619" t="str">
        <f t="shared" si="363"/>
        <v>-</v>
      </c>
      <c r="L972" s="620" t="s">
        <v>765</v>
      </c>
      <c r="M972" s="620" t="s">
        <v>765</v>
      </c>
      <c r="N972" s="620" t="s">
        <v>765</v>
      </c>
      <c r="O972" s="620" t="s">
        <v>765</v>
      </c>
      <c r="P972" s="620" t="s">
        <v>765</v>
      </c>
      <c r="Q972" s="620" t="s">
        <v>765</v>
      </c>
      <c r="R972" s="620" t="s">
        <v>765</v>
      </c>
      <c r="S972" s="490" t="b">
        <v>1</v>
      </c>
      <c r="T972" s="620" t="s">
        <v>765</v>
      </c>
      <c r="U972" s="620" t="s">
        <v>765</v>
      </c>
      <c r="V972" s="620" t="s">
        <v>765</v>
      </c>
      <c r="W972" s="620" t="s">
        <v>765</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49"/>
      <c r="I973" s="950"/>
      <c r="J973" s="618" t="s">
        <v>768</v>
      </c>
      <c r="K973" s="619" t="str">
        <f t="shared" si="363"/>
        <v>-</v>
      </c>
      <c r="L973" s="620" t="s">
        <v>769</v>
      </c>
      <c r="M973" s="620" t="s">
        <v>769</v>
      </c>
      <c r="N973" s="620" t="s">
        <v>769</v>
      </c>
      <c r="O973" s="620" t="s">
        <v>769</v>
      </c>
      <c r="P973" s="490">
        <v>21</v>
      </c>
      <c r="Q973" s="620" t="s">
        <v>769</v>
      </c>
      <c r="R973" s="620" t="s">
        <v>769</v>
      </c>
      <c r="S973" s="620" t="s">
        <v>769</v>
      </c>
      <c r="T973" s="620" t="s">
        <v>769</v>
      </c>
      <c r="U973" s="620" t="s">
        <v>769</v>
      </c>
      <c r="V973" s="620" t="s">
        <v>769</v>
      </c>
      <c r="W973" s="620" t="s">
        <v>769</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1"/>
      <c r="I974" s="952"/>
      <c r="J974" s="603" t="s">
        <v>770</v>
      </c>
      <c r="K974" s="621" t="str">
        <f t="shared" si="363"/>
        <v>-</v>
      </c>
      <c r="L974" s="618" t="s">
        <v>765</v>
      </c>
      <c r="M974" s="618" t="s">
        <v>765</v>
      </c>
      <c r="N974" s="618" t="s">
        <v>765</v>
      </c>
      <c r="O974" s="618" t="s">
        <v>765</v>
      </c>
      <c r="P974" s="618" t="s">
        <v>765</v>
      </c>
      <c r="Q974" s="618" t="s">
        <v>765</v>
      </c>
      <c r="R974" s="618" t="s">
        <v>765</v>
      </c>
      <c r="S974" s="618" t="s">
        <v>765</v>
      </c>
      <c r="T974" s="618" t="s">
        <v>765</v>
      </c>
      <c r="U974" s="618" t="s">
        <v>765</v>
      </c>
      <c r="V974" s="622" t="s">
        <v>765</v>
      </c>
      <c r="W974" s="622" t="s">
        <v>765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815</v>
      </c>
      <c r="I975" s="614"/>
      <c r="J975" s="595" t="s">
        <v>764</v>
      </c>
      <c r="K975" s="615">
        <f t="shared" si="363"/>
        <v>43452</v>
      </c>
      <c r="L975" s="624">
        <v>-1</v>
      </c>
      <c r="M975" s="616" t="s">
        <v>765</v>
      </c>
      <c r="N975" s="616" t="s">
        <v>765</v>
      </c>
      <c r="O975" s="616" t="s">
        <v>765</v>
      </c>
      <c r="P975" s="616" t="s">
        <v>765</v>
      </c>
      <c r="Q975" s="616" t="s">
        <v>765</v>
      </c>
      <c r="R975" s="616" t="s">
        <v>765</v>
      </c>
      <c r="S975" s="616" t="s">
        <v>765</v>
      </c>
      <c r="T975" s="616" t="s">
        <v>765</v>
      </c>
      <c r="U975" s="616" t="s">
        <v>765</v>
      </c>
      <c r="V975" s="623">
        <v>0.05</v>
      </c>
      <c r="W975" s="616" t="s">
        <v>765</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47" t="s">
        <v>816</v>
      </c>
      <c r="I976" s="948"/>
      <c r="J976" s="618" t="s">
        <v>767</v>
      </c>
      <c r="K976" s="619" t="str">
        <f t="shared" si="363"/>
        <v>-</v>
      </c>
      <c r="L976" s="620" t="s">
        <v>765</v>
      </c>
      <c r="M976" s="620" t="s">
        <v>765</v>
      </c>
      <c r="N976" s="620" t="s">
        <v>765</v>
      </c>
      <c r="O976" s="620" t="s">
        <v>765</v>
      </c>
      <c r="P976" s="620" t="s">
        <v>765</v>
      </c>
      <c r="Q976" s="620" t="s">
        <v>765</v>
      </c>
      <c r="R976" s="620" t="s">
        <v>765</v>
      </c>
      <c r="S976" s="620" t="s">
        <v>765</v>
      </c>
      <c r="T976" s="620" t="s">
        <v>765</v>
      </c>
      <c r="U976" s="620" t="s">
        <v>765</v>
      </c>
      <c r="V976" s="620" t="s">
        <v>765</v>
      </c>
      <c r="W976" s="620" t="s">
        <v>765</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49"/>
      <c r="I977" s="950"/>
      <c r="J977" s="618" t="s">
        <v>768</v>
      </c>
      <c r="K977" s="619" t="str">
        <f t="shared" si="363"/>
        <v>-</v>
      </c>
      <c r="L977" s="620" t="s">
        <v>769</v>
      </c>
      <c r="M977" s="620" t="s">
        <v>769</v>
      </c>
      <c r="N977" s="620" t="s">
        <v>769</v>
      </c>
      <c r="O977" s="620" t="s">
        <v>769</v>
      </c>
      <c r="P977" s="620" t="s">
        <v>769</v>
      </c>
      <c r="Q977" s="620" t="s">
        <v>769</v>
      </c>
      <c r="R977" s="620" t="s">
        <v>769</v>
      </c>
      <c r="S977" s="620" t="s">
        <v>769</v>
      </c>
      <c r="T977" s="620" t="s">
        <v>769</v>
      </c>
      <c r="U977" s="620" t="s">
        <v>769</v>
      </c>
      <c r="V977" s="620" t="s">
        <v>769</v>
      </c>
      <c r="W977" s="620" t="s">
        <v>769</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1"/>
      <c r="I978" s="952"/>
      <c r="J978" s="603" t="s">
        <v>770</v>
      </c>
      <c r="K978" s="621" t="str">
        <f t="shared" si="363"/>
        <v>-</v>
      </c>
      <c r="L978" s="627" t="s">
        <v>765</v>
      </c>
      <c r="M978" s="627" t="s">
        <v>765</v>
      </c>
      <c r="N978" s="627" t="s">
        <v>765</v>
      </c>
      <c r="O978" s="627" t="s">
        <v>765</v>
      </c>
      <c r="P978" s="627" t="s">
        <v>765</v>
      </c>
      <c r="Q978" s="627" t="s">
        <v>765</v>
      </c>
      <c r="R978" s="627" t="s">
        <v>765</v>
      </c>
      <c r="S978" s="627" t="s">
        <v>765</v>
      </c>
      <c r="T978" s="627" t="s">
        <v>765</v>
      </c>
      <c r="U978" s="627" t="s">
        <v>765</v>
      </c>
      <c r="V978" s="626">
        <v>-0.05</v>
      </c>
      <c r="W978" s="622" t="s">
        <v>765</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485</v>
      </c>
      <c r="AQ979" s="423"/>
      <c r="AR979" s="411"/>
      <c r="AS979" s="411"/>
      <c r="AT979" s="411"/>
    </row>
    <row r="980" spans="1:46" ht="5.0999999999999996" hidden="1" customHeight="1" outlineLevel="2" x14ac:dyDescent="0.25">
      <c r="A980" s="411"/>
      <c r="B980" s="420"/>
      <c r="C980" s="413">
        <f>INT($C$859)+2.005</f>
        <v>3.0049999999999999</v>
      </c>
      <c r="D980" s="442" t="s">
        <v>481</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817</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818</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819</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820</v>
      </c>
      <c r="I984" s="447"/>
      <c r="J984" s="490">
        <v>0</v>
      </c>
      <c r="K984" s="490">
        <v>0.5</v>
      </c>
      <c r="L984" s="490">
        <v>1.25</v>
      </c>
      <c r="M984" s="463">
        <f>FORECAST(M983,CHOOSE({1,2},L984,N984),CHOOSE({1,2},L983,N983))</f>
        <v>13.624999999999998</v>
      </c>
      <c r="N984" s="490">
        <v>3.5</v>
      </c>
      <c r="O984" s="447" t="s">
        <v>821</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485</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136</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822</v>
      </c>
    </row>
  </sheetData>
  <mergeCells count="36">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 ref="H936:I938"/>
    <mergeCell ref="H892:I894"/>
    <mergeCell ref="H896:I898"/>
    <mergeCell ref="H900:I902"/>
    <mergeCell ref="H904:I906"/>
    <mergeCell ref="H908:I910"/>
    <mergeCell ref="H912:I914"/>
    <mergeCell ref="H916:I918"/>
    <mergeCell ref="H920:I922"/>
    <mergeCell ref="H924:I926"/>
    <mergeCell ref="H928:I930"/>
    <mergeCell ref="H932:I934"/>
    <mergeCell ref="H964:I966"/>
    <mergeCell ref="H968:I970"/>
    <mergeCell ref="H972:I974"/>
    <mergeCell ref="H976:I978"/>
    <mergeCell ref="H940:I942"/>
    <mergeCell ref="H944:I946"/>
    <mergeCell ref="H948:I950"/>
    <mergeCell ref="H952:I954"/>
    <mergeCell ref="H956:I958"/>
    <mergeCell ref="H960:I962"/>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472</v>
      </c>
      <c r="F6" s="494">
        <v>2</v>
      </c>
      <c r="G6" s="427"/>
      <c r="H6" s="816" t="s">
        <v>823</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474</v>
      </c>
      <c r="F7" s="497">
        <v>1</v>
      </c>
      <c r="G7" s="433"/>
      <c r="H7" s="434" t="s">
        <v>475</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476</v>
      </c>
      <c r="K12" s="632" t="s">
        <v>477</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478</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479</v>
      </c>
      <c r="C15" s="629">
        <f>INT(MAX($C$16:$C$31))+1</f>
        <v>5</v>
      </c>
      <c r="D15" s="442" t="s">
        <v>480</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481</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482</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483</v>
      </c>
      <c r="I18" s="447"/>
      <c r="J18" s="752">
        <v>44380.557930671297</v>
      </c>
      <c r="K18" s="999" t="s">
        <v>1041</v>
      </c>
      <c r="L18" s="1000"/>
      <c r="M18" s="1000"/>
      <c r="N18" s="1000"/>
      <c r="O18" s="1000"/>
      <c r="P18" s="1000"/>
      <c r="Q18" s="1000"/>
      <c r="R18" s="1000"/>
      <c r="S18" s="1000"/>
      <c r="T18" s="1000"/>
      <c r="U18" s="1000"/>
      <c r="V18" s="1000"/>
      <c r="W18" s="1000"/>
      <c r="X18" s="1000"/>
      <c r="Y18" s="1000"/>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484</v>
      </c>
      <c r="I21" s="447"/>
      <c r="J21" s="742">
        <v>44429.414461574102</v>
      </c>
      <c r="K21" s="1001" t="s">
        <v>1080</v>
      </c>
      <c r="L21" s="1002"/>
      <c r="M21" s="1002"/>
      <c r="N21" s="1002"/>
      <c r="O21" s="1002"/>
      <c r="P21" s="1002"/>
      <c r="Q21" s="1002"/>
      <c r="R21" s="1002"/>
      <c r="S21" s="1002"/>
      <c r="T21" s="1002"/>
      <c r="U21" s="1002"/>
      <c r="V21" s="1002"/>
      <c r="W21" s="1002"/>
      <c r="X21" s="1002"/>
      <c r="Y21" s="1003"/>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485</v>
      </c>
      <c r="SK24" s="423"/>
      <c r="SL24" s="411"/>
      <c r="SM24" s="411"/>
      <c r="SN24" s="411"/>
    </row>
    <row r="25" spans="1:508" ht="5.0999999999999996" hidden="1" customHeight="1" outlineLevel="3" x14ac:dyDescent="0.25">
      <c r="A25" s="411"/>
      <c r="B25" s="420"/>
      <c r="C25" s="629">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486</v>
      </c>
      <c r="I26" s="635"/>
      <c r="J26" s="449" t="s">
        <v>487</v>
      </c>
      <c r="K26" s="450">
        <v>15</v>
      </c>
      <c r="L26" s="449" t="s">
        <v>488</v>
      </c>
      <c r="M26" s="450">
        <v>8.43</v>
      </c>
      <c r="N26" s="447" t="s">
        <v>489</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490</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491</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492</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493</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485</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136</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472</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474</v>
      </c>
      <c r="F41" s="497">
        <v>1</v>
      </c>
      <c r="G41" s="433"/>
      <c r="H41" s="641" t="s">
        <v>746</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824</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825</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826</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824</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825</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824</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825</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478</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827</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479</v>
      </c>
      <c r="C56" s="629">
        <f>INT(MAX($C$59:$C$123))+1</f>
        <v>5</v>
      </c>
      <c r="D56" s="442" t="s">
        <v>480</v>
      </c>
      <c r="E56" s="500"/>
      <c r="F56" s="500"/>
      <c r="G56" s="442"/>
      <c r="H56" s="500" t="s">
        <v>828</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830</v>
      </c>
      <c r="I57" s="460" t="s">
        <v>840</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477</v>
      </c>
      <c r="I58" s="645" t="s">
        <v>203</v>
      </c>
      <c r="J58" s="429" t="s">
        <v>921</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481</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983</v>
      </c>
      <c r="I60" s="463" t="s">
        <v>829</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227</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228</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986</v>
      </c>
      <c r="I63" s="647" t="s">
        <v>829</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227</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228</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987</v>
      </c>
      <c r="I66" s="463" t="s">
        <v>829</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227</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228</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988</v>
      </c>
      <c r="I69" s="463" t="s">
        <v>829</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227</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228</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985</v>
      </c>
      <c r="I72" s="463" t="s">
        <v>829</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227</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228</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989</v>
      </c>
      <c r="I75" s="463" t="s">
        <v>829</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227</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228</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984</v>
      </c>
      <c r="I78" s="463" t="s">
        <v>829</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227</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228</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990</v>
      </c>
      <c r="I81" s="647" t="s">
        <v>829</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227</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228</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991</v>
      </c>
      <c r="I84" s="463" t="s">
        <v>829</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227</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228</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992</v>
      </c>
      <c r="I87" s="463" t="s">
        <v>829</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227</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228</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993</v>
      </c>
      <c r="I90" s="463" t="s">
        <v>829</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227</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228</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994</v>
      </c>
      <c r="I93" s="463" t="s">
        <v>829</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227</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228</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995</v>
      </c>
      <c r="I96" s="463" t="s">
        <v>829</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227</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228</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996</v>
      </c>
      <c r="I99" s="647" t="s">
        <v>829</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227</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228</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997</v>
      </c>
      <c r="I102" s="463" t="s">
        <v>829</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227</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228</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998</v>
      </c>
      <c r="I105" s="463" t="s">
        <v>829</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227</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228</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999</v>
      </c>
      <c r="I108" s="463" t="s">
        <v>829</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227</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228</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1000</v>
      </c>
      <c r="I111" s="463" t="s">
        <v>829</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227</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228</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1001</v>
      </c>
      <c r="I114" s="463" t="s">
        <v>829</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227</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228</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1002</v>
      </c>
      <c r="I117" s="463" t="s">
        <v>829</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227</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228</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1003</v>
      </c>
      <c r="I120" s="463" t="s">
        <v>829</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227</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228</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485</v>
      </c>
      <c r="SK123" s="423"/>
      <c r="SL123" s="411"/>
      <c r="SM123" s="411"/>
      <c r="SN123" s="411"/>
    </row>
    <row r="124" spans="1:508" outlineLevel="1" x14ac:dyDescent="0.25">
      <c r="A124" s="411"/>
      <c r="B124" s="420"/>
      <c r="C124" s="629">
        <f>INT($C$40)+1</f>
        <v>2</v>
      </c>
      <c r="D124" s="442"/>
      <c r="E124" s="500"/>
      <c r="F124" s="500"/>
      <c r="G124" s="442"/>
      <c r="H124" s="503" t="s">
        <v>831</v>
      </c>
      <c r="I124" s="460"/>
      <c r="J124" s="460" t="s">
        <v>841</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673</v>
      </c>
      <c r="I125" s="645" t="s">
        <v>832</v>
      </c>
      <c r="J125" s="429" t="s">
        <v>921</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481</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1030</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1021</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1022</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1024</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1023</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1025</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1028</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1029</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1025</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1026</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1027</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1033</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1025</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1026</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1027</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683</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684</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685</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833</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834</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835</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836</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837</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838</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839</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1021</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1022</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1024</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1023</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1025</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1028</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1029</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1025</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1026</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1027</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1033</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1025</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1026</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1027</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683</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684</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685</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833</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834</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835</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836</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837</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838</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839</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1021</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1022</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1024</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1023</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1025</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1028</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1029</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1025</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1026</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1027</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1033</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1025</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1026</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1027</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683</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684</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685</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833</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834</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835</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836</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837</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838</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839</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1021</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1022</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1024</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1023</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1025</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1028</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1029</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1025</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1026</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1027</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1033</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1025</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1026</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1027</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683</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684</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685</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833</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834</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835</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836</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837</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838</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839</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1021</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1022</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1024</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1023</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1025</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1028</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1029</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1025</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1026</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1027</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1033</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1025</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1026</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1027</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683</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684</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685</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833</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834</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835</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836</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837</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838</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839</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1021</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1022</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1024</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1023</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1025</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1028</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1029</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1025</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1026</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1027</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1033</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1025</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1026</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1027</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683</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684</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685</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833</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834</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835</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836</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837</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838</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839</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1021</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1022</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1024</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1023</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1025</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1028</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1029</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1025</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1026</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1027</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1033</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1025</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1026</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1027</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683</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684</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685</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833</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834</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835</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836</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837</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838</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839</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1021</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1022</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1024</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1023</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1025</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1028</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1029</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1025</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1026</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1027</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1033</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1025</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1026</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1027</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683</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684</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685</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833</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834</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835</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836</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837</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838</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839</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1021</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1022</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1024</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1023</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1025</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1028</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1029</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1025</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1026</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1027</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1033</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1025</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1026</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1027</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683</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684</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685</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833</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834</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835</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836</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837</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838</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839</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485</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136</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822</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967</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968</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1081</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959</v>
      </c>
      <c r="J11" s="803"/>
      <c r="K11" s="804"/>
      <c r="L11" s="804"/>
      <c r="M11" s="803"/>
      <c r="N11" s="803"/>
      <c r="O11" s="803" t="s">
        <v>963</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966</v>
      </c>
      <c r="J12" s="803"/>
      <c r="K12" s="803" t="s">
        <v>225</v>
      </c>
      <c r="L12" s="803" t="s">
        <v>965</v>
      </c>
      <c r="M12" s="803" t="s">
        <v>964</v>
      </c>
      <c r="N12" s="803" t="s">
        <v>963</v>
      </c>
      <c r="O12" s="803" t="str">
        <f>"per "&amp;$I$26&amp;" MJ"</f>
        <v>per 100 MJ</v>
      </c>
      <c r="P12" s="803"/>
      <c r="Q12" s="803" t="s">
        <v>1039</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973</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974</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975</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976</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977</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978</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979</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980</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981</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982</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962</v>
      </c>
      <c r="I26" s="817">
        <v>100</v>
      </c>
      <c r="J26" s="795" t="s">
        <v>961</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960</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136</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19"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467</v>
      </c>
      <c r="B5" s="338">
        <v>1</v>
      </c>
    </row>
    <row r="6" spans="1:2" ht="7.35" customHeight="1" x14ac:dyDescent="0.25"/>
    <row r="7" spans="1:2" x14ac:dyDescent="0.25">
      <c r="A7" s="72" t="s">
        <v>468</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447</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1004</v>
      </c>
      <c r="B25" s="338">
        <v>1</v>
      </c>
    </row>
    <row r="26" spans="1:2" x14ac:dyDescent="0.25">
      <c r="A26" s="72" t="s">
        <v>1005</v>
      </c>
      <c r="B26" s="338">
        <v>1</v>
      </c>
    </row>
    <row r="27" spans="1:2" x14ac:dyDescent="0.25">
      <c r="A27" s="72" t="s">
        <v>1006</v>
      </c>
      <c r="B27" s="338">
        <v>1</v>
      </c>
    </row>
    <row r="29" spans="1:2" x14ac:dyDescent="0.25">
      <c r="A29" s="71" t="s">
        <v>98</v>
      </c>
      <c r="B29" s="71"/>
    </row>
    <row r="30" spans="1:2" x14ac:dyDescent="0.25">
      <c r="A30" s="72" t="s">
        <v>447</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1004</v>
      </c>
      <c r="B35" s="338">
        <v>1</v>
      </c>
    </row>
    <row r="36" spans="1:2" x14ac:dyDescent="0.25">
      <c r="A36" s="72" t="s">
        <v>1005</v>
      </c>
      <c r="B36" s="338">
        <v>1</v>
      </c>
    </row>
    <row r="37" spans="1:2" x14ac:dyDescent="0.25">
      <c r="A37" s="72" t="s">
        <v>1006</v>
      </c>
      <c r="B37" s="338">
        <v>1</v>
      </c>
    </row>
    <row r="39" spans="1:2" x14ac:dyDescent="0.25">
      <c r="A39" s="71" t="s">
        <v>106</v>
      </c>
      <c r="B39" s="71"/>
    </row>
    <row r="40" spans="1:2" x14ac:dyDescent="0.25">
      <c r="A40" s="72" t="s">
        <v>447</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1004</v>
      </c>
      <c r="B45" s="338">
        <v>1</v>
      </c>
    </row>
    <row r="46" spans="1:2" x14ac:dyDescent="0.25">
      <c r="A46" s="72" t="s">
        <v>1005</v>
      </c>
      <c r="B46" s="338">
        <v>1</v>
      </c>
    </row>
    <row r="47" spans="1:2" x14ac:dyDescent="0.25">
      <c r="A47" s="72" t="s">
        <v>1006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02"/>
  <sheetViews>
    <sheetView tabSelected="1" topLeftCell="A2" workbookViewId="0">
      <selection activeCell="J15" sqref="J15"/>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1074</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431</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30" t="s">
        <v>73</v>
      </c>
      <c r="H36" s="373">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931" t="s">
        <v>76</v>
      </c>
      <c r="H37" s="373">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931" t="s">
        <v>75</v>
      </c>
      <c r="H38" s="373">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931" t="s">
        <v>78</v>
      </c>
      <c r="H39" s="373"/>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931" t="s">
        <v>81</v>
      </c>
      <c r="H40" s="373">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931" t="s">
        <v>72</v>
      </c>
      <c r="H41" s="373">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931" t="s">
        <v>77</v>
      </c>
      <c r="H42" s="373"/>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931" t="s">
        <v>74</v>
      </c>
      <c r="H43" s="373"/>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931" t="s">
        <v>82</v>
      </c>
      <c r="H44" s="373"/>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931" t="s">
        <v>83</v>
      </c>
      <c r="H45" s="373"/>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932" t="s">
        <v>84</v>
      </c>
      <c r="H46" s="373"/>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35"/>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58</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59</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354</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3"/>
      <c r="K58" s="683"/>
      <c r="L58" s="683"/>
      <c r="M58" s="683"/>
      <c r="N58" s="683"/>
      <c r="O58" s="683"/>
      <c r="P58" s="683"/>
      <c r="Q58" s="683"/>
      <c r="R58" s="683"/>
      <c r="S58" s="683"/>
      <c r="T58" s="683"/>
      <c r="U58" s="683"/>
      <c r="V58" s="683"/>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3"/>
      <c r="M59" s="683"/>
      <c r="N59" s="683"/>
      <c r="O59" s="683"/>
      <c r="P59" s="683"/>
      <c r="Q59" s="683"/>
      <c r="R59" s="683"/>
      <c r="S59" s="683"/>
      <c r="T59" s="683"/>
      <c r="U59" s="683"/>
      <c r="V59" s="683"/>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3"/>
      <c r="T60" s="683"/>
      <c r="U60" s="683"/>
      <c r="V60" s="683"/>
      <c r="W60" s="248"/>
      <c r="X60" s="240"/>
      <c r="Y60" s="240"/>
      <c r="Z60" s="240"/>
    </row>
    <row r="61" spans="1:26" s="75" customFormat="1" ht="12" customHeight="1" outlineLevel="1" x14ac:dyDescent="0.25">
      <c r="A61" s="238"/>
      <c r="B61" s="239"/>
      <c r="C61" s="249"/>
      <c r="D61" s="249"/>
      <c r="E61" s="249"/>
      <c r="F61" s="249"/>
      <c r="G61" s="249"/>
      <c r="H61" s="249"/>
      <c r="I61" s="683"/>
      <c r="J61" s="255"/>
      <c r="K61" s="255"/>
      <c r="L61" s="255"/>
      <c r="M61" s="255"/>
      <c r="N61" s="255"/>
      <c r="O61" s="255"/>
      <c r="P61" s="256"/>
      <c r="Q61" s="256"/>
      <c r="R61" s="256"/>
      <c r="S61" s="683"/>
      <c r="T61" s="683"/>
      <c r="U61" s="683"/>
      <c r="V61" s="683"/>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3"/>
      <c r="T62" s="683"/>
      <c r="U62" s="683"/>
      <c r="V62" s="683"/>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372</v>
      </c>
      <c r="H64" s="397">
        <v>1</v>
      </c>
      <c r="I64" s="199"/>
      <c r="K64" s="309" t="s">
        <v>373</v>
      </c>
      <c r="L64" s="398">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60</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399">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399">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399">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399">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399">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399">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399">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399">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399">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399">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399">
        <v>0.3</v>
      </c>
      <c r="L81" s="54"/>
      <c r="M81" s="262"/>
      <c r="N81" s="261"/>
      <c r="P81" s="262"/>
      <c r="Q81" s="262"/>
      <c r="R81" s="262"/>
      <c r="S81" s="689"/>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89"/>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89"/>
      <c r="T83" s="262"/>
      <c r="U83" s="262"/>
      <c r="V83" s="260"/>
      <c r="W83" s="248"/>
      <c r="X83" s="240"/>
      <c r="Y83" s="240"/>
      <c r="Z83" s="240"/>
    </row>
    <row r="84" spans="1:26" s="75" customFormat="1" ht="12" customHeight="1" outlineLevel="1" x14ac:dyDescent="0.25">
      <c r="A84" s="238"/>
      <c r="B84" s="239"/>
      <c r="C84" s="249"/>
      <c r="D84" s="249"/>
      <c r="E84" s="249"/>
      <c r="F84" s="257"/>
      <c r="G84" s="261"/>
      <c r="H84" s="261" t="s">
        <v>1052</v>
      </c>
      <c r="I84" s="56"/>
      <c r="J84" s="54"/>
      <c r="K84" s="54"/>
      <c r="L84" s="54"/>
      <c r="M84" s="262"/>
      <c r="N84" s="261"/>
      <c r="P84" s="262"/>
      <c r="Q84" s="262"/>
      <c r="R84" s="262"/>
      <c r="S84" s="689"/>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1">
        <v>4.0000000000000001E-3</v>
      </c>
      <c r="I85" s="56"/>
      <c r="J85" s="54"/>
      <c r="K85" s="54"/>
      <c r="L85" s="54"/>
      <c r="M85" s="262"/>
      <c r="N85" s="261"/>
      <c r="P85" s="262"/>
      <c r="Q85" s="262"/>
      <c r="R85" s="262"/>
      <c r="S85" s="689"/>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1">
        <v>4.0000000000000001E-3</v>
      </c>
      <c r="I86" s="56"/>
      <c r="J86" s="54"/>
      <c r="K86" s="54"/>
      <c r="L86" s="54"/>
      <c r="M86" s="262"/>
      <c r="N86" s="261"/>
      <c r="P86" s="262"/>
      <c r="Q86" s="262"/>
      <c r="R86" s="262"/>
      <c r="S86" s="689"/>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1">
        <v>4.0000000000000001E-3</v>
      </c>
      <c r="I87" s="56"/>
      <c r="J87" s="54"/>
      <c r="K87" s="54"/>
      <c r="L87" s="54"/>
      <c r="M87" s="262"/>
      <c r="N87" s="261"/>
      <c r="P87" s="262"/>
      <c r="Q87" s="262"/>
      <c r="R87" s="262"/>
      <c r="S87" s="689"/>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1">
        <v>4.0000000000000001E-3</v>
      </c>
      <c r="I88" s="56"/>
      <c r="J88" s="54"/>
      <c r="K88" s="54"/>
      <c r="L88" s="54"/>
      <c r="M88" s="262"/>
      <c r="N88" s="261"/>
      <c r="P88" s="262"/>
      <c r="Q88" s="262"/>
      <c r="R88" s="262"/>
      <c r="S88" s="689"/>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1">
        <v>4.0000000000000001E-3</v>
      </c>
      <c r="I89" s="56"/>
      <c r="J89" s="54"/>
      <c r="K89" s="54"/>
      <c r="L89" s="54"/>
      <c r="M89" s="262"/>
      <c r="N89" s="261"/>
      <c r="P89" s="262"/>
      <c r="Q89" s="262"/>
      <c r="R89" s="262"/>
      <c r="S89" s="689"/>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1">
        <v>4.0000000000000001E-3</v>
      </c>
      <c r="I90" s="56"/>
      <c r="J90" s="54"/>
      <c r="K90" s="54"/>
      <c r="L90" s="54"/>
      <c r="M90" s="262"/>
      <c r="N90" s="261"/>
      <c r="P90" s="262"/>
      <c r="Q90" s="262"/>
      <c r="R90" s="262"/>
      <c r="S90" s="689"/>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1">
        <v>4.0000000000000001E-3</v>
      </c>
      <c r="I91" s="56"/>
      <c r="J91" s="54"/>
      <c r="K91" s="54"/>
      <c r="L91" s="54"/>
      <c r="M91" s="262"/>
      <c r="N91" s="261"/>
      <c r="P91" s="262"/>
      <c r="Q91" s="262"/>
      <c r="R91" s="262"/>
      <c r="S91" s="689"/>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1">
        <v>4.0000000000000001E-3</v>
      </c>
      <c r="I92" s="56"/>
      <c r="J92" s="54"/>
      <c r="K92" s="54"/>
      <c r="L92" s="54"/>
      <c r="M92" s="262"/>
      <c r="N92" s="261"/>
      <c r="P92" s="262"/>
      <c r="Q92" s="262"/>
      <c r="R92" s="262"/>
      <c r="S92" s="689"/>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1">
        <v>4.0000000000000001E-3</v>
      </c>
      <c r="I93" s="56"/>
      <c r="J93" s="54"/>
      <c r="K93" s="54"/>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1">
        <v>4.0000000000000001E-3</v>
      </c>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1">
        <v>4.0000000000000001E-3</v>
      </c>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89"/>
      <c r="T97" s="262"/>
      <c r="U97" s="262"/>
      <c r="V97" s="260"/>
      <c r="W97" s="248"/>
      <c r="X97" s="240"/>
      <c r="Y97" s="240"/>
      <c r="Z97" s="240"/>
    </row>
    <row r="98" spans="1:26" s="75" customFormat="1" ht="12" customHeight="1" outlineLevel="1" x14ac:dyDescent="0.25">
      <c r="A98" s="238"/>
      <c r="B98" s="239"/>
      <c r="C98" s="249"/>
      <c r="D98" s="249"/>
      <c r="E98" s="249"/>
      <c r="F98" s="257"/>
      <c r="G98" s="261"/>
      <c r="H98" s="261" t="s">
        <v>433</v>
      </c>
      <c r="I98" s="56"/>
      <c r="J98" s="54"/>
      <c r="K98" s="54"/>
      <c r="L98" s="54"/>
      <c r="M98" s="262"/>
      <c r="N98" s="261"/>
      <c r="P98" s="262"/>
      <c r="Q98" s="262"/>
      <c r="R98" s="262"/>
      <c r="S98" s="689"/>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0">
        <v>0.1</v>
      </c>
      <c r="I99" s="56"/>
      <c r="J99" s="54"/>
      <c r="K99" s="54"/>
      <c r="L99" s="54"/>
      <c r="M99" s="262"/>
      <c r="N99" s="261"/>
      <c r="P99" s="262"/>
      <c r="Q99" s="262"/>
      <c r="R99" s="262"/>
      <c r="S99" s="689"/>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0">
        <v>0.1</v>
      </c>
      <c r="I100" s="56"/>
      <c r="J100" s="54"/>
      <c r="K100" s="54"/>
      <c r="L100" s="54"/>
      <c r="M100" s="262"/>
      <c r="N100" s="261"/>
      <c r="P100" s="262"/>
      <c r="Q100" s="262"/>
      <c r="R100" s="262"/>
      <c r="S100" s="689"/>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0">
        <v>0.1</v>
      </c>
      <c r="I101" s="56"/>
      <c r="J101" s="54"/>
      <c r="K101" s="54"/>
      <c r="L101" s="54"/>
      <c r="M101" s="262"/>
      <c r="N101" s="261"/>
      <c r="P101" s="262"/>
      <c r="Q101" s="262"/>
      <c r="R101" s="262"/>
      <c r="S101" s="689"/>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0">
        <v>0.1</v>
      </c>
      <c r="I102" s="56"/>
      <c r="J102" s="54"/>
      <c r="K102" s="54"/>
      <c r="L102" s="54"/>
      <c r="M102" s="262"/>
      <c r="N102" s="261"/>
      <c r="P102" s="262"/>
      <c r="Q102" s="262"/>
      <c r="R102" s="262"/>
      <c r="S102" s="689"/>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0">
        <v>0.1</v>
      </c>
      <c r="I103" s="56"/>
      <c r="J103" s="54"/>
      <c r="K103" s="54"/>
      <c r="L103" s="54"/>
      <c r="M103" s="262"/>
      <c r="N103" s="261"/>
      <c r="P103" s="262"/>
      <c r="Q103" s="262"/>
      <c r="R103" s="262"/>
      <c r="S103" s="689"/>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0">
        <v>0.1</v>
      </c>
      <c r="I104" s="56"/>
      <c r="J104" s="54"/>
      <c r="K104" s="54"/>
      <c r="L104" s="54"/>
      <c r="M104" s="262"/>
      <c r="N104" s="261"/>
      <c r="P104" s="262"/>
      <c r="Q104" s="262"/>
      <c r="R104" s="262"/>
      <c r="S104" s="689"/>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0">
        <v>0.1</v>
      </c>
      <c r="I105" s="56"/>
      <c r="J105" s="54"/>
      <c r="K105" s="54"/>
      <c r="L105" s="54"/>
      <c r="M105" s="262"/>
      <c r="N105" s="261"/>
      <c r="P105" s="262"/>
      <c r="Q105" s="262"/>
      <c r="R105" s="262"/>
      <c r="S105" s="689"/>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0">
        <v>0.1</v>
      </c>
      <c r="I106" s="56"/>
      <c r="J106" s="54"/>
      <c r="K106" s="54"/>
      <c r="L106" s="54"/>
      <c r="M106" s="262"/>
      <c r="N106" s="261"/>
      <c r="P106" s="262"/>
      <c r="Q106" s="262"/>
      <c r="R106" s="262"/>
      <c r="S106" s="689"/>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0">
        <v>0.1</v>
      </c>
      <c r="I107" s="56"/>
      <c r="J107" s="54"/>
      <c r="K107" s="54"/>
      <c r="L107" s="54"/>
      <c r="M107" s="262"/>
      <c r="N107" s="261"/>
      <c r="P107" s="262"/>
      <c r="Q107" s="262"/>
      <c r="R107" s="262"/>
      <c r="S107" s="689"/>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0">
        <v>0.1</v>
      </c>
      <c r="I108" s="56"/>
      <c r="J108" s="54"/>
      <c r="K108" s="54"/>
      <c r="L108" s="54"/>
      <c r="M108" s="262"/>
      <c r="N108" s="261"/>
      <c r="P108" s="262"/>
      <c r="Q108" s="262"/>
      <c r="R108" s="262"/>
      <c r="S108" s="689"/>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0">
        <v>0.1</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61</v>
      </c>
      <c r="I112" s="56"/>
      <c r="J112" s="54"/>
      <c r="K112" s="54"/>
      <c r="L112" s="54"/>
      <c r="M112" s="262"/>
      <c r="N112" s="261"/>
      <c r="P112" s="262"/>
      <c r="Q112" s="262"/>
      <c r="R112" s="262"/>
      <c r="S112" s="689"/>
      <c r="T112" s="262"/>
      <c r="U112" s="262"/>
      <c r="V112" s="260"/>
      <c r="W112" s="248"/>
      <c r="X112" s="240"/>
      <c r="Y112" s="240"/>
      <c r="Z112" s="240"/>
    </row>
    <row r="113" spans="1:54" s="75" customFormat="1" ht="12" customHeight="1" outlineLevel="1" x14ac:dyDescent="0.25">
      <c r="A113" s="238"/>
      <c r="B113" s="239"/>
      <c r="C113" s="249"/>
      <c r="D113" s="249"/>
      <c r="E113" s="249"/>
      <c r="F113" s="257"/>
      <c r="G113" s="261" t="str">
        <f t="shared" si="0"/>
        <v>w</v>
      </c>
      <c r="H113" s="399">
        <v>0.94</v>
      </c>
      <c r="I113" s="56"/>
      <c r="J113" s="54"/>
      <c r="K113" s="54"/>
      <c r="L113" s="54"/>
      <c r="M113" s="262"/>
      <c r="N113" s="261"/>
      <c r="P113" s="262"/>
      <c r="Q113" s="262"/>
      <c r="R113" s="262"/>
      <c r="S113" s="689"/>
      <c r="T113" s="262"/>
      <c r="U113" s="262"/>
      <c r="V113" s="260"/>
      <c r="W113" s="248"/>
      <c r="X113" s="240"/>
      <c r="Y113" s="240"/>
      <c r="Z113" s="240"/>
    </row>
    <row r="114" spans="1:54" s="75" customFormat="1" ht="12" customHeight="1" outlineLevel="1" x14ac:dyDescent="0.25">
      <c r="A114" s="238"/>
      <c r="B114" s="239"/>
      <c r="C114" s="249"/>
      <c r="D114" s="249"/>
      <c r="E114" s="249"/>
      <c r="F114" s="257"/>
      <c r="G114" s="261" t="str">
        <f t="shared" si="0"/>
        <v>b</v>
      </c>
      <c r="H114" s="399">
        <v>0.94</v>
      </c>
      <c r="I114" s="56"/>
      <c r="J114" s="54"/>
      <c r="K114" s="54"/>
      <c r="L114" s="54"/>
      <c r="M114" s="262"/>
      <c r="N114" s="261"/>
      <c r="P114" s="262"/>
      <c r="Q114" s="262"/>
      <c r="R114" s="262"/>
      <c r="S114" s="689"/>
      <c r="T114" s="262"/>
      <c r="U114" s="262"/>
      <c r="V114" s="260"/>
      <c r="W114" s="248"/>
      <c r="X114" s="240"/>
      <c r="Y114" s="240"/>
      <c r="Z114" s="240"/>
    </row>
    <row r="115" spans="1:54" s="75" customFormat="1" ht="12" customHeight="1" outlineLevel="1" x14ac:dyDescent="0.25">
      <c r="A115" s="238"/>
      <c r="B115" s="239"/>
      <c r="C115" s="249"/>
      <c r="D115" s="249"/>
      <c r="E115" s="249"/>
      <c r="F115" s="257"/>
      <c r="G115" s="261" t="str">
        <f t="shared" si="0"/>
        <v>o</v>
      </c>
      <c r="H115" s="399">
        <v>0.94</v>
      </c>
      <c r="I115" s="56"/>
      <c r="J115" s="54"/>
      <c r="K115" s="54"/>
      <c r="L115" s="54"/>
      <c r="M115" s="262"/>
      <c r="N115" s="261"/>
      <c r="P115" s="262"/>
      <c r="Q115" s="262"/>
      <c r="R115" s="262"/>
      <c r="S115" s="689"/>
      <c r="T115" s="262"/>
      <c r="U115" s="262"/>
      <c r="V115" s="260"/>
      <c r="W115" s="248"/>
      <c r="X115" s="240"/>
      <c r="Y115" s="240"/>
      <c r="Z115" s="240"/>
    </row>
    <row r="116" spans="1:54" s="75" customFormat="1" ht="12" customHeight="1" outlineLevel="1" x14ac:dyDescent="0.25">
      <c r="A116" s="238"/>
      <c r="B116" s="239"/>
      <c r="C116" s="249"/>
      <c r="D116" s="249"/>
      <c r="E116" s="249"/>
      <c r="F116" s="257"/>
      <c r="G116" s="261" t="str">
        <f t="shared" si="0"/>
        <v>h</v>
      </c>
      <c r="H116" s="399">
        <v>1</v>
      </c>
      <c r="I116" s="56"/>
      <c r="J116" s="54"/>
      <c r="K116" s="54"/>
      <c r="L116" s="54"/>
      <c r="M116" s="262"/>
      <c r="N116" s="261"/>
      <c r="P116" s="262"/>
      <c r="Q116" s="262"/>
      <c r="R116" s="262"/>
      <c r="S116" s="689"/>
      <c r="T116" s="262"/>
      <c r="U116" s="262"/>
      <c r="V116" s="260"/>
      <c r="W116" s="248"/>
      <c r="X116" s="240"/>
      <c r="Y116" s="240"/>
      <c r="Z116" s="240"/>
    </row>
    <row r="117" spans="1:54" s="75" customFormat="1" ht="12" customHeight="1" outlineLevel="1" x14ac:dyDescent="0.25">
      <c r="A117" s="238"/>
      <c r="B117" s="239"/>
      <c r="C117" s="249"/>
      <c r="D117" s="249"/>
      <c r="E117" s="249"/>
      <c r="F117" s="257"/>
      <c r="G117" s="261" t="str">
        <f t="shared" si="0"/>
        <v>z</v>
      </c>
      <c r="H117" s="399">
        <v>0.97</v>
      </c>
      <c r="I117" s="56"/>
      <c r="J117" s="54"/>
      <c r="K117" s="54"/>
      <c r="L117" s="54"/>
      <c r="M117" s="262"/>
      <c r="N117" s="261"/>
      <c r="P117" s="262"/>
      <c r="Q117" s="262"/>
      <c r="R117" s="262"/>
      <c r="S117" s="689"/>
      <c r="T117" s="262"/>
      <c r="U117" s="262"/>
      <c r="V117" s="260"/>
      <c r="W117" s="248"/>
      <c r="X117" s="240"/>
      <c r="Y117" s="240"/>
      <c r="Z117" s="240"/>
    </row>
    <row r="118" spans="1:54" s="75" customFormat="1" ht="12" customHeight="1" outlineLevel="1" x14ac:dyDescent="0.25">
      <c r="A118" s="238"/>
      <c r="B118" s="239"/>
      <c r="C118" s="249"/>
      <c r="D118" s="249"/>
      <c r="E118" s="249"/>
      <c r="F118" s="257"/>
      <c r="G118" s="261" t="str">
        <f t="shared" si="0"/>
        <v>r</v>
      </c>
      <c r="H118" s="399">
        <v>0.97</v>
      </c>
      <c r="I118" s="56"/>
      <c r="J118" s="54"/>
      <c r="K118" s="54"/>
      <c r="L118" s="54"/>
      <c r="M118" s="262"/>
      <c r="N118" s="261"/>
      <c r="P118" s="262"/>
      <c r="Q118" s="262"/>
      <c r="R118" s="262"/>
      <c r="S118" s="689"/>
      <c r="T118" s="262"/>
      <c r="U118" s="262"/>
      <c r="V118" s="260"/>
      <c r="W118" s="248"/>
      <c r="X118" s="240"/>
      <c r="Y118" s="240"/>
      <c r="Z118" s="240"/>
    </row>
    <row r="119" spans="1:54" s="75" customFormat="1" ht="12" customHeight="1" outlineLevel="1" x14ac:dyDescent="0.25">
      <c r="A119" s="238"/>
      <c r="B119" s="239"/>
      <c r="C119" s="249"/>
      <c r="D119" s="249"/>
      <c r="E119" s="249"/>
      <c r="F119" s="257"/>
      <c r="G119" s="261" t="str">
        <f t="shared" si="0"/>
        <v>l</v>
      </c>
      <c r="H119" s="399">
        <v>0.9</v>
      </c>
      <c r="I119" s="56"/>
      <c r="J119" s="54"/>
      <c r="K119" s="54"/>
      <c r="L119" s="54"/>
      <c r="M119" s="262"/>
      <c r="N119" s="261"/>
      <c r="P119" s="262"/>
      <c r="Q119" s="262"/>
      <c r="R119" s="262"/>
      <c r="S119" s="689"/>
      <c r="T119" s="262"/>
      <c r="U119" s="262"/>
      <c r="V119" s="260"/>
      <c r="W119" s="248"/>
      <c r="X119" s="240"/>
      <c r="Y119" s="240"/>
      <c r="Z119" s="240"/>
    </row>
    <row r="120" spans="1:54" s="75" customFormat="1" ht="12" customHeight="1" outlineLevel="1" x14ac:dyDescent="0.25">
      <c r="A120" s="238"/>
      <c r="B120" s="239"/>
      <c r="C120" s="249"/>
      <c r="D120" s="249"/>
      <c r="E120" s="249"/>
      <c r="F120" s="257"/>
      <c r="G120" s="261" t="str">
        <f t="shared" si="0"/>
        <v>f</v>
      </c>
      <c r="H120" s="399">
        <v>0.9</v>
      </c>
      <c r="I120" s="56"/>
      <c r="J120" s="54"/>
      <c r="K120" s="54"/>
      <c r="L120" s="54"/>
      <c r="M120" s="262"/>
      <c r="N120" s="261"/>
      <c r="P120" s="262"/>
      <c r="Q120" s="262"/>
      <c r="R120" s="262"/>
      <c r="S120" s="689"/>
      <c r="T120" s="262"/>
      <c r="U120" s="262"/>
      <c r="V120" s="260"/>
      <c r="W120" s="248"/>
      <c r="X120" s="240"/>
      <c r="Y120" s="240"/>
      <c r="Z120" s="240"/>
    </row>
    <row r="121" spans="1:54" s="75" customFormat="1" ht="12" customHeight="1" outlineLevel="1" x14ac:dyDescent="0.25">
      <c r="A121" s="238"/>
      <c r="B121" s="239"/>
      <c r="C121" s="249"/>
      <c r="D121" s="249"/>
      <c r="E121" s="249"/>
      <c r="F121" s="257"/>
      <c r="G121" s="261" t="str">
        <f t="shared" si="0"/>
        <v>i</v>
      </c>
      <c r="H121" s="399">
        <v>0.9</v>
      </c>
      <c r="I121" s="56"/>
      <c r="J121" s="54"/>
      <c r="K121" s="54"/>
      <c r="L121" s="54"/>
      <c r="M121" s="262"/>
      <c r="N121" s="261"/>
      <c r="P121" s="262"/>
      <c r="Q121" s="262"/>
      <c r="R121" s="262"/>
      <c r="S121" s="689"/>
      <c r="T121" s="262"/>
      <c r="U121" s="262"/>
      <c r="V121" s="260"/>
      <c r="W121" s="248"/>
      <c r="X121" s="240"/>
      <c r="Y121" s="240"/>
      <c r="Z121" s="240"/>
    </row>
    <row r="122" spans="1:54" s="75" customFormat="1" ht="12" customHeight="1" outlineLevel="1" x14ac:dyDescent="0.25">
      <c r="A122" s="238"/>
      <c r="B122" s="239"/>
      <c r="C122" s="249"/>
      <c r="D122" s="249"/>
      <c r="E122" s="249"/>
      <c r="F122" s="257"/>
      <c r="G122" s="261" t="str">
        <f t="shared" si="0"/>
        <v>k</v>
      </c>
      <c r="H122" s="399">
        <v>0.9</v>
      </c>
      <c r="I122" s="56"/>
      <c r="J122" s="54"/>
      <c r="K122" s="54"/>
      <c r="L122" s="54"/>
      <c r="M122" s="262"/>
      <c r="N122" s="261"/>
      <c r="P122" s="262"/>
      <c r="Q122" s="262"/>
      <c r="R122" s="262"/>
      <c r="S122" s="689"/>
      <c r="T122" s="262"/>
      <c r="U122" s="262"/>
      <c r="V122" s="260"/>
      <c r="W122" s="248"/>
      <c r="X122" s="240"/>
      <c r="Y122" s="240"/>
      <c r="Z122" s="240"/>
    </row>
    <row r="123" spans="1:54" s="75" customFormat="1" ht="12" customHeight="1" outlineLevel="1" x14ac:dyDescent="0.25">
      <c r="A123" s="238"/>
      <c r="B123" s="239"/>
      <c r="C123" s="249"/>
      <c r="D123" s="249"/>
      <c r="E123" s="249"/>
      <c r="F123" s="257"/>
      <c r="G123" s="261" t="str">
        <f t="shared" si="0"/>
        <v>v</v>
      </c>
      <c r="H123" s="399">
        <v>0.9</v>
      </c>
      <c r="I123" s="56"/>
      <c r="J123" s="54"/>
      <c r="K123" s="54"/>
      <c r="L123" s="54"/>
      <c r="M123" s="262"/>
      <c r="N123" s="261"/>
      <c r="P123" s="262"/>
      <c r="Q123" s="262"/>
      <c r="R123" s="262"/>
      <c r="S123" s="689"/>
      <c r="T123" s="262"/>
      <c r="U123" s="262"/>
      <c r="V123" s="260"/>
      <c r="W123" s="248"/>
      <c r="X123" s="240"/>
      <c r="Y123" s="240"/>
      <c r="Z123" s="240"/>
    </row>
    <row r="124" spans="1:54"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89"/>
      <c r="T124" s="262"/>
      <c r="U124" s="262"/>
      <c r="V124" s="260"/>
      <c r="W124" s="248"/>
      <c r="X124" s="240"/>
      <c r="Y124" s="240"/>
      <c r="Z124" s="240"/>
    </row>
    <row r="125" spans="1:54" s="75" customFormat="1" ht="12" customHeight="1" outlineLevel="1" x14ac:dyDescent="0.25">
      <c r="A125" s="238"/>
      <c r="B125" s="239"/>
      <c r="C125" s="249"/>
      <c r="D125" s="249"/>
      <c r="E125" s="249"/>
      <c r="F125" s="257"/>
      <c r="G125" s="261"/>
      <c r="H125" s="779"/>
      <c r="I125" s="695"/>
      <c r="J125" s="695"/>
      <c r="K125" s="695"/>
      <c r="L125" s="199"/>
      <c r="M125" s="57"/>
      <c r="N125" s="261"/>
      <c r="P125" s="262"/>
      <c r="Q125" s="262"/>
      <c r="R125" s="262"/>
      <c r="S125" s="262"/>
      <c r="T125" s="262"/>
      <c r="U125" s="262"/>
      <c r="V125" s="260"/>
      <c r="W125" s="248"/>
      <c r="X125" s="240"/>
      <c r="Y125" s="240"/>
      <c r="Z125" s="240"/>
    </row>
    <row r="126" spans="1:54" s="138" customFormat="1" ht="12.95" customHeight="1" x14ac:dyDescent="0.25">
      <c r="A126" s="136"/>
      <c r="B126" s="125"/>
      <c r="C126" s="107"/>
      <c r="D126" s="107"/>
      <c r="E126" s="107"/>
      <c r="F126" s="109"/>
      <c r="G126" s="779" t="s">
        <v>1072</v>
      </c>
      <c r="H126" s="779"/>
      <c r="I126" s="109" t="s">
        <v>1071</v>
      </c>
      <c r="J126" s="1007"/>
      <c r="K126" s="1008">
        <v>0.5</v>
      </c>
      <c r="M126" s="111"/>
      <c r="N126" s="111"/>
      <c r="O126" s="111"/>
      <c r="P126" s="111"/>
      <c r="Q126" s="111"/>
      <c r="R126" s="111"/>
      <c r="S126" s="111"/>
      <c r="T126" s="111"/>
      <c r="U126" s="111"/>
      <c r="V126" s="111"/>
      <c r="W126" s="773"/>
      <c r="X126" s="768"/>
      <c r="Y126" s="768"/>
      <c r="Z126" s="768"/>
      <c r="AC126" s="765"/>
      <c r="AD126" s="765"/>
      <c r="AE126" s="765"/>
      <c r="AF126" s="765"/>
      <c r="AG126" s="765"/>
      <c r="AH126" s="765"/>
      <c r="AI126" s="765"/>
      <c r="AJ126" s="765"/>
      <c r="AK126" s="765"/>
      <c r="AL126" s="765"/>
      <c r="AM126" s="765"/>
      <c r="AN126" s="765"/>
      <c r="AO126" s="765"/>
      <c r="AP126" s="765"/>
      <c r="AQ126" s="765"/>
      <c r="AR126" s="765"/>
      <c r="AS126" s="765"/>
      <c r="AT126" s="765"/>
      <c r="AU126" s="765"/>
      <c r="AV126" s="765"/>
      <c r="AW126" s="765"/>
      <c r="AX126" s="765"/>
      <c r="AY126" s="765"/>
      <c r="AZ126" s="765"/>
      <c r="BA126" s="765"/>
      <c r="BB126" s="765"/>
    </row>
    <row r="127" spans="1:54" s="138" customFormat="1" ht="12.95" customHeight="1" x14ac:dyDescent="0.25">
      <c r="A127" s="136"/>
      <c r="B127" s="125"/>
      <c r="C127" s="107"/>
      <c r="D127" s="107"/>
      <c r="E127" s="107"/>
      <c r="F127" s="109"/>
      <c r="G127" s="100" t="s">
        <v>852</v>
      </c>
      <c r="H127" s="207"/>
      <c r="I127" s="928"/>
      <c r="J127" s="928"/>
      <c r="K127" s="929"/>
      <c r="L127" s="929"/>
      <c r="M127" s="928"/>
      <c r="N127" s="928"/>
      <c r="O127" s="928"/>
      <c r="P127" s="928"/>
      <c r="Q127" s="111"/>
      <c r="R127" s="111"/>
      <c r="S127" s="111"/>
      <c r="T127" s="111"/>
      <c r="U127" s="111"/>
      <c r="V127" s="111"/>
      <c r="W127" s="773"/>
      <c r="X127" s="768"/>
      <c r="Y127" s="768"/>
      <c r="Z127" s="768"/>
      <c r="AC127" s="765"/>
      <c r="AD127" s="765"/>
      <c r="AE127" s="765"/>
      <c r="AF127" s="765"/>
      <c r="AG127" s="765"/>
      <c r="AH127" s="765"/>
      <c r="AI127" s="765"/>
      <c r="AJ127" s="765"/>
      <c r="AK127" s="765"/>
      <c r="AL127" s="765"/>
      <c r="AM127" s="765"/>
      <c r="AN127" s="765"/>
      <c r="AO127" s="765"/>
      <c r="AP127" s="765"/>
      <c r="AQ127" s="765"/>
      <c r="AR127" s="765"/>
      <c r="AS127" s="765"/>
      <c r="AT127" s="765"/>
      <c r="AU127" s="765"/>
      <c r="AV127" s="765"/>
      <c r="AW127" s="765"/>
      <c r="AX127" s="765"/>
      <c r="AY127" s="765"/>
      <c r="AZ127" s="765"/>
      <c r="BA127" s="765"/>
      <c r="BB127" s="765"/>
    </row>
    <row r="128" spans="1:54" s="138" customFormat="1" ht="12.95" customHeight="1" x14ac:dyDescent="0.25">
      <c r="A128" s="136"/>
      <c r="B128" s="125"/>
      <c r="C128" s="107"/>
      <c r="D128" s="107"/>
      <c r="E128" s="107"/>
      <c r="F128" s="109"/>
      <c r="H128" s="110"/>
      <c r="I128" s="110"/>
      <c r="J128" s="110"/>
      <c r="K128" s="110"/>
      <c r="L128" s="110"/>
      <c r="M128" s="110"/>
      <c r="N128" s="110"/>
      <c r="O128" s="110"/>
      <c r="P128" s="110"/>
      <c r="Q128" s="117"/>
      <c r="R128" s="117"/>
      <c r="S128" s="117"/>
      <c r="T128" s="117"/>
      <c r="U128" s="117"/>
      <c r="V128" s="117"/>
      <c r="W128" s="773"/>
      <c r="X128" s="768"/>
      <c r="Y128" s="768"/>
      <c r="Z128" s="768"/>
      <c r="AC128" s="765"/>
      <c r="AD128" s="765"/>
      <c r="AE128" s="765"/>
      <c r="AF128" s="765"/>
      <c r="AG128" s="765"/>
      <c r="AH128" s="765"/>
      <c r="AI128" s="765"/>
      <c r="AJ128" s="765"/>
      <c r="AK128" s="765"/>
      <c r="AL128" s="765"/>
      <c r="AM128" s="765"/>
      <c r="AN128" s="765"/>
      <c r="AO128" s="765"/>
      <c r="AP128" s="765"/>
      <c r="AQ128" s="765"/>
      <c r="AR128" s="765"/>
      <c r="AS128" s="765"/>
      <c r="AT128" s="765"/>
      <c r="AU128" s="765"/>
      <c r="AV128" s="765"/>
      <c r="AW128" s="765"/>
      <c r="AX128" s="765"/>
      <c r="AY128" s="765"/>
      <c r="AZ128" s="765"/>
      <c r="BA128" s="765"/>
      <c r="BB128" s="765"/>
    </row>
    <row r="129" spans="1:54" s="138" customFormat="1" ht="12.95" customHeight="1" x14ac:dyDescent="0.25">
      <c r="A129" s="136"/>
      <c r="B129" s="1004"/>
      <c r="C129" s="107"/>
      <c r="D129" s="107"/>
      <c r="E129" s="107"/>
      <c r="F129" s="109"/>
      <c r="G129" s="100"/>
      <c r="H129" s="1005"/>
      <c r="I129" s="110"/>
      <c r="J129" s="110"/>
      <c r="K129" s="110"/>
      <c r="L129" s="110"/>
      <c r="M129" s="110"/>
      <c r="N129" s="110"/>
      <c r="O129" s="110"/>
      <c r="P129" s="1005"/>
      <c r="Q129" s="1006"/>
      <c r="R129" s="1006"/>
      <c r="S129" s="1006"/>
      <c r="T129" s="1006"/>
      <c r="U129" s="1006"/>
      <c r="V129" s="109"/>
      <c r="W129" s="773"/>
      <c r="X129" s="768"/>
      <c r="Y129" s="768"/>
      <c r="Z129" s="768"/>
      <c r="AC129" s="765"/>
      <c r="AD129" s="765"/>
      <c r="AE129" s="765"/>
      <c r="AF129" s="765"/>
      <c r="AG129" s="765"/>
      <c r="AH129" s="765"/>
      <c r="AI129" s="765"/>
      <c r="AJ129" s="765"/>
      <c r="AK129" s="765"/>
      <c r="AL129" s="765"/>
      <c r="AM129" s="765"/>
      <c r="AN129" s="765"/>
      <c r="AO129" s="765"/>
      <c r="AP129" s="765"/>
      <c r="AQ129" s="765"/>
      <c r="AR129" s="765"/>
      <c r="AS129" s="765"/>
      <c r="AT129" s="765"/>
      <c r="AU129" s="765"/>
      <c r="AV129" s="765"/>
      <c r="AW129" s="765"/>
      <c r="AX129" s="765"/>
      <c r="AY129" s="765"/>
      <c r="AZ129" s="765"/>
      <c r="BA129" s="765"/>
      <c r="BB129" s="765"/>
    </row>
    <row r="130" spans="1:54" s="138" customFormat="1" ht="12.95" customHeight="1" x14ac:dyDescent="0.25">
      <c r="A130" s="136"/>
      <c r="B130" s="1004"/>
      <c r="C130" s="107"/>
      <c r="D130" s="107"/>
      <c r="E130" s="107"/>
      <c r="F130" s="109"/>
      <c r="G130" s="100"/>
      <c r="H130" s="1005"/>
      <c r="I130" s="110"/>
      <c r="J130" s="110"/>
      <c r="K130" s="110"/>
      <c r="L130" s="110"/>
      <c r="M130" s="110"/>
      <c r="N130" s="110"/>
      <c r="O130" s="110"/>
      <c r="P130" s="1005"/>
      <c r="Q130" s="1006"/>
      <c r="R130" s="1006"/>
      <c r="S130" s="1006"/>
      <c r="T130" s="1006"/>
      <c r="U130" s="1006"/>
      <c r="V130" s="109"/>
      <c r="W130" s="773"/>
      <c r="X130" s="768"/>
      <c r="Y130" s="768"/>
      <c r="Z130" s="768"/>
      <c r="AC130" s="765"/>
      <c r="AD130" s="765"/>
      <c r="AE130" s="765"/>
      <c r="AF130" s="765"/>
      <c r="AG130" s="765"/>
      <c r="AH130" s="765"/>
      <c r="AI130" s="765"/>
      <c r="AJ130" s="765"/>
      <c r="AK130" s="765"/>
      <c r="AL130" s="765"/>
      <c r="AM130" s="765"/>
      <c r="AN130" s="765"/>
      <c r="AO130" s="765"/>
      <c r="AP130" s="765"/>
      <c r="AQ130" s="765"/>
      <c r="AR130" s="765"/>
      <c r="AS130" s="765"/>
      <c r="AT130" s="765"/>
      <c r="AU130" s="765"/>
      <c r="AV130" s="765"/>
      <c r="AW130" s="765"/>
      <c r="AX130" s="765"/>
      <c r="AY130" s="765"/>
      <c r="AZ130" s="765"/>
      <c r="BA130" s="765"/>
      <c r="BB130" s="765"/>
    </row>
    <row r="131" spans="1:54" s="75" customFormat="1" ht="12" customHeight="1" outlineLevel="1" x14ac:dyDescent="0.25">
      <c r="A131" s="238"/>
      <c r="B131" s="239"/>
      <c r="C131" s="249"/>
      <c r="D131" s="249"/>
      <c r="E131" s="249"/>
      <c r="F131" s="257"/>
      <c r="G131" s="261" t="s">
        <v>363</v>
      </c>
      <c r="H131" s="261"/>
      <c r="I131" s="199"/>
      <c r="J131" s="57"/>
      <c r="K131" s="57"/>
      <c r="L131" s="57"/>
      <c r="M131" s="57"/>
      <c r="N131" s="57"/>
      <c r="O131" s="57"/>
      <c r="P131" s="262"/>
      <c r="Q131" s="262"/>
      <c r="R131" s="262"/>
      <c r="S131" s="262"/>
      <c r="T131" s="262"/>
      <c r="U131" s="262"/>
      <c r="V131" s="260"/>
      <c r="W131" s="248"/>
      <c r="X131" s="240"/>
      <c r="Y131" s="240"/>
      <c r="Z131" s="240"/>
    </row>
    <row r="132" spans="1:54" s="75" customFormat="1" ht="12" customHeight="1" outlineLevel="1" x14ac:dyDescent="0.25">
      <c r="A132" s="238"/>
      <c r="B132" s="239"/>
      <c r="C132" s="249"/>
      <c r="D132" s="249"/>
      <c r="E132" s="249"/>
      <c r="F132" s="257"/>
      <c r="G132" s="261"/>
      <c r="H132" s="288" t="s">
        <v>329</v>
      </c>
      <c r="I132" s="401" t="s">
        <v>364</v>
      </c>
      <c r="J132" s="401" t="s">
        <v>365</v>
      </c>
      <c r="K132" s="401" t="s">
        <v>366</v>
      </c>
      <c r="L132" s="401" t="s">
        <v>367</v>
      </c>
      <c r="N132" s="57"/>
      <c r="O132" s="57"/>
      <c r="P132" s="262"/>
      <c r="Q132" s="262"/>
      <c r="R132" s="262"/>
      <c r="S132" s="262"/>
      <c r="T132" s="262"/>
      <c r="U132" s="262"/>
      <c r="V132" s="260"/>
      <c r="W132" s="248"/>
      <c r="X132" s="240"/>
      <c r="Y132" s="240"/>
      <c r="Z132" s="240"/>
    </row>
    <row r="133" spans="1:54" s="75" customFormat="1" ht="12" customHeight="1" outlineLevel="1" x14ac:dyDescent="0.25">
      <c r="A133" s="238"/>
      <c r="B133" s="239"/>
      <c r="C133" s="249"/>
      <c r="D133" s="249"/>
      <c r="E133" s="249"/>
      <c r="F133" s="257"/>
      <c r="G133" s="261" t="str">
        <f>G71</f>
        <v>w</v>
      </c>
      <c r="H133" s="399">
        <v>85</v>
      </c>
      <c r="I133" s="399">
        <v>58</v>
      </c>
      <c r="J133" s="399">
        <v>37</v>
      </c>
      <c r="K133" s="399">
        <v>37</v>
      </c>
      <c r="L133" s="399">
        <v>23</v>
      </c>
      <c r="N133" s="57"/>
      <c r="O133" s="57"/>
      <c r="P133" s="262"/>
      <c r="Q133" s="262"/>
      <c r="R133" s="262"/>
      <c r="S133" s="262"/>
      <c r="T133" s="262"/>
      <c r="U133" s="262"/>
      <c r="V133" s="260"/>
      <c r="W133" s="248"/>
      <c r="X133" s="240"/>
      <c r="Y133" s="240"/>
      <c r="Z133" s="240"/>
    </row>
    <row r="134" spans="1:54" s="75" customFormat="1" ht="12" customHeight="1" outlineLevel="1" x14ac:dyDescent="0.25">
      <c r="A134" s="238"/>
      <c r="B134" s="239"/>
      <c r="C134" s="249"/>
      <c r="D134" s="249"/>
      <c r="E134" s="249"/>
      <c r="F134" s="257"/>
      <c r="G134" s="261" t="str">
        <f>G72</f>
        <v>b</v>
      </c>
      <c r="H134" s="399">
        <v>85</v>
      </c>
      <c r="I134" s="399">
        <v>58</v>
      </c>
      <c r="J134" s="399">
        <v>37</v>
      </c>
      <c r="K134" s="399">
        <v>37</v>
      </c>
      <c r="L134" s="399">
        <v>23</v>
      </c>
      <c r="N134" s="57"/>
      <c r="O134" s="57"/>
      <c r="P134" s="262"/>
      <c r="Q134" s="262"/>
      <c r="R134" s="262"/>
      <c r="S134" s="262"/>
      <c r="T134" s="262"/>
      <c r="U134" s="262"/>
      <c r="V134" s="260"/>
      <c r="W134" s="248"/>
      <c r="X134" s="240"/>
      <c r="Y134" s="240"/>
      <c r="Z134" s="240"/>
    </row>
    <row r="135" spans="1:54" s="75" customFormat="1" ht="12" customHeight="1" outlineLevel="1" x14ac:dyDescent="0.25">
      <c r="A135" s="238"/>
      <c r="B135" s="239"/>
      <c r="C135" s="249"/>
      <c r="D135" s="249"/>
      <c r="E135" s="249"/>
      <c r="F135" s="257"/>
      <c r="G135" s="261" t="str">
        <f>G73</f>
        <v>o</v>
      </c>
      <c r="H135" s="399">
        <v>85</v>
      </c>
      <c r="I135" s="399">
        <v>58</v>
      </c>
      <c r="J135" s="399">
        <v>37</v>
      </c>
      <c r="K135" s="399">
        <v>37</v>
      </c>
      <c r="L135" s="399">
        <v>23</v>
      </c>
      <c r="N135" s="57"/>
      <c r="O135" s="57"/>
      <c r="P135" s="262"/>
      <c r="Q135" s="262"/>
      <c r="R135" s="262"/>
      <c r="S135" s="262"/>
      <c r="T135" s="262"/>
      <c r="U135" s="262"/>
      <c r="V135" s="260"/>
      <c r="W135" s="248"/>
      <c r="X135" s="240"/>
      <c r="Y135" s="240"/>
      <c r="Z135" s="240"/>
    </row>
    <row r="136" spans="1:54" s="75" customFormat="1" ht="12" customHeight="1" outlineLevel="1" x14ac:dyDescent="0.25">
      <c r="A136" s="238"/>
      <c r="B136" s="239"/>
      <c r="C136" s="249"/>
      <c r="D136" s="249"/>
      <c r="E136" s="249"/>
      <c r="F136" s="257"/>
      <c r="G136" s="261" t="str">
        <f>G74</f>
        <v>h</v>
      </c>
      <c r="H136" s="399">
        <v>85</v>
      </c>
      <c r="I136" s="399">
        <v>70</v>
      </c>
      <c r="J136" s="399">
        <v>37</v>
      </c>
      <c r="K136" s="399">
        <v>37</v>
      </c>
      <c r="L136" s="399">
        <v>23</v>
      </c>
      <c r="N136" s="57"/>
      <c r="O136" s="57"/>
      <c r="P136" s="262"/>
      <c r="Q136" s="262"/>
      <c r="R136" s="262"/>
      <c r="S136" s="262"/>
      <c r="T136" s="262"/>
      <c r="U136" s="262"/>
      <c r="V136" s="260"/>
      <c r="W136" s="248"/>
      <c r="X136" s="240"/>
      <c r="Y136" s="240"/>
      <c r="Z136" s="240"/>
    </row>
    <row r="137" spans="1:54" s="75" customFormat="1" ht="12" customHeight="1" outlineLevel="1" x14ac:dyDescent="0.25">
      <c r="A137" s="238"/>
      <c r="B137" s="239"/>
      <c r="C137" s="249"/>
      <c r="D137" s="249"/>
      <c r="E137" s="249"/>
      <c r="F137" s="257"/>
      <c r="G137" s="261" t="str">
        <f>G75</f>
        <v>z</v>
      </c>
      <c r="H137" s="399">
        <v>95</v>
      </c>
      <c r="I137" s="399">
        <v>64</v>
      </c>
      <c r="J137" s="399">
        <v>0</v>
      </c>
      <c r="K137" s="399">
        <v>52</v>
      </c>
      <c r="L137" s="399">
        <v>31</v>
      </c>
      <c r="N137" s="57"/>
      <c r="O137" s="57"/>
      <c r="P137" s="262"/>
      <c r="Q137" s="262"/>
      <c r="R137" s="262"/>
      <c r="S137" s="262"/>
      <c r="T137" s="262"/>
      <c r="U137" s="262"/>
      <c r="V137" s="260"/>
      <c r="W137" s="248"/>
      <c r="X137" s="240"/>
      <c r="Y137" s="240"/>
      <c r="Z137" s="240"/>
    </row>
    <row r="138" spans="1:54" s="75" customFormat="1" ht="12" customHeight="1" outlineLevel="1" x14ac:dyDescent="0.25">
      <c r="A138" s="238"/>
      <c r="B138" s="239"/>
      <c r="C138" s="249"/>
      <c r="D138" s="249"/>
      <c r="E138" s="249"/>
      <c r="F138" s="257"/>
      <c r="G138" s="261" t="str">
        <f>G76</f>
        <v>r</v>
      </c>
      <c r="H138" s="399">
        <v>95</v>
      </c>
      <c r="I138" s="399">
        <v>64</v>
      </c>
      <c r="J138" s="399">
        <v>0</v>
      </c>
      <c r="K138" s="399">
        <v>52</v>
      </c>
      <c r="L138" s="399">
        <v>31</v>
      </c>
      <c r="N138" s="57"/>
      <c r="O138" s="57"/>
      <c r="P138" s="262"/>
      <c r="Q138" s="262"/>
      <c r="R138" s="262"/>
      <c r="S138" s="262"/>
      <c r="T138" s="262"/>
      <c r="U138" s="262"/>
      <c r="V138" s="260"/>
      <c r="W138" s="248"/>
      <c r="X138" s="240"/>
      <c r="Y138" s="240"/>
      <c r="Z138" s="240"/>
    </row>
    <row r="139" spans="1:54" s="75" customFormat="1" ht="12" customHeight="1" outlineLevel="1" x14ac:dyDescent="0.25">
      <c r="A139" s="238"/>
      <c r="B139" s="239"/>
      <c r="C139" s="249"/>
      <c r="D139" s="249"/>
      <c r="E139" s="249"/>
      <c r="F139" s="257"/>
      <c r="G139" s="261" t="str">
        <f>G77</f>
        <v>l</v>
      </c>
      <c r="H139" s="399">
        <v>90</v>
      </c>
      <c r="I139" s="399">
        <v>64</v>
      </c>
      <c r="J139" s="399">
        <v>0</v>
      </c>
      <c r="K139" s="399">
        <v>58</v>
      </c>
      <c r="L139" s="399">
        <v>35</v>
      </c>
      <c r="N139" s="57"/>
      <c r="O139" s="57"/>
      <c r="P139" s="262"/>
      <c r="Q139" s="262"/>
      <c r="R139" s="262"/>
      <c r="S139" s="262"/>
      <c r="T139" s="262"/>
      <c r="U139" s="262"/>
      <c r="V139" s="260"/>
      <c r="W139" s="248"/>
      <c r="X139" s="240"/>
      <c r="Y139" s="240"/>
      <c r="Z139" s="240"/>
    </row>
    <row r="140" spans="1:54" s="75" customFormat="1" ht="12" customHeight="1" outlineLevel="1" x14ac:dyDescent="0.25">
      <c r="A140" s="238"/>
      <c r="B140" s="239"/>
      <c r="C140" s="249"/>
      <c r="D140" s="249"/>
      <c r="E140" s="249"/>
      <c r="F140" s="257"/>
      <c r="G140" s="261" t="str">
        <f>G78</f>
        <v>f</v>
      </c>
      <c r="H140" s="399">
        <v>90</v>
      </c>
      <c r="I140" s="399">
        <v>64</v>
      </c>
      <c r="J140" s="399">
        <v>0</v>
      </c>
      <c r="K140" s="399">
        <v>58</v>
      </c>
      <c r="L140" s="399">
        <v>35</v>
      </c>
      <c r="N140" s="57"/>
      <c r="O140" s="57"/>
      <c r="P140" s="262"/>
      <c r="Q140" s="262"/>
      <c r="R140" s="262"/>
      <c r="S140" s="262"/>
      <c r="T140" s="262"/>
      <c r="U140" s="262"/>
      <c r="V140" s="260"/>
      <c r="W140" s="248"/>
      <c r="X140" s="240"/>
      <c r="Y140" s="240"/>
      <c r="Z140" s="240"/>
    </row>
    <row r="141" spans="1:54" s="75" customFormat="1" ht="12" customHeight="1" outlineLevel="1" x14ac:dyDescent="0.25">
      <c r="A141" s="238"/>
      <c r="B141" s="239"/>
      <c r="C141" s="249"/>
      <c r="D141" s="249"/>
      <c r="E141" s="249"/>
      <c r="F141" s="257"/>
      <c r="G141" s="261" t="str">
        <f>G79</f>
        <v>i</v>
      </c>
      <c r="H141" s="399">
        <v>90</v>
      </c>
      <c r="I141" s="399">
        <v>64</v>
      </c>
      <c r="J141" s="399">
        <v>0</v>
      </c>
      <c r="K141" s="399">
        <v>58</v>
      </c>
      <c r="L141" s="399">
        <v>35</v>
      </c>
      <c r="N141" s="57"/>
      <c r="O141" s="57"/>
      <c r="P141" s="262"/>
      <c r="Q141" s="262"/>
      <c r="R141" s="262"/>
      <c r="S141" s="262"/>
      <c r="T141" s="262"/>
      <c r="U141" s="262"/>
      <c r="V141" s="260"/>
      <c r="W141" s="248"/>
      <c r="X141" s="240"/>
      <c r="Y141" s="240"/>
      <c r="Z141" s="240"/>
    </row>
    <row r="142" spans="1:54" s="75" customFormat="1" ht="12" customHeight="1" outlineLevel="1" x14ac:dyDescent="0.25">
      <c r="A142" s="238"/>
      <c r="B142" s="239"/>
      <c r="C142" s="249"/>
      <c r="D142" s="249"/>
      <c r="E142" s="249"/>
      <c r="F142" s="257"/>
      <c r="G142" s="261" t="str">
        <f>G80</f>
        <v>k</v>
      </c>
      <c r="H142" s="399">
        <v>90</v>
      </c>
      <c r="I142" s="399">
        <v>64</v>
      </c>
      <c r="J142" s="399">
        <v>0</v>
      </c>
      <c r="K142" s="399">
        <v>58</v>
      </c>
      <c r="L142" s="399">
        <v>35</v>
      </c>
      <c r="N142" s="57"/>
      <c r="O142" s="57"/>
      <c r="P142" s="262"/>
      <c r="Q142" s="262"/>
      <c r="R142" s="262"/>
      <c r="S142" s="262"/>
      <c r="T142" s="262"/>
      <c r="U142" s="262"/>
      <c r="V142" s="260"/>
      <c r="W142" s="248"/>
      <c r="X142" s="240"/>
      <c r="Y142" s="240"/>
      <c r="Z142" s="240"/>
    </row>
    <row r="143" spans="1:54" s="75" customFormat="1" ht="12" customHeight="1" outlineLevel="1" x14ac:dyDescent="0.25">
      <c r="A143" s="238"/>
      <c r="B143" s="239"/>
      <c r="C143" s="249"/>
      <c r="D143" s="249"/>
      <c r="E143" s="249"/>
      <c r="F143" s="257"/>
      <c r="G143" s="261" t="str">
        <f>G81</f>
        <v>v</v>
      </c>
      <c r="H143" s="399">
        <v>90</v>
      </c>
      <c r="I143" s="399">
        <v>64</v>
      </c>
      <c r="J143" s="399">
        <v>0</v>
      </c>
      <c r="K143" s="399">
        <v>58</v>
      </c>
      <c r="L143" s="399">
        <v>35</v>
      </c>
      <c r="N143" s="57"/>
      <c r="O143" s="57"/>
      <c r="P143" s="262"/>
      <c r="Q143" s="262"/>
      <c r="R143" s="262"/>
      <c r="S143" s="262"/>
      <c r="T143" s="262"/>
      <c r="U143" s="262"/>
      <c r="V143" s="260"/>
      <c r="W143" s="248"/>
      <c r="X143" s="240"/>
      <c r="Y143" s="240"/>
      <c r="Z143" s="240"/>
    </row>
    <row r="144" spans="1:54" s="75" customFormat="1" ht="12" customHeight="1" outlineLevel="1" x14ac:dyDescent="0.25">
      <c r="A144" s="238"/>
      <c r="B144" s="239"/>
      <c r="C144" s="249"/>
      <c r="D144" s="249"/>
      <c r="E144" s="249"/>
      <c r="F144" s="257"/>
      <c r="G144" s="261"/>
      <c r="H144" s="261"/>
      <c r="I144" s="261"/>
      <c r="J144" s="261"/>
      <c r="K144" s="261"/>
      <c r="L144" s="261"/>
      <c r="M144" s="261"/>
      <c r="N144" s="261"/>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c r="H145" s="261"/>
      <c r="I145" s="199"/>
      <c r="J145" s="57"/>
      <c r="K145" s="57"/>
      <c r="L145" s="57"/>
      <c r="M145" s="57"/>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
        <v>432</v>
      </c>
      <c r="H146" s="261"/>
      <c r="I146" s="199"/>
      <c r="J146" s="57"/>
      <c r="K146" s="57"/>
      <c r="L146" s="57"/>
      <c r="M146" s="57"/>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c r="H147" s="288" t="s">
        <v>329</v>
      </c>
      <c r="I147" s="401" t="s">
        <v>364</v>
      </c>
      <c r="J147" s="401" t="s">
        <v>365</v>
      </c>
      <c r="K147" s="401" t="s">
        <v>366</v>
      </c>
      <c r="L147" s="401" t="s">
        <v>367</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G133</f>
        <v>w</v>
      </c>
      <c r="H148" s="693">
        <v>5.0000000000000001E-4</v>
      </c>
      <c r="I148" s="691">
        <v>3.0000000000000001E-3</v>
      </c>
      <c r="J148" s="691">
        <v>3.0000000000000001E-3</v>
      </c>
      <c r="K148" s="691">
        <v>3.0000000000000001E-3</v>
      </c>
      <c r="L148" s="691">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ref="G149:G158" si="1">G134</f>
        <v>b</v>
      </c>
      <c r="H149" s="693">
        <v>5.0000000000000001E-4</v>
      </c>
      <c r="I149" s="691">
        <v>3.0000000000000001E-3</v>
      </c>
      <c r="J149" s="691">
        <v>3.0000000000000001E-3</v>
      </c>
      <c r="K149" s="691">
        <v>3.0000000000000001E-3</v>
      </c>
      <c r="L149" s="691">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1"/>
        <v>o</v>
      </c>
      <c r="H150" s="693">
        <v>5.0000000000000001E-4</v>
      </c>
      <c r="I150" s="691">
        <v>3.0000000000000001E-3</v>
      </c>
      <c r="J150" s="691">
        <v>3.0000000000000001E-3</v>
      </c>
      <c r="K150" s="691">
        <v>3.0000000000000001E-3</v>
      </c>
      <c r="L150" s="691">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 t="shared" si="1"/>
        <v>h</v>
      </c>
      <c r="H151" s="693">
        <v>5.0000000000000001E-4</v>
      </c>
      <c r="I151" s="691">
        <v>3.0000000000000001E-3</v>
      </c>
      <c r="J151" s="691">
        <v>3.0000000000000001E-3</v>
      </c>
      <c r="K151" s="691">
        <v>3.0000000000000001E-3</v>
      </c>
      <c r="L151" s="691">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1"/>
        <v>z</v>
      </c>
      <c r="H152" s="693">
        <v>5.0000000000000001E-4</v>
      </c>
      <c r="I152" s="691">
        <v>3.0000000000000001E-3</v>
      </c>
      <c r="J152" s="691">
        <v>3.0000000000000001E-3</v>
      </c>
      <c r="K152" s="691">
        <v>3.0000000000000001E-3</v>
      </c>
      <c r="L152" s="691">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1"/>
        <v>r</v>
      </c>
      <c r="H153" s="693">
        <v>5.0000000000000001E-4</v>
      </c>
      <c r="I153" s="691">
        <v>3.0000000000000001E-3</v>
      </c>
      <c r="J153" s="691">
        <v>3.0000000000000001E-3</v>
      </c>
      <c r="K153" s="691">
        <v>3.0000000000000001E-3</v>
      </c>
      <c r="L153" s="691">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t="str">
        <f t="shared" si="1"/>
        <v>l</v>
      </c>
      <c r="H154" s="693">
        <v>5.0000000000000001E-4</v>
      </c>
      <c r="I154" s="691">
        <v>3.0000000000000001E-3</v>
      </c>
      <c r="J154" s="691">
        <v>3.0000000000000001E-3</v>
      </c>
      <c r="K154" s="691">
        <v>3.0000000000000001E-3</v>
      </c>
      <c r="L154" s="691">
        <v>3.0000000000000001E-3</v>
      </c>
      <c r="N154" s="57"/>
      <c r="O154" s="57"/>
      <c r="P154" s="262"/>
      <c r="Q154" s="262"/>
      <c r="R154" s="262"/>
      <c r="S154" s="262"/>
      <c r="T154" s="262"/>
      <c r="U154" s="262"/>
      <c r="V154" s="260"/>
      <c r="W154" s="248"/>
      <c r="X154" s="240"/>
      <c r="Y154" s="240"/>
      <c r="Z154" s="240"/>
    </row>
    <row r="155" spans="1:26" s="75" customFormat="1" ht="12" customHeight="1" outlineLevel="1" x14ac:dyDescent="0.25">
      <c r="A155" s="238"/>
      <c r="B155" s="239"/>
      <c r="C155" s="249"/>
      <c r="D155" s="249"/>
      <c r="E155" s="249"/>
      <c r="F155" s="257"/>
      <c r="G155" s="261" t="str">
        <f t="shared" si="1"/>
        <v>f</v>
      </c>
      <c r="H155" s="693">
        <v>5.0000000000000001E-4</v>
      </c>
      <c r="I155" s="691">
        <v>3.0000000000000001E-3</v>
      </c>
      <c r="J155" s="691">
        <v>3.0000000000000001E-3</v>
      </c>
      <c r="K155" s="691">
        <v>3.0000000000000001E-3</v>
      </c>
      <c r="L155" s="691">
        <v>3.0000000000000001E-3</v>
      </c>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tr">
        <f>G141</f>
        <v>i</v>
      </c>
      <c r="H156" s="693">
        <v>5.0000000000000001E-4</v>
      </c>
      <c r="I156" s="691">
        <v>3.0000000000000001E-3</v>
      </c>
      <c r="J156" s="691">
        <v>3.0000000000000001E-3</v>
      </c>
      <c r="K156" s="691">
        <v>3.0000000000000001E-3</v>
      </c>
      <c r="L156" s="691">
        <v>3.0000000000000001E-3</v>
      </c>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t="str">
        <f t="shared" si="1"/>
        <v>k</v>
      </c>
      <c r="H157" s="693">
        <v>5.0000000000000001E-4</v>
      </c>
      <c r="I157" s="691">
        <v>3.0000000000000001E-3</v>
      </c>
      <c r="J157" s="691">
        <v>3.0000000000000001E-3</v>
      </c>
      <c r="K157" s="691">
        <v>3.0000000000000001E-3</v>
      </c>
      <c r="L157" s="691">
        <v>3.0000000000000001E-3</v>
      </c>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 t="shared" si="1"/>
        <v>v</v>
      </c>
      <c r="H158" s="693">
        <v>5.0000000000000001E-4</v>
      </c>
      <c r="I158" s="691">
        <v>3.0000000000000001E-3</v>
      </c>
      <c r="J158" s="691">
        <v>3.0000000000000001E-3</v>
      </c>
      <c r="K158" s="691">
        <v>3.0000000000000001E-3</v>
      </c>
      <c r="L158" s="691">
        <v>3.0000000000000001E-3</v>
      </c>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c r="H159" s="261"/>
      <c r="I159" s="261"/>
      <c r="J159" s="261"/>
      <c r="K159" s="261"/>
      <c r="L159" s="261"/>
      <c r="N159" s="57"/>
      <c r="O159" s="57"/>
      <c r="P159" s="262"/>
      <c r="Q159" s="262"/>
      <c r="R159" s="262"/>
      <c r="S159" s="262"/>
      <c r="T159" s="262"/>
      <c r="U159" s="262"/>
      <c r="V159" s="260"/>
      <c r="W159" s="248"/>
      <c r="X159" s="240"/>
      <c r="Y159" s="240"/>
      <c r="Z159" s="240"/>
    </row>
    <row r="160" spans="1:26" s="75" customFormat="1" ht="12.6" customHeight="1" outlineLevel="1" x14ac:dyDescent="0.25">
      <c r="A160" s="238"/>
      <c r="B160" s="239"/>
      <c r="C160" s="249"/>
      <c r="D160" s="249"/>
      <c r="E160" s="249"/>
      <c r="F160" s="257"/>
      <c r="G160" s="261"/>
      <c r="H160" s="261"/>
      <c r="I160" s="199"/>
      <c r="J160" s="57"/>
      <c r="K160" s="57"/>
      <c r="L160" s="57"/>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
        <v>368</v>
      </c>
      <c r="H161" s="261"/>
      <c r="I161" s="695"/>
      <c r="J161" s="696"/>
      <c r="K161" s="696"/>
      <c r="L161" s="696"/>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698" t="s">
        <v>79</v>
      </c>
      <c r="I162" s="699" t="s">
        <v>76</v>
      </c>
      <c r="J162" s="699" t="s">
        <v>370</v>
      </c>
      <c r="K162" s="700" t="s">
        <v>371</v>
      </c>
      <c r="M162" s="694"/>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G148</f>
        <v>w</v>
      </c>
      <c r="H163" s="692">
        <v>0.05</v>
      </c>
      <c r="I163" s="692">
        <v>0.04</v>
      </c>
      <c r="J163" s="692">
        <v>0.1</v>
      </c>
      <c r="K163" s="697">
        <f t="shared" ref="K163:K170" si="2">1-SUM(H163:J163)</f>
        <v>0.81</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ref="G164:G173" si="3">G149</f>
        <v>b</v>
      </c>
      <c r="H164" s="399">
        <v>0.05</v>
      </c>
      <c r="I164" s="399">
        <v>0.04</v>
      </c>
      <c r="J164" s="399">
        <v>0.1</v>
      </c>
      <c r="K164" s="400">
        <f t="shared" si="2"/>
        <v>0.81</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3"/>
        <v>o</v>
      </c>
      <c r="H165" s="399">
        <v>0.05</v>
      </c>
      <c r="I165" s="399">
        <v>0.04</v>
      </c>
      <c r="J165" s="399">
        <v>0.1</v>
      </c>
      <c r="K165" s="400">
        <f t="shared" si="2"/>
        <v>0.81</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3"/>
        <v>h</v>
      </c>
      <c r="H166" s="399">
        <v>0.05</v>
      </c>
      <c r="I166" s="399">
        <v>0.04</v>
      </c>
      <c r="J166" s="399">
        <v>0.1</v>
      </c>
      <c r="K166" s="400">
        <f t="shared" si="2"/>
        <v>0.81</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3"/>
        <v>z</v>
      </c>
      <c r="H167" s="399">
        <v>0.02</v>
      </c>
      <c r="I167" s="399">
        <v>0.03</v>
      </c>
      <c r="J167" s="399">
        <v>0.1</v>
      </c>
      <c r="K167" s="400">
        <f t="shared" si="2"/>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3"/>
        <v>r</v>
      </c>
      <c r="H168" s="399">
        <v>0.02</v>
      </c>
      <c r="I168" s="399">
        <v>0.03</v>
      </c>
      <c r="J168" s="399">
        <v>0.1</v>
      </c>
      <c r="K168" s="400">
        <f t="shared" si="2"/>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t="str">
        <f t="shared" si="3"/>
        <v>l</v>
      </c>
      <c r="H169" s="399">
        <v>0.05</v>
      </c>
      <c r="I169" s="399">
        <v>0.05</v>
      </c>
      <c r="J169" s="399">
        <v>0.05</v>
      </c>
      <c r="K169" s="400">
        <f t="shared" si="2"/>
        <v>0.85</v>
      </c>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t="str">
        <f t="shared" si="3"/>
        <v>f</v>
      </c>
      <c r="H170" s="399">
        <v>0.05</v>
      </c>
      <c r="I170" s="399">
        <v>0.05</v>
      </c>
      <c r="J170" s="399">
        <v>0.05</v>
      </c>
      <c r="K170" s="400">
        <f t="shared" si="2"/>
        <v>0.85</v>
      </c>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t="str">
        <f t="shared" si="3"/>
        <v>i</v>
      </c>
      <c r="H171" s="399">
        <v>0.05</v>
      </c>
      <c r="I171" s="399">
        <v>0.05</v>
      </c>
      <c r="J171" s="399">
        <v>0.05</v>
      </c>
      <c r="K171" s="400">
        <f t="shared" ref="K171:K173" si="4">1-SUM(H171:J171)</f>
        <v>0.85</v>
      </c>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t="str">
        <f t="shared" si="3"/>
        <v>k</v>
      </c>
      <c r="H172" s="399">
        <v>0.05</v>
      </c>
      <c r="I172" s="399">
        <v>0.05</v>
      </c>
      <c r="J172" s="399">
        <v>0.05</v>
      </c>
      <c r="K172" s="400">
        <f t="shared" si="4"/>
        <v>0.85</v>
      </c>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tr">
        <f t="shared" si="3"/>
        <v>v</v>
      </c>
      <c r="H173" s="399">
        <v>0.05</v>
      </c>
      <c r="I173" s="399">
        <v>0.05</v>
      </c>
      <c r="J173" s="399">
        <v>0.05</v>
      </c>
      <c r="K173" s="400">
        <f t="shared" si="4"/>
        <v>0.85</v>
      </c>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61"/>
      <c r="I174" s="261"/>
      <c r="J174" s="261"/>
      <c r="K174" s="261"/>
      <c r="L174" s="261"/>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c r="H175" s="261"/>
      <c r="I175" s="261"/>
      <c r="J175" s="261"/>
      <c r="K175" s="261"/>
      <c r="L175" s="261"/>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c r="H176" s="261"/>
      <c r="I176" s="261"/>
      <c r="J176" s="261"/>
      <c r="K176" s="261"/>
      <c r="L176" s="261"/>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c r="H177" s="261"/>
      <c r="I177" s="199"/>
      <c r="J177" s="57"/>
      <c r="K177" s="57"/>
      <c r="L177" s="57"/>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
        <v>369</v>
      </c>
      <c r="H178" s="261"/>
      <c r="I178" s="199"/>
      <c r="J178" s="57"/>
      <c r="K178" s="57"/>
      <c r="L178" s="57"/>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c r="H179" s="288" t="s">
        <v>79</v>
      </c>
      <c r="I179" s="401" t="s">
        <v>76</v>
      </c>
      <c r="J179" s="401" t="s">
        <v>370</v>
      </c>
      <c r="K179" s="401" t="s">
        <v>371</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G163</f>
        <v>w</v>
      </c>
      <c r="H180" s="399">
        <v>80</v>
      </c>
      <c r="I180" s="399">
        <v>51</v>
      </c>
      <c r="J180" s="399">
        <v>45</v>
      </c>
      <c r="K180" s="399">
        <v>30</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ref="G181:G190" si="5">G164</f>
        <v>b</v>
      </c>
      <c r="H181" s="399">
        <v>80</v>
      </c>
      <c r="I181" s="399">
        <v>51</v>
      </c>
      <c r="J181" s="399">
        <v>45</v>
      </c>
      <c r="K181" s="399">
        <v>30</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5"/>
        <v>o</v>
      </c>
      <c r="H182" s="399">
        <v>80</v>
      </c>
      <c r="I182" s="399">
        <v>51</v>
      </c>
      <c r="J182" s="399">
        <v>45</v>
      </c>
      <c r="K182" s="399">
        <v>30</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5"/>
        <v>h</v>
      </c>
      <c r="H183" s="399">
        <v>80</v>
      </c>
      <c r="I183" s="399">
        <v>51</v>
      </c>
      <c r="J183" s="399">
        <v>45</v>
      </c>
      <c r="K183" s="399">
        <v>30</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5"/>
        <v>z</v>
      </c>
      <c r="H184" s="399">
        <v>89</v>
      </c>
      <c r="I184" s="399">
        <v>68</v>
      </c>
      <c r="J184" s="399">
        <v>46</v>
      </c>
      <c r="K184" s="399">
        <v>33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5"/>
        <v>r</v>
      </c>
      <c r="H185" s="399">
        <v>89</v>
      </c>
      <c r="I185" s="399">
        <v>68</v>
      </c>
      <c r="J185" s="399">
        <v>46</v>
      </c>
      <c r="K185" s="399">
        <v>33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t="str">
        <f t="shared" si="5"/>
        <v>l</v>
      </c>
      <c r="H186" s="399">
        <v>85</v>
      </c>
      <c r="I186" s="399">
        <v>65</v>
      </c>
      <c r="J186" s="399">
        <v>56</v>
      </c>
      <c r="K186" s="399">
        <v>43</v>
      </c>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t="str">
        <f t="shared" si="5"/>
        <v>f</v>
      </c>
      <c r="H187" s="399">
        <v>85</v>
      </c>
      <c r="I187" s="399">
        <v>65</v>
      </c>
      <c r="J187" s="399">
        <v>56</v>
      </c>
      <c r="K187" s="399">
        <v>43</v>
      </c>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t="str">
        <f t="shared" si="5"/>
        <v>i</v>
      </c>
      <c r="H188" s="399">
        <v>85</v>
      </c>
      <c r="I188" s="399">
        <v>65</v>
      </c>
      <c r="J188" s="399">
        <v>56</v>
      </c>
      <c r="K188" s="399">
        <v>43</v>
      </c>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t="str">
        <f t="shared" si="5"/>
        <v>k</v>
      </c>
      <c r="H189" s="399">
        <v>85</v>
      </c>
      <c r="I189" s="399">
        <v>65</v>
      </c>
      <c r="J189" s="399">
        <v>56</v>
      </c>
      <c r="K189" s="399">
        <v>43</v>
      </c>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t="str">
        <f t="shared" si="5"/>
        <v>v</v>
      </c>
      <c r="H190" s="399">
        <v>85</v>
      </c>
      <c r="I190" s="399">
        <v>65</v>
      </c>
      <c r="J190" s="399">
        <v>56</v>
      </c>
      <c r="K190" s="399">
        <v>43</v>
      </c>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57"/>
      <c r="G194" s="261"/>
      <c r="H194" s="261"/>
      <c r="I194" s="199"/>
      <c r="J194" s="57"/>
      <c r="K194" s="57"/>
      <c r="L194" s="57"/>
      <c r="M194" s="57"/>
      <c r="N194" s="57"/>
      <c r="O194" s="57"/>
      <c r="P194" s="262"/>
      <c r="Q194" s="262"/>
      <c r="R194" s="262"/>
      <c r="S194" s="262"/>
      <c r="T194" s="262"/>
      <c r="U194" s="262"/>
      <c r="V194" s="260"/>
      <c r="W194" s="248"/>
      <c r="X194" s="240"/>
      <c r="Y194" s="240"/>
      <c r="Z194" s="240"/>
    </row>
    <row r="195" spans="1:26" s="75" customFormat="1" ht="12" customHeight="1" outlineLevel="1" x14ac:dyDescent="0.25">
      <c r="A195" s="238"/>
      <c r="B195" s="239"/>
      <c r="C195" s="249"/>
      <c r="D195" s="249"/>
      <c r="E195" s="249"/>
      <c r="F195" s="257"/>
      <c r="G195" s="261"/>
      <c r="H195" s="261"/>
      <c r="I195" s="199"/>
      <c r="J195" s="57"/>
      <c r="K195" s="57"/>
      <c r="L195" s="57"/>
      <c r="M195" s="57"/>
      <c r="N195" s="57"/>
      <c r="O195" s="57"/>
      <c r="P195" s="262"/>
      <c r="Q195" s="262"/>
      <c r="R195" s="262"/>
      <c r="S195" s="262"/>
      <c r="T195" s="262"/>
      <c r="U195" s="262"/>
      <c r="V195" s="260"/>
      <c r="W195" s="248"/>
      <c r="X195" s="240"/>
      <c r="Y195" s="240"/>
      <c r="Z195" s="240"/>
    </row>
    <row r="196" spans="1:26" s="75" customFormat="1" ht="12" customHeight="1" outlineLevel="1" x14ac:dyDescent="0.25">
      <c r="A196" s="238"/>
      <c r="B196" s="239"/>
      <c r="C196" s="249"/>
      <c r="D196" s="249"/>
      <c r="E196" s="249"/>
      <c r="F196" s="257"/>
      <c r="G196" s="261"/>
      <c r="H196" s="261"/>
      <c r="I196" s="199"/>
      <c r="J196" s="57"/>
      <c r="K196" s="57"/>
      <c r="L196" s="57"/>
      <c r="M196" s="57"/>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c r="H197" s="261"/>
      <c r="I197" s="199"/>
      <c r="J197" s="57"/>
      <c r="K197" s="57"/>
      <c r="L197" s="57"/>
      <c r="M197" s="57"/>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c r="H198" s="261"/>
      <c r="I198" s="199"/>
      <c r="J198" s="57"/>
      <c r="K198" s="57"/>
      <c r="L198" s="57"/>
      <c r="M198" s="57"/>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65"/>
      <c r="G199" s="261"/>
      <c r="H199" s="261"/>
      <c r="I199" s="199"/>
      <c r="J199" s="54"/>
      <c r="K199" s="54"/>
      <c r="L199" s="54"/>
      <c r="M199" s="54"/>
      <c r="N199" s="54"/>
      <c r="O199" s="54"/>
      <c r="P199" s="262"/>
      <c r="Q199" s="262"/>
      <c r="R199" s="262"/>
      <c r="S199" s="262"/>
      <c r="T199" s="262"/>
      <c r="U199" s="262"/>
      <c r="V199" s="260"/>
      <c r="W199" s="248"/>
      <c r="X199" s="240"/>
      <c r="Y199" s="240"/>
      <c r="Z199" s="240"/>
    </row>
    <row r="200" spans="1:26" s="75" customFormat="1" ht="5.0999999999999996" customHeight="1" outlineLevel="1" x14ac:dyDescent="0.25">
      <c r="A200" s="238"/>
      <c r="B200" s="239"/>
      <c r="C200" s="249"/>
      <c r="D200" s="249"/>
      <c r="E200" s="249"/>
      <c r="F200" s="264"/>
      <c r="G200" s="267"/>
      <c r="H200" s="267"/>
      <c r="I200" s="267"/>
      <c r="J200" s="268"/>
      <c r="K200" s="268"/>
      <c r="L200" s="268"/>
      <c r="M200" s="268"/>
      <c r="N200" s="268"/>
      <c r="O200" s="268"/>
      <c r="P200" s="268"/>
      <c r="Q200" s="268"/>
      <c r="R200" s="268"/>
      <c r="S200" s="268"/>
      <c r="T200" s="268"/>
      <c r="U200" s="268"/>
      <c r="V200" s="260"/>
      <c r="W200" s="248"/>
      <c r="X200" s="240"/>
      <c r="Y200" s="240"/>
      <c r="Z200" s="240"/>
    </row>
    <row r="201" spans="1:26" s="75" customFormat="1" ht="24.95" customHeight="1" outlineLevel="1" x14ac:dyDescent="0.25">
      <c r="A201" s="238"/>
      <c r="B201" s="239"/>
      <c r="C201" s="269"/>
      <c r="D201" s="269"/>
      <c r="E201" s="269"/>
      <c r="F201" s="269"/>
      <c r="G201" s="270" t="str">
        <f>G54</f>
        <v>HARVEST INDEX &amp; STUBBLE PRODUCTION</v>
      </c>
      <c r="H201" s="269"/>
      <c r="I201" s="269"/>
      <c r="J201" s="269"/>
      <c r="K201" s="269"/>
      <c r="L201" s="269"/>
      <c r="M201" s="269"/>
      <c r="N201" s="269"/>
      <c r="O201" s="269"/>
      <c r="P201" s="269"/>
      <c r="Q201" s="269"/>
      <c r="R201" s="269"/>
      <c r="S201" s="269"/>
      <c r="T201" s="269"/>
      <c r="U201" s="269"/>
      <c r="V201" s="269"/>
      <c r="W201" s="271" t="s">
        <v>24</v>
      </c>
      <c r="X201" s="240"/>
      <c r="Y201" s="240"/>
      <c r="Z201" s="240"/>
    </row>
    <row r="202" spans="1:26" s="75" customFormat="1" ht="12" customHeight="1" outlineLevel="1" x14ac:dyDescent="0.25">
      <c r="A202" s="238"/>
      <c r="B202" s="239"/>
      <c r="C202" s="239"/>
      <c r="D202" s="239"/>
      <c r="E202" s="239"/>
      <c r="F202" s="240"/>
      <c r="G202" s="240"/>
      <c r="H202" s="240"/>
      <c r="I202" s="240"/>
      <c r="J202" s="240"/>
      <c r="K202" s="240"/>
      <c r="L202" s="240"/>
      <c r="M202" s="240"/>
      <c r="N202" s="240"/>
      <c r="O202" s="240"/>
      <c r="P202" s="240"/>
      <c r="Q202" s="240"/>
      <c r="R202" s="240"/>
      <c r="S202" s="240"/>
      <c r="T202" s="240"/>
      <c r="U202" s="240"/>
      <c r="V202" s="240"/>
      <c r="W202" s="240"/>
      <c r="X202" s="240"/>
      <c r="Y202" s="240"/>
      <c r="Z202"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463</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464</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937</v>
      </c>
      <c r="H16" s="54"/>
      <c r="I16" s="741" t="s">
        <v>465</v>
      </c>
      <c r="K16" s="741" t="s">
        <v>1039</v>
      </c>
      <c r="L16" s="54"/>
      <c r="M16" s="741" t="s">
        <v>943</v>
      </c>
      <c r="N16" s="54"/>
      <c r="O16" s="741" t="s">
        <v>944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466</v>
      </c>
      <c r="H17" s="54"/>
      <c r="I17" s="54" t="s">
        <v>466</v>
      </c>
      <c r="J17" s="226"/>
      <c r="K17" s="54" t="s">
        <v>1040</v>
      </c>
      <c r="L17" s="54"/>
      <c r="M17" s="54" t="s">
        <v>942</v>
      </c>
      <c r="N17" s="54"/>
      <c r="O17" s="54" t="s">
        <v>945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326</vt:i4>
      </vt:variant>
    </vt:vector>
  </HeadingPairs>
  <TitlesOfParts>
    <vt:vector size="34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CropGrazing!i_crop_dmd_kp6</vt:lpstr>
      <vt:lpstr>CropGrazing!i_crop_growth_zkp6</vt:lpstr>
      <vt:lpstr>CropGrazing!i_crop_me_eff_gainlose</vt:lpstr>
      <vt:lpstr>CropGrazing!i_cropgraze_consumption_factor_p6</vt:lpstr>
      <vt:lpstr>CropGrazing!i_cropgraze_landuse_idx</vt:lpstr>
      <vt:lpstr>CropGrazing!i_cropgraze_wastage</vt:lpstr>
      <vt:lpstr>CropGrazing!i_cropgraze_yield_reduction</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Stubble!i_hr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Stubble!i_stub_landuse_idx</vt:lpstr>
      <vt:lpstr>Stubble!i_stub_me_eff_gainlose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2021-08-21T14:57:55Z</dcterms:modified>
</cp:coreProperties>
</file>