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B60E6AA-CB52-4550-8B4F-701AC03AC64D}"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Crop!$H$103:$P$104</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Crop!$G$289:$BO$323</definedName>
    <definedName name="chem_by_lmu">Crop!$H$569:$P$575</definedName>
    <definedName name="chem_cost" localSheetId="3">Crop!$H$414:$N$444</definedName>
    <definedName name="chem_info">Crop!$I$590:$K$596</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Crop!$I$39</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Crop!$G$327:$AU$361</definedName>
    <definedName name="fert_by_lmu" localSheetId="3">Crop!$H$546:$P$553</definedName>
    <definedName name="fert_info" localSheetId="3">Crop!$H$524:$L$531</definedName>
    <definedName name="fert_passes" localSheetId="3">Crop!$G$365:$AU$399</definedName>
    <definedName name="fert_prep">Labour!$N$102:$P$105</definedName>
    <definedName name="fixed_control" localSheetId="3">Crop!$G$120:$R$150</definedName>
    <definedName name="fixed_crop_monitoring">Labour!$E$126:$Q$127</definedName>
    <definedName name="fixed_fert" localSheetId="3">Crop!$G$120:$J$150</definedName>
    <definedName name="fixed_fert_passes" localSheetId="3">Crop!$L$120:$O$150</definedName>
    <definedName name="fixed_rotphases">Crop!$H$215:$M$248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Crop!$H$494:$P$509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Crop!$I$83</definedName>
    <definedName name="hay_making_len" localSheetId="3">Crop!$I$85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Crop!$H$35</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Crop!$H$34</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grain_income_length" localSheetId="3">Crop!$H$32</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Crop!$H$167:$Q$180</definedName>
    <definedName name="nap_passes">Crop!$H$182:$Q$195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Crop!$S$612:$S$634</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Crop!$I$88</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Crop!$G$649:$Q$672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Crop!$I$611:$Q$634</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Crop!$H$64:$R$81</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Crop!$J$204</definedName>
    <definedName name="variable_crop_monitoring">Labour!$E$132:$Q$149</definedName>
    <definedName name="yield_by_lmu" localSheetId="3">Crop!$I$461:$Q$478</definedName>
    <definedName name="yield_penalty_wet" localSheetId="3">Crop!$H$43:$R$60</definedName>
    <definedName name="YieldBySoil.i">[1]Rotation!$J$47:$V$59</definedName>
    <definedName name="YieldBySoil.n">[1]Rotation!$H$47:$H$59</definedName>
    <definedName name="yields" localSheetId="3">Crop!$G$252:$Q$285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68" i="1" l="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I18" i="18" l="1"/>
  <c r="H34" i="1"/>
  <c r="H35" i="1"/>
  <c r="J61" i="22" l="1"/>
  <c r="H228" i="18" l="1"/>
  <c r="H229" i="18"/>
  <c r="H227" i="18"/>
  <c r="C227" i="18"/>
  <c r="C226" i="18"/>
  <c r="C225" i="18"/>
  <c r="C224" i="18"/>
  <c r="I256" i="1" l="1"/>
  <c r="J256" i="1"/>
  <c r="K256" i="1"/>
  <c r="L256" i="1"/>
  <c r="M256" i="1"/>
  <c r="N256" i="1"/>
  <c r="O256" i="1"/>
  <c r="P256" i="1"/>
  <c r="Q256" i="1"/>
  <c r="H256"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294"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19"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L132" i="1"/>
  <c r="O137" i="1"/>
  <c r="N137" i="1"/>
  <c r="M137" i="1"/>
  <c r="L137" i="1"/>
  <c r="O135" i="1"/>
  <c r="N135" i="1"/>
  <c r="M135" i="1"/>
  <c r="L135" i="1"/>
  <c r="O129" i="1"/>
  <c r="N129" i="1"/>
  <c r="M129" i="1"/>
  <c r="L129" i="1"/>
  <c r="O122" i="1"/>
  <c r="N122" i="1"/>
  <c r="M122" i="1"/>
  <c r="L122"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6" i="1"/>
  <c r="G295" i="1"/>
  <c r="G221" i="1"/>
  <c r="G220"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J39" i="1" s="1"/>
  <c r="G27" i="22"/>
  <c r="G37" i="22"/>
  <c r="K50" i="22" a="1"/>
  <c r="K50" i="22" s="1"/>
  <c r="K61" i="22" s="1"/>
  <c r="L52" i="22"/>
  <c r="L53" i="22"/>
  <c r="L55" i="22"/>
  <c r="L56" i="22"/>
  <c r="L58" i="22"/>
  <c r="L59" i="22"/>
  <c r="G63" i="22"/>
  <c r="J86" i="22"/>
  <c r="M86" i="22"/>
  <c r="G88" i="22"/>
  <c r="N20" i="17" l="1"/>
  <c r="N50" i="22" a="1"/>
  <c r="N50" i="22" s="1"/>
  <c r="L50" i="22" s="1"/>
  <c r="K20" i="17"/>
  <c r="D45" i="23"/>
  <c r="D48" i="23" s="1"/>
  <c r="D264" i="23"/>
  <c r="D267" i="23" s="1"/>
  <c r="J20" i="17"/>
  <c r="L20" i="17"/>
  <c r="M20" i="17"/>
  <c r="G20" i="17"/>
  <c r="H20" i="17"/>
  <c r="N51" i="22" l="1"/>
  <c r="L51" i="22" s="1"/>
  <c r="N52" i="22"/>
  <c r="N55" i="22"/>
  <c r="N57" i="22"/>
  <c r="L57" i="22" s="1"/>
  <c r="N59" i="22"/>
  <c r="N53" i="22"/>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2" i="1" l="1"/>
  <c r="G293"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239" i="1"/>
  <c r="G247" i="1"/>
  <c r="G246" i="1"/>
  <c r="G245" i="1"/>
  <c r="G244" i="1"/>
  <c r="G243" i="1"/>
  <c r="G240" i="1"/>
  <c r="G241" i="1"/>
  <c r="G242" i="1"/>
  <c r="G248" i="1"/>
  <c r="G237" i="1"/>
  <c r="G238" i="1"/>
  <c r="G236" i="1"/>
  <c r="N239" i="1" l="1"/>
  <c r="N243" i="1"/>
  <c r="N242" i="1"/>
  <c r="N244" i="1"/>
  <c r="N245" i="1"/>
  <c r="N246" i="1"/>
  <c r="N237" i="1"/>
  <c r="N236" i="1"/>
  <c r="N238" i="1"/>
  <c r="N241" i="1"/>
  <c r="N240" i="1"/>
  <c r="G235" i="1"/>
  <c r="N23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7" i="1" l="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G234" i="1"/>
  <c r="N234" i="1" s="1"/>
  <c r="G233" i="1"/>
  <c r="G227" i="1"/>
  <c r="G228" i="1"/>
  <c r="G229" i="1"/>
  <c r="G230" i="1"/>
  <c r="G231" i="1"/>
  <c r="G232" i="1"/>
  <c r="G217" i="1"/>
  <c r="G218" i="1"/>
  <c r="G222" i="1"/>
  <c r="G223" i="1"/>
  <c r="N219" i="1" s="1"/>
  <c r="G224" i="1"/>
  <c r="G225" i="1"/>
  <c r="G226" i="1"/>
  <c r="G216" i="1"/>
  <c r="N221" i="1" l="1"/>
  <c r="N220" i="1"/>
  <c r="N232" i="1"/>
  <c r="N233" i="1"/>
  <c r="N230" i="1"/>
  <c r="N229" i="1"/>
  <c r="N231" i="1"/>
  <c r="N225" i="1"/>
  <c r="N224" i="1"/>
  <c r="N227" i="1"/>
  <c r="N228" i="1"/>
  <c r="N222" i="1"/>
  <c r="N218" i="1"/>
  <c r="N223" i="1"/>
  <c r="N217" i="1"/>
  <c r="N226" i="1"/>
  <c r="N216"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91" i="1" l="1"/>
  <c r="G329" i="1"/>
  <c r="G367" i="1"/>
  <c r="G253" i="1"/>
  <c r="N247" i="1" s="1"/>
  <c r="N249"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2" i="1" l="1"/>
  <c r="I593" i="1"/>
  <c r="I594" i="1"/>
  <c r="I595" i="1"/>
  <c r="I596" i="1"/>
  <c r="I591" i="1"/>
  <c r="O138" i="1" l="1"/>
  <c r="N138" i="1"/>
  <c r="M138" i="1"/>
  <c r="L138" i="1"/>
  <c r="H367" i="1" l="1"/>
  <c r="I367" i="1"/>
  <c r="J367" i="1"/>
  <c r="K367" i="1"/>
  <c r="O121" i="1" l="1"/>
  <c r="O123" i="1"/>
  <c r="O124" i="1"/>
  <c r="O125" i="1"/>
  <c r="O126" i="1"/>
  <c r="O127" i="1"/>
  <c r="O128" i="1"/>
  <c r="O130" i="1"/>
  <c r="O131" i="1"/>
  <c r="O133" i="1"/>
  <c r="O134" i="1"/>
  <c r="O136" i="1"/>
  <c r="O139" i="1"/>
  <c r="O140" i="1"/>
  <c r="O141" i="1"/>
  <c r="O142" i="1"/>
  <c r="O143" i="1"/>
  <c r="O144" i="1"/>
  <c r="O145" i="1"/>
  <c r="O146" i="1"/>
  <c r="O147" i="1"/>
  <c r="O148" i="1"/>
  <c r="O149" i="1"/>
  <c r="O150" i="1"/>
  <c r="N123" i="1"/>
  <c r="N124" i="1"/>
  <c r="N125" i="1"/>
  <c r="N126" i="1"/>
  <c r="N127" i="1"/>
  <c r="N128" i="1"/>
  <c r="N130" i="1"/>
  <c r="N131" i="1"/>
  <c r="N133" i="1"/>
  <c r="N134" i="1"/>
  <c r="N136" i="1"/>
  <c r="N139" i="1"/>
  <c r="N140" i="1"/>
  <c r="N141" i="1"/>
  <c r="N142" i="1"/>
  <c r="N143" i="1"/>
  <c r="N144" i="1"/>
  <c r="N145" i="1"/>
  <c r="N146" i="1"/>
  <c r="N147" i="1"/>
  <c r="N148" i="1"/>
  <c r="N149" i="1"/>
  <c r="N150" i="1"/>
  <c r="N121" i="1"/>
  <c r="M123" i="1"/>
  <c r="M124" i="1"/>
  <c r="M125" i="1"/>
  <c r="M126" i="1"/>
  <c r="M127" i="1"/>
  <c r="M128" i="1"/>
  <c r="M130" i="1"/>
  <c r="M131" i="1"/>
  <c r="M133" i="1"/>
  <c r="M134" i="1"/>
  <c r="M136" i="1"/>
  <c r="M139" i="1"/>
  <c r="M140" i="1"/>
  <c r="M141" i="1"/>
  <c r="M142" i="1"/>
  <c r="M143" i="1"/>
  <c r="M144" i="1"/>
  <c r="M145" i="1"/>
  <c r="M146" i="1"/>
  <c r="M147" i="1"/>
  <c r="M148" i="1"/>
  <c r="M149" i="1"/>
  <c r="M150" i="1"/>
  <c r="M121" i="1"/>
  <c r="L123" i="1"/>
  <c r="L124" i="1"/>
  <c r="L125" i="1"/>
  <c r="L126" i="1"/>
  <c r="L127" i="1"/>
  <c r="L128" i="1"/>
  <c r="L130" i="1"/>
  <c r="L131" i="1"/>
  <c r="L133" i="1"/>
  <c r="L134" i="1"/>
  <c r="L136" i="1"/>
  <c r="L139" i="1"/>
  <c r="L140" i="1"/>
  <c r="L141" i="1"/>
  <c r="L142" i="1"/>
  <c r="L143" i="1"/>
  <c r="L144" i="1"/>
  <c r="L145" i="1"/>
  <c r="L146" i="1"/>
  <c r="L147" i="1"/>
  <c r="L148" i="1"/>
  <c r="L149" i="1"/>
  <c r="L150" i="1"/>
  <c r="L121" i="1"/>
  <c r="G449" i="1" l="1"/>
  <c r="G402" i="1"/>
  <c r="G91" i="1" l="1"/>
  <c r="G534" i="1"/>
  <c r="G155" i="1" l="1"/>
  <c r="N63" i="11" l="1"/>
  <c r="N64" i="11"/>
  <c r="N65" i="11"/>
  <c r="N66" i="11"/>
  <c r="N67" i="11"/>
  <c r="N68" i="11"/>
  <c r="N62" i="11"/>
  <c r="L51" i="11"/>
  <c r="L52" i="11"/>
  <c r="H54" i="11"/>
  <c r="I54" i="11"/>
  <c r="G70" i="11"/>
  <c r="Q57" i="11"/>
  <c r="K52" i="11"/>
  <c r="K51" i="11"/>
  <c r="G35" i="11"/>
  <c r="K17" i="11" l="1"/>
  <c r="J17" i="11"/>
  <c r="G20" i="11"/>
  <c r="G198" i="1" l="1"/>
  <c r="E152" i="10" l="1"/>
  <c r="E92" i="10"/>
  <c r="E24" i="10"/>
  <c r="E64" i="10"/>
  <c r="E43" i="10"/>
  <c r="G675" i="1" l="1"/>
  <c r="G599" i="1" l="1"/>
  <c r="G55" i="6" l="1"/>
  <c r="G108" i="1" l="1"/>
  <c r="G702" i="1"/>
  <c r="G514" i="1"/>
  <c r="G637" i="1"/>
  <c r="G578" i="1"/>
  <c r="G557" i="1"/>
  <c r="G482"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Note: there can not be a node between dry seeding start and brk of season (otherwise there will be errors in rotation).</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used for the allocation of buying grain for sup feed as welll</t>
        </r>
      </text>
    </comment>
    <comment ref="G32" authorId="0" shapeId="0" xr:uid="{25CAE81D-11BE-4791-BC38-A1F6580EB105}">
      <text>
        <r>
          <rPr>
            <b/>
            <sz val="9"/>
            <color indexed="81"/>
            <rFont val="Tahoma"/>
            <family val="2"/>
          </rPr>
          <t>Michael Young:</t>
        </r>
        <r>
          <rPr>
            <sz val="9"/>
            <color indexed="81"/>
            <rFont val="Tahoma"/>
            <family val="2"/>
          </rPr>
          <t xml:space="preserve">
you can increase this if you want cashflow over multiple periods, ie if you wanted income in jan</t>
        </r>
      </text>
    </comment>
    <comment ref="G34"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5"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9"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I39" authorId="1" shapeId="0" xr:uid="{B15FD621-D6DC-4683-93AF-AFD62BC1DB53}">
      <text>
        <r>
          <rPr>
            <b/>
            <sz val="9"/>
            <color indexed="81"/>
            <rFont val="Tahoma"/>
            <charset val="1"/>
          </rPr>
          <t>Michael Young (21512438):</t>
        </r>
        <r>
          <rPr>
            <sz val="9"/>
            <color indexed="81"/>
            <rFont val="Tahoma"/>
            <charset val="1"/>
          </rPr>
          <t xml:space="preserve">
This date should be before the earliest brk. (If not the rotation transfer stuff might go wrong)</t>
        </r>
      </text>
    </comment>
    <comment ref="G42"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3"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1"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2"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8" authorId="0" shapeId="0" xr:uid="{A537939E-68C9-410E-8821-F21C950CAA52}">
      <text>
        <r>
          <rPr>
            <b/>
            <sz val="9"/>
            <color indexed="81"/>
            <rFont val="Tahoma"/>
            <family val="2"/>
          </rPr>
          <t>Michael Young:</t>
        </r>
        <r>
          <rPr>
            <sz val="9"/>
            <color indexed="81"/>
            <rFont val="Tahoma"/>
            <family val="2"/>
          </rPr>
          <t xml:space="preserve">
days</t>
        </r>
      </text>
    </comment>
    <comment ref="I120" authorId="0" shapeId="0" xr:uid="{1F381CBF-6981-428E-BABA-F5EE8D970553}">
      <text>
        <r>
          <rPr>
            <b/>
            <sz val="9"/>
            <color indexed="81"/>
            <rFont val="Tahoma"/>
            <family val="2"/>
          </rPr>
          <t xml:space="preserve">Michael Young:
</t>
        </r>
        <r>
          <rPr>
            <sz val="9"/>
            <color indexed="81"/>
            <rFont val="Tahoma"/>
            <family val="2"/>
          </rPr>
          <t>Only for pastures</t>
        </r>
      </text>
    </comment>
    <comment ref="J120"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20"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20" authorId="0" shapeId="0" xr:uid="{92DF6F28-F5BD-463A-AD64-9E9F6BC0BB78}">
      <text>
        <r>
          <rPr>
            <b/>
            <sz val="9"/>
            <color indexed="81"/>
            <rFont val="Tahoma"/>
            <family val="2"/>
          </rPr>
          <t xml:space="preserve">Michael Young:
</t>
        </r>
        <r>
          <rPr>
            <sz val="9"/>
            <color indexed="81"/>
            <rFont val="Tahoma"/>
            <family val="2"/>
          </rPr>
          <t>Only for pastures</t>
        </r>
      </text>
    </comment>
    <comment ref="O120" authorId="0" shapeId="0" xr:uid="{8233095F-01C1-4FB0-825B-986844F01DAE}">
      <text>
        <r>
          <rPr>
            <b/>
            <sz val="9"/>
            <color indexed="81"/>
            <rFont val="Tahoma"/>
            <family val="2"/>
          </rPr>
          <t>Michael Young:</t>
        </r>
        <r>
          <rPr>
            <sz val="9"/>
            <color indexed="81"/>
            <rFont val="Tahoma"/>
            <family val="2"/>
          </rPr>
          <t xml:space="preserve">
only for pasture
</t>
        </r>
      </text>
    </comment>
    <comment ref="I16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4"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4" authorId="0" shapeId="0" xr:uid="{D3F3B3C9-466A-4594-A382-33020F4688C2}">
      <text>
        <r>
          <rPr>
            <b/>
            <sz val="9"/>
            <color indexed="81"/>
            <rFont val="Tahoma"/>
            <family val="2"/>
          </rPr>
          <t>Michael Young:</t>
        </r>
        <r>
          <rPr>
            <sz val="9"/>
            <color indexed="81"/>
            <rFont val="Tahoma"/>
            <family val="2"/>
          </rPr>
          <t xml:space="preserve">
fert density t/m3</t>
        </r>
      </text>
    </comment>
    <comment ref="L52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6" authorId="0" shapeId="0" xr:uid="{563F76C8-0871-4013-AE00-4C4F4F9154C5}">
      <text>
        <r>
          <rPr>
            <b/>
            <sz val="9"/>
            <color indexed="81"/>
            <rFont val="Tahoma"/>
            <family val="2"/>
          </rPr>
          <t>Michael Young:</t>
        </r>
        <r>
          <rPr>
            <sz val="9"/>
            <color indexed="81"/>
            <rFont val="Tahoma"/>
            <family val="2"/>
          </rPr>
          <t xml:space="preserve">
60% urea, 40% mop</t>
        </r>
      </text>
    </comment>
    <comment ref="L53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1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2"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5"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9"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9"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4"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5"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3"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<sst xmlns="http://schemas.openxmlformats.org/spreadsheetml/2006/main" count="5656" uniqueCount="1098">
  <si>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</si>
  <si>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</si>
  <si>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</si>
  <si>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</si>
  <si>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</si>
  <si>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</si>
  <si>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</si>
  <si>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</si>
  <si>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</si>
  <si>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</si>
  <si>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</si>
  <si>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</si>
  <si>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</si>
  <si>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</si>
  <si>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</si>
  <si>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</si>
  <si>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</si>
  <si>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</si>
  <si>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</si>
  <si>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</si>
  <si>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</si>
  <si>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</si>
  <si>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</si>
  <si>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</si>
  <si>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</si>
  <si>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</si>
  <si>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</si>
  <si>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</si>
  <si>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</si>
  <si>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</si>
  <si>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</si>
  <si>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</si>
  <si>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</si>
  <si>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</si>
  <si>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</si>
  <si>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</si>
  <si>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</si>
  <si>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</si>
  <si>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</si>
  <si>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</si>
  <si>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</si>
  <si>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</si>
  <si>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</si>
  <si>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</si>
  <si>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</si>
  <si>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</si>
  <si>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</si>
  <si>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</si>
  <si>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</si>
  <si>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</si>
  <si>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</si>
  <si>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</si>
  <si>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</si>
  <si>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</si>
  <si>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</si>
  <si>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</si>
  <si>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</si>
  <si>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</si>
  <si>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</si>
  <si>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</si>
  <si>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</si>
  <si>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</si>
  <si>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</si>
  <si>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</si>
  <si>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</si>
  <si>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</si>
  <si>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</si>
  <si>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</si>
  <si>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</si>
  <si>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</si>
  <si>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</si>
  <si>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</si>
  <si>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</si>
  <si>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</si>
  <si>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</si>
  <si>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</si>
  <si>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</si>
  <si>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</si>
  <si>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</si>
  <si>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</si>
  <si>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</si>
  <si>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</si>
  <si>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</si>
  <si>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</si>
  <si>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</si>
  <si>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</si>
  <si>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</si>
  <si>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</si>
  <si>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</si>
  <si>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</si>
  <si>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</si>
  <si>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</si>
  <si>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</si>
  <si>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</si>
  <si>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</si>
  <si>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</si>
  <si>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</si>
  <si>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</si>
  <si>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</si>
  <si>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</si>
  <si>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</si>
  <si>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</si>
  <si>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</si>
  <si>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</si>
  <si>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</si>
  <si>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</si>
  <si>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</si>
  <si>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</si>
  <si>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</si>
  <si>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</si>
  <si>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</si>
  <si>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</si>
  <si>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</si>
  <si>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</si>
  <si>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</si>
  <si>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</si>
  <si>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</si>
  <si>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</si>
  <si>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</si>
  <si>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</si>
  <si>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</si>
  <si>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</si>
  <si>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</si>
  <si>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</si>
  <si>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</si>
  <si>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</si>
  <si>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</si>
  <si>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</si>
  <si>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</si>
  <si>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</si>
  <si>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</si>
  <si>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</si>
  <si>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</si>
  <si>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</si>
  <si>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</si>
  <si>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</si>
  <si>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</si>
  <si>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</si>
  <si>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</si>
  <si>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</si>
  <si>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</si>
  <si>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</si>
  <si>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</si>
  <si>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</si>
  <si>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</si>
  <si>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</si>
  <si>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</si>
  <si>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</si>
  <si>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</si>
  <si>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</si>
  <si>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</si>
  <si>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</si>
  <si>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</si>
  <si>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</si>
  <si>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</si>
  <si>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</si>
  <si>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</si>
  <si>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</si>
  <si>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</si>
  <si>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</si>
  <si>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</si>
  <si>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</si>
  <si>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</si>
  <si>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</si>
  <si>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</si>
  <si>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</si>
  <si>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</si>
  <si>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</si>
  <si>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</si>
  <si>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</si>
  <si>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</si>
  <si>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</si>
  <si>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</si>
  <si>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</si>
  <si>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</si>
  <si>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</si>
  <si>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</si>
  <si>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</si>
  <si>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</si>
  <si>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</si>
  <si>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</si>
  <si>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</si>
  <si>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</si>
  <si>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</si>
  <si>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</si>
  <si>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</si>
  <si>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</si>
  <si>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</si>
  <si>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</si>
  <si>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</si>
  <si>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</si>
  <si>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</si>
  <si>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</si>
  <si>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</si>
  <si>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</si>
  <si>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</si>
  <si>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</si>
  <si>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</si>
  <si>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</si>
  <si>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</si>
  <si>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</si>
  <si>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</si>
  <si>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</si>
  <si>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</si>
  <si>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</si>
  <si>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</si>
  <si>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</si>
  <si>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</si>
  <si>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</si>
  <si>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</si>
  <si>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</si>
  <si>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</si>
  <si>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</si>
  <si>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</si>
  <si>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</si>
  <si>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</si>
  <si>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</si>
  <si>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</si>
  <si>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</si>
  <si>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</si>
  <si>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</si>
  <si>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</si>
  <si>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</si>
  <si>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</si>
  <si>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</si>
  <si>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</si>
  <si>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</si>
  <si>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</si>
  <si>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</si>
  <si>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</si>
  <si>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</si>
  <si>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</si>
  <si>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</si>
  <si>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</si>
  <si>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</si>
  <si>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</si>
  <si>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</si>
  <si>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</si>
  <si>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</si>
  <si>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</si>
  <si>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</si>
  <si>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</si>
  <si>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</si>
  <si>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</si>
  <si>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</si>
  <si>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</si>
  <si>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</si>
  <si>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</si>
  <si>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</si>
  <si>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</si>
  <si>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</si>
  <si>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</si>
  <si>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</si>
  <si>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</si>
  <si>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</si>
  <si>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</si>
  <si>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</si>
  <si>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</si>
  <si>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</si>
  <si>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</si>
  <si>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</si>
  <si>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</si>
  <si>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</si>
  <si>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</si>
  <si>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</si>
  <si>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</si>
  <si>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</si>
  <si>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</si>
  <si>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</si>
  <si>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</si>
  <si>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</si>
  <si>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</si>
  <si>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</si>
  <si>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</si>
  <si>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</si>
  <si>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</si>
  <si>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</si>
  <si>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</si>
  <si>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</si>
  <si>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</si>
  <si>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</si>
  <si>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</si>
  <si>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</si>
  <si>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</si>
  <si>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</si>
  <si>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</si>
  <si>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</si>
  <si>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</si>
  <si>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</si>
  <si>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</si>
  <si>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</si>
  <si>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</si>
  <si>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</si>
  <si>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</si>
  <si>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</si>
  <si>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</si>
  <si>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</si>
  <si>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</si>
  <si>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</si>
  <si>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</si>
  <si>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</si>
  <si>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</si>
  <si>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</si>
  <si>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</si>
  <si>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</si>
  <si>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</si>
  <si>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</si>
  <si>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</si>
  <si>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</si>
  <si>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</si>
  <si>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</si>
  <si>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</si>
  <si>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</si>
  <si>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</si>
  <si>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</si>
  <si>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</si>
  <si>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</si>
  <si>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</si>
  <si>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</si>
  <si>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</si>
  <si>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</si>
  <si>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</si>
  <si>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</si>
  <si>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</si>
  <si>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</si>
  <si>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</si>
  <si>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</si>
  <si>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</si>
  <si>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</si>
  <si>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</si>
  <si>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</si>
  <si>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</si>
  <si>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</si>
  <si>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</si>
  <si>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</si>
  <si>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</si>
  <si>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</si>
  <si>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</si>
  <si>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</si>
  <si>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</si>
  <si>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</si>
  <si>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</si>
  <si>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</si>
  <si>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</si>
  <si>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</si>
  <si>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</si>
  <si>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</si>
  <si>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</si>
  <si>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</si>
  <si>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</si>
  <si>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</si>
  <si>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</si>
  <si>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</si>
  <si>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</si>
  <si>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</si>
  <si>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</si>
  <si>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</si>
  <si>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</si>
  <si>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</si>
  <si>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</si>
  <si>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</si>
  <si>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</si>
  <si>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</si>
  <si>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</si>
  <si>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</si>
  <si>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</si>
  <si>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</si>
  <si>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</si>
  <si>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</si>
  <si>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</si>
  <si>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</si>
  <si>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</si>
  <si>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</si>
  <si>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</si>
  <si>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</si>
  <si>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</si>
  <si>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</si>
  <si>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</si>
  <si>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</si>
  <si>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</si>
  <si>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</si>
  <si>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</si>
  <si>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</si>
  <si>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</si>
  <si>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</si>
  <si>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</si>
  <si>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</si>
  <si>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</si>
  <si>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</si>
  <si>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</si>
  <si>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</si>
  <si>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</si>
  <si>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</si>
  <si>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</si>
  <si>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</si>
  <si>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</si>
  <si>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</si>
  <si>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</si>
  <si>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</si>
  <si>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</si>
  <si>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</si>
  <si>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</si>
  <si>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</si>
  <si>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</si>
  <si>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</si>
  <si>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</si>
  <si>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</si>
  <si>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</si>
  <si>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</si>
  <si>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</si>
  <si>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</si>
  <si>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</si>
  <si>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</si>
  <si>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</si>
  <si>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</si>
  <si>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</si>
  <si>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</si>
  <si>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</si>
  <si>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</si>
  <si>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</si>
  <si>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</si>
  <si>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</si>
  <si>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</si>
  <si>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</si>
  <si>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</si>
  <si>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</si>
  <si>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</si>
  <si>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</si>
  <si>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</si>
  <si>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</si>
  <si>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</si>
  <si>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</si>
  <si>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</si>
  <si>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</si>
  <si>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</si>
  <si>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</si>
  <si>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</si>
  <si>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</si>
  <si>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</si>
  <si>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</si>
  <si>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</si>
  <si>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</si>
  <si>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</si>
  <si>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</si>
  <si>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</si>
  <si>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</si>
  <si>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</si>
  <si>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</si>
  <si>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</si>
  <si>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</si>
  <si>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</si>
  <si>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</si>
  <si>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</si>
  <si>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</si>
  <si>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</si>
  <si>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</si>
  <si>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</si>
  <si>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</si>
  <si>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</si>
  <si>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</si>
  <si>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</si>
  <si>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</si>
  <si>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</si>
  <si>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</si>
  <si>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</si>
  <si>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</si>
  <si>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</si>
  <si>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</si>
  <si>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</si>
  <si>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</si>
  <si>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</si>
  <si>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</si>
  <si>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</si>
  <si>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</si>
  <si>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</si>
  <si>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</si>
  <si>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</si>
  <si>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</si>
  <si>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</si>
  <si>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</si>
  <si>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</si>
  <si>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</si>
  <si>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</si>
  <si>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</si>
  <si>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</si>
  <si>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</si>
  <si>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</si>
  <si>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</si>
  <si>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</si>
  <si>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</si>
  <si>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</si>
  <si>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</si>
  <si>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</si>
  <si>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</si>
  <si>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</si>
  <si>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</si>
  <si>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</si>
  <si>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</si>
  <si>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</si>
  <si>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</si>
  <si>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</si>
  <si>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</si>
  <si>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</si>
  <si>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</si>
  <si>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</si>
  <si>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</si>
  <si>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</si>
  <si>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</si>
  <si>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</si>
  <si>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</si>
  <si>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</si>
  <si>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</si>
  <si>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</si>
  <si>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</si>
  <si>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</si>
  <si>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</si>
  <si>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</si>
  <si>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</si>
  <si>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</si>
  <si>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</si>
  <si>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</si>
  <si>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</si>
  <si>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</si>
  <si>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</si>
  <si>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</si>
  <si>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</si>
  <si>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</si>
  <si>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</si>
  <si>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</si>
  <si>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</si>
  <si>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</si>
  <si>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</si>
  <si>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</si>
  <si>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</si>
  <si>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</si>
  <si>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</si>
  <si>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</si>
  <si>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</si>
  <si>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</si>
  <si>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</si>
  <si>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</si>
  <si>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</si>
  <si>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</si>
  <si>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</si>
  <si>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</si>
  <si>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</si>
  <si>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</si>
  <si>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</si>
  <si>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</si>
  <si>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</si>
  <si>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</si>
  <si>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</si>
  <si>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</si>
  <si>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</si>
  <si>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</si>
  <si>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</si>
  <si>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</si>
  <si>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</si>
  <si>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</si>
  <si>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</si>
  <si>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</si>
  <si>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</si>
  <si>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</si>
  <si>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</si>
  <si>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</si>
  <si>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</si>
  <si>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</si>
  <si>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</si>
  <si>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</si>
  <si>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</si>
  <si>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</si>
  <si>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</si>
  <si>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</si>
  <si>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</si>
  <si>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</si>
  <si>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</si>
  <si>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</si>
  <si>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</si>
  <si>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</si>
  <si>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</si>
  <si>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</si>
  <si>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</si>
  <si>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</si>
  <si>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</si>
  <si>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</si>
  <si>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</si>
  <si>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</si>
  <si>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</si>
  <si>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</si>
  <si>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</si>
  <si>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</si>
  <si>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</si>
  <si>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</si>
  <si>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</si>
  <si>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</si>
  <si>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</si>
  <si>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</si>
  <si>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</si>
  <si>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</si>
  <si>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</si>
  <si>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</si>
  <si>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</si>
  <si>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</si>
  <si>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</si>
  <si>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</si>
  <si>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</si>
  <si>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</si>
  <si>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</si>
  <si>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</si>
  <si>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</si>
  <si>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</si>
  <si>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</si>
  <si>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</si>
  <si>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</si>
  <si>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</si>
  <si>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</si>
  <si>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</si>
  <si>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</si>
  <si>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</si>
  <si>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</si>
  <si>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</si>
  <si>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</si>
  <si>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</si>
  <si>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</si>
  <si>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</si>
  <si>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</si>
  <si>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</si>
  <si>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</si>
  <si>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</si>
  <si>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</si>
  <si>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</si>
  <si>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</si>
  <si>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</si>
  <si>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</si>
  <si>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</si>
  <si>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</si>
  <si>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</si>
  <si>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</si>
  <si>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</si>
  <si>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</si>
  <si>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</si>
  <si>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</si>
  <si>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</si>
  <si>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</si>
  <si>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</si>
  <si>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</si>
  <si>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</si>
  <si>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</si>
  <si>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</si>
  <si>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</si>
  <si>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</si>
  <si>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</si>
  <si>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</si>
  <si>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</si>
  <si>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</si>
  <si>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</si>
  <si>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</si>
  <si>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</si>
  <si>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</si>
  <si>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</si>
  <si>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</si>
  <si>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</si>
  <si>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</si>
  <si>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</si>
  <si>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</si>
  <si>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</si>
  <si>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</si>
  <si>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</si>
  <si>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</si>
  <si>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</si>
  <si>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</si>
  <si>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</si>
  <si>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</si>
  <si>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</si>
  <si>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</si>
  <si>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</si>
  <si>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</si>
  <si>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</si>
  <si>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</si>
  <si>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</si>
  <si>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</si>
  <si>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</si>
  <si>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</si>
  <si>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</si>
  <si>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</si>
  <si>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</si>
  <si>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</si>
  <si>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</si>
  <si>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</si>
  <si>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</si>
  <si>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</si>
  <si>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</si>
  <si>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</si>
  <si>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</si>
  <si>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</si>
  <si>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</si>
  <si>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</si>
  <si>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</si>
  <si>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</si>
  <si>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</si>
  <si>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</si>
  <si>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</si>
  <si>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</si>
  <si>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</si>
  <si>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</si>
  <si>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</si>
  <si>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</si>
  <si>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</si>
  <si>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</si>
  <si>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</si>
  <si>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</si>
  <si>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</si>
  <si>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</si>
  <si>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</si>
  <si>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</si>
  <si>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</si>
  <si>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</si>
  <si>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</si>
  <si>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</si>
  <si>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</si>
  <si>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</si>
  <si>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</si>
  <si>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</si>
  <si>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</si>
  <si>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</si>
  <si>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</si>
  <si>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</si>
  <si>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</si>
  <si>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</si>
  <si>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</si>
  <si>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</si>
  <si>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</si>
  <si>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</si>
  <si>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</si>
  <si>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</si>
  <si>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</si>
  <si>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</si>
  <si>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</si>
  <si>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</si>
  <si>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</si>
  <si>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</si>
  <si>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</si>
  <si>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</si>
  <si>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</si>
  <si>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</si>
  <si>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</si>
  <si>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</si>
  <si>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</si>
  <si>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</si>
  <si>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</si>
  <si>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</si>
  <si>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</si>
  <si>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</si>
  <si>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</si>
  <si>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</si>
  <si>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</si>
  <si>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</si>
  <si>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</si>
  <si>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</si>
  <si>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</si>
  <si>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</si>
  <si>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</si>
  <si>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</si>
  <si>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</si>
  <si>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</si>
  <si>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</si>
  <si>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</si>
  <si>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</si>
  <si>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</si>
  <si>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</si>
  <si>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</si>
  <si>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</si>
  <si>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</si>
  <si>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</si>
  <si>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</si>
  <si>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</si>
  <si>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</si>
  <si>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</si>
  <si>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</si>
  <si>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</si>
  <si>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</si>
  <si>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</si>
  <si>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</si>
  <si>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</si>
  <si>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</si>
  <si>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</si>
  <si>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</si>
  <si>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</si>
  <si>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</si>
  <si>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</si>
  <si>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</si>
  <si>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</si>
  <si>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</si>
  <si>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</si>
  <si>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</si>
  <si>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</si>
  <si>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</si>
  <si>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</si>
  <si>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</si>
  <si>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</si>
  <si>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</si>
  <si>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</si>
  <si>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</si>
  <si>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</si>
  <si>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</si>
  <si>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</si>
  <si>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</si>
  <si>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</si>
  <si>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</si>
  <si>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</si>
  <si>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</si>
  <si>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</si>
  <si>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</si>
  <si>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</si>
  <si>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</si>
  <si>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</si>
  <si>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</si>
  <si>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</si>
  <si>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</si>
  <si>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</si>
  <si>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</si>
  <si>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</si>
  <si>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</si>
  <si>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</si>
  <si>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</si>
  <si>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</si>
  <si>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</si>
  <si>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</si>
  <si>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</si>
  <si>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</si>
  <si>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</si>
  <si>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</si>
  <si>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</si>
  <si>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</si>
  <si>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</si>
  <si>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</si>
  <si>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</si>
  <si>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</si>
  <si>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</si>
  <si>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</si>
  <si>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</si>
  <si>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</si>
  <si>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</si>
  <si>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</si>
  <si>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</si>
  <si>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</si>
  <si>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</si>
  <si>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</si>
  <si>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</si>
  <si>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</si>
  <si>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</si>
  <si>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</si>
  <si>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</si>
  <si>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</si>
  <si>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</si>
  <si>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</si>
  <si>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</si>
  <si>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</si>
  <si>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</si>
  <si>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</si>
  <si>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</si>
  <si>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</si>
  <si>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</si>
  <si>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</si>
  <si>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</si>
  <si>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</si>
  <si>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</si>
  <si>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</si>
  <si>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</si>
  <si>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</si>
  <si>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</si>
  <si>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</si>
  <si>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</si>
  <si>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</si>
  <si>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</si>
  <si>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</si>
  <si>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</si>
  <si>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</si>
  <si>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</si>
  <si>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</si>
  <si>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</si>
  <si>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</si>
  <si>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</si>
  <si>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</si>
  <si>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</si>
  <si>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</si>
  <si>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</si>
  <si>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</si>
  <si>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</si>
  <si>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</si>
  <si>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</si>
  <si>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</si>
  <si>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</si>
  <si>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</si>
  <si>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</si>
  <si>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</si>
  <si>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</si>
  <si>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</si>
  <si>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</si>
  <si>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</si>
  <si>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</si>
  <si>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</si>
  <si>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</si>
  <si>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</si>
  <si>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</si>
  <si>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</si>
  <si>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</si>
  <si>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</si>
  <si>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</si>
  <si>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</si>
  <si>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</si>
  <si>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</si>
  <si>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</si>
  <si>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</si>
  <si>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</si>
  <si>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</si>
  <si>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</si>
  <si>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</si>
  <si>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</si>
  <si>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</si>
  <si>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</si>
  <si>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</si>
  <si>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</si>
  <si>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</si>
  <si>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</si>
  <si>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</si>
  <si>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</si>
  <si>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</si>
  <si>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</si>
  <si>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</si>
  <si>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</si>
  <si>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</si>
  <si>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</si>
  <si>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</si>
  <si>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</si>
  <si>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</si>
  <si>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</si>
  <si>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</si>
  <si>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</si>
  <si>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</si>
  <si>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</si>
  <si>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</si>
  <si>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</si>
  <si>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</si>
  <si>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</si>
  <si>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</si>
  <si>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</si>
  <si>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</si>
  <si>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</si>
  <si>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</si>
  <si>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</si>
  <si>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</si>
  <si>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</si>
  <si>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</si>
  <si>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</si>
  <si>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</si>
  <si>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</si>
  <si>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</si>
  <si>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</si>
  <si>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</si>
  <si>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</si>
  <si>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</si>
  <si>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</si>
  <si>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</si>
  <si>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</si>
  <si>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</si>
  <si>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</si>
  <si>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</si>
  <si>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</si>
  <si>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</si>
  <si>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</si>
  <si>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</si>
  <si>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</si>
  <si>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</si>
  <si>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</si>
  <si>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</si>
  <si>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</si>
  <si>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</si>
  <si>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</si>
  <si>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</si>
  <si>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</si>
  <si>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</si>
  <si>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</si>
  <si>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</si>
  <si>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</si>
  <si>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</si>
  <si>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</si>
  <si>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</si>
  <si>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</si>
  <si>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</si>
  <si>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</si>
  <si>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</si>
  <si>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</si>
  <si>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</si>
  <si>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</si>
  <si>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</si>
  <si>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</si>
  <si>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</si>
  <si>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</si>
  <si>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</si>
  <si>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</si>
  <si>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</si>
  <si>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</si>
  <si>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</si>
  <si>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</si>
  <si>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</si>
  <si>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</si>
  <si>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</si>
  <si>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</si>
  <si>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</si>
  <si>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</si>
  <si>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</si>
  <si>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</si>
  <si>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</si>
  <si>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</si>
  <si>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</si>
  <si>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</si>
  <si>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</si>
  <si>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</si>
  <si>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</si>
  <si>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</si>
  <si>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</si>
  <si>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</si>
  <si>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</si>
  <si>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</si>
  <si>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</si>
  <si>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</si>
  <si>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</si>
  <si>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</si>
  <si>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</si>
  <si>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</si>
  <si>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</si>
  <si>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</si>
  <si>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</si>
  <si>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</si>
  <si>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</si>
  <si>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</si>
  <si>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</si>
  <si>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</si>
  <si>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</si>
  <si>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</si>
  <si>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</si>
  <si>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</si>
  <si>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</si>
  <si>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</si>
  <si>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</si>
  <si>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</si>
  <si>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</si>
  <si>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</si>
  <si>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</si>
  <si>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</si>
  <si>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</si>
  <si>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</si>
  <si>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</si>
  <si>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</si>
  <si>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</si>
  <si>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</si>
  <si>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</si>
  <si>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</si>
  <si>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</si>
  <si>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</si>
  <si>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</si>
  <si>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</si>
  <si>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</si>
  <si>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</si>
  <si>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</si>
  <si>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</si>
  <si>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</si>
  <si>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</si>
  <si>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</si>
  <si>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</si>
  <si>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</si>
  <si>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</si>
  <si>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</si>
  <si>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</si>
  <si>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</si>
  <si>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</si>
  <si>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</si>
  <si>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</si>
  <si>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</si>
  <si>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</si>
  <si>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</si>
  <si>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</si>
  <si>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</si>
  <si>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</si>
  <si>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</si>
  <si>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</si>
  <si>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</si>
  <si>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</si>
  <si>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</si>
  <si>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</si>
  <si>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</si>
  <si>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</si>
  <si>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</si>
  <si>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</si>
  <si>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grain income length</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</si>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</sst>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281</xdr:row>
      <xdr:rowOff>154783</xdr:rowOff>
    </xdr:from>
    <xdr:to>
      <xdr:col>26</xdr:col>
      <xdr:colOff>110330</xdr:colOff>
      <xdr:row>286</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33</xdr:row>
      <xdr:rowOff>119062</xdr:rowOff>
    </xdr:from>
    <xdr:to>
      <xdr:col>11</xdr:col>
      <xdr:colOff>381000</xdr:colOff>
      <xdr:row>36</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U57" sqref="U57"/>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5" t="s">
        <v>1047</v>
      </c>
      <c r="M48" s="256"/>
      <c r="N48" s="947" t="s">
        <v>1046</v>
      </c>
      <c r="O48" s="947"/>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6"/>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1096</v>
      </c>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3"/>
  <sheetViews>
    <sheetView tabSelected="1" topLeftCell="A361" zoomScale="80" zoomScaleNormal="80" workbookViewId="0">
      <selection activeCell="H367" sqref="H367:AU39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1094</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1095</v>
      </c>
      <c r="H32" s="765">
        <v>5</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H33" s="941"/>
      <c r="J33" s="322"/>
      <c r="K33" s="276"/>
      <c r="L33" s="276"/>
      <c r="M33" s="943"/>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8" t="s">
        <v>1090</v>
      </c>
      <c r="H34" s="941">
        <f>$H$31-7</f>
        <v>43807</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765" t="s">
        <v>1091</v>
      </c>
      <c r="H35" s="941">
        <f>$H$31+7</f>
        <v>43821</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s="765" customFormat="1" ht="15" outlineLevel="1" x14ac:dyDescent="0.25">
      <c r="A38" s="769"/>
      <c r="B38" s="766"/>
      <c r="C38" s="778"/>
      <c r="D38" s="778"/>
      <c r="E38" s="778"/>
      <c r="F38" s="782"/>
      <c r="G38" s="324" t="s">
        <v>869</v>
      </c>
      <c r="J38" s="322"/>
      <c r="K38" s="276"/>
      <c r="L38" s="276"/>
      <c r="M38" s="318"/>
      <c r="N38" s="321"/>
      <c r="O38" s="319"/>
      <c r="P38" s="322"/>
      <c r="Q38" s="322"/>
      <c r="R38" s="322"/>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ht="15" outlineLevel="1" x14ac:dyDescent="0.25">
      <c r="A39" s="5"/>
      <c r="B39" s="6"/>
      <c r="C39" s="17"/>
      <c r="D39" s="17"/>
      <c r="E39" s="17"/>
      <c r="F39" s="26"/>
      <c r="G39" s="34"/>
      <c r="H39" s="35" t="s">
        <v>116</v>
      </c>
      <c r="I39" s="367">
        <v>43556</v>
      </c>
      <c r="J39" s="944" t="str">
        <f>IF(dry_seed_start&gt;=MIN(Periods!F10:O10),"**ERROR**","")</f>
        <v/>
      </c>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J40" s="35"/>
      <c r="K40" s="68"/>
      <c r="L40" s="68"/>
      <c r="M40" s="318"/>
      <c r="N40" s="321"/>
      <c r="O40" s="319"/>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ht="15" outlineLevel="1" x14ac:dyDescent="0.25">
      <c r="A41" s="5"/>
      <c r="B41" s="6"/>
      <c r="C41" s="17"/>
      <c r="D41" s="17"/>
      <c r="E41" s="17"/>
      <c r="F41" s="26"/>
      <c r="G41" s="34"/>
      <c r="H41" s="35"/>
      <c r="I41" s="35"/>
      <c r="J41" s="35"/>
      <c r="K41" s="35"/>
      <c r="L41" s="35"/>
      <c r="M41" s="35"/>
      <c r="N41" s="35"/>
      <c r="O41" s="35"/>
      <c r="P41" s="35"/>
      <c r="Q41" s="35"/>
      <c r="R41" s="35"/>
      <c r="S41" s="35"/>
      <c r="T41" s="35"/>
      <c r="U41" s="35"/>
      <c r="V41" s="35"/>
      <c r="W41" s="16"/>
      <c r="X41" s="7"/>
      <c r="Y41" s="7"/>
      <c r="Z41" s="7"/>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324" t="s">
        <v>382</v>
      </c>
      <c r="H42" s="322"/>
      <c r="I42" s="322"/>
      <c r="J42" s="322"/>
      <c r="K42" s="313"/>
      <c r="L42" s="313"/>
      <c r="M42" s="313"/>
      <c r="N42" s="322"/>
      <c r="O42" s="322"/>
      <c r="P42" s="322"/>
      <c r="Q42" s="322"/>
      <c r="R42" s="322"/>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117</v>
      </c>
      <c r="I43" s="322" t="s">
        <v>933</v>
      </c>
      <c r="J43" s="322" t="s">
        <v>460</v>
      </c>
      <c r="K43" s="257" t="s">
        <v>899</v>
      </c>
      <c r="L43" s="257" t="s">
        <v>900</v>
      </c>
      <c r="M43" s="257" t="s">
        <v>901</v>
      </c>
      <c r="N43" s="322" t="s">
        <v>902</v>
      </c>
      <c r="O43" s="322" t="s">
        <v>903</v>
      </c>
      <c r="P43" s="322" t="s">
        <v>904</v>
      </c>
      <c r="Q43" s="322" t="s">
        <v>905</v>
      </c>
      <c r="R43" s="322" t="s">
        <v>906</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73</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65" customFormat="1" ht="15" outlineLevel="1" x14ac:dyDescent="0.25">
      <c r="A45" s="769"/>
      <c r="B45" s="766"/>
      <c r="C45" s="778"/>
      <c r="D45" s="778"/>
      <c r="E45" s="778"/>
      <c r="F45" s="782"/>
      <c r="G45" s="779"/>
      <c r="H45" s="322" t="s">
        <v>1083</v>
      </c>
      <c r="I45" s="366">
        <v>25</v>
      </c>
      <c r="J45" s="366">
        <v>25</v>
      </c>
      <c r="K45" s="366">
        <v>25</v>
      </c>
      <c r="L45" s="366">
        <v>25</v>
      </c>
      <c r="M45" s="366">
        <v>25</v>
      </c>
      <c r="N45" s="366">
        <v>25</v>
      </c>
      <c r="O45" s="366">
        <v>25</v>
      </c>
      <c r="P45" s="366">
        <v>25</v>
      </c>
      <c r="Q45" s="366">
        <v>25</v>
      </c>
      <c r="R45" s="366">
        <v>25</v>
      </c>
      <c r="S45" s="322"/>
      <c r="T45" s="322"/>
      <c r="U45" s="322"/>
      <c r="V45" s="322"/>
      <c r="W45" s="773"/>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8"/>
      <c r="BA45" s="768"/>
      <c r="BB45" s="768"/>
      <c r="BC45" s="768"/>
      <c r="BD45" s="768"/>
      <c r="BE45" s="768"/>
      <c r="BF45" s="768"/>
      <c r="BG45" s="768"/>
      <c r="BH45" s="768"/>
      <c r="BI45" s="768"/>
      <c r="BJ45" s="768"/>
      <c r="BK45" s="768"/>
      <c r="BL45" s="768"/>
      <c r="BM45" s="768"/>
      <c r="BN45" s="768"/>
      <c r="BO45" s="768"/>
      <c r="BP45" s="768"/>
    </row>
    <row r="46" spans="1:68" s="75" customFormat="1" ht="15" outlineLevel="1" x14ac:dyDescent="0.25">
      <c r="A46" s="238"/>
      <c r="B46" s="239"/>
      <c r="C46" s="249"/>
      <c r="D46" s="249"/>
      <c r="E46" s="249"/>
      <c r="F46" s="257"/>
      <c r="G46" s="261"/>
      <c r="H46" s="322" t="s">
        <v>76</v>
      </c>
      <c r="I46" s="366">
        <v>20</v>
      </c>
      <c r="J46" s="366">
        <v>20</v>
      </c>
      <c r="K46" s="366">
        <v>20</v>
      </c>
      <c r="L46" s="366">
        <v>20</v>
      </c>
      <c r="M46" s="366">
        <v>20</v>
      </c>
      <c r="N46" s="366">
        <v>20</v>
      </c>
      <c r="O46" s="366">
        <v>20</v>
      </c>
      <c r="P46" s="366">
        <v>20</v>
      </c>
      <c r="Q46" s="366">
        <v>20</v>
      </c>
      <c r="R46" s="366">
        <v>20</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65" customFormat="1" ht="15" outlineLevel="1" x14ac:dyDescent="0.25">
      <c r="A47" s="769"/>
      <c r="B47" s="766"/>
      <c r="C47" s="778"/>
      <c r="D47" s="778"/>
      <c r="E47" s="778"/>
      <c r="F47" s="782"/>
      <c r="G47" s="779"/>
      <c r="H47" s="322" t="s">
        <v>1084</v>
      </c>
      <c r="I47" s="366">
        <v>20</v>
      </c>
      <c r="J47" s="366">
        <v>20</v>
      </c>
      <c r="K47" s="366">
        <v>20</v>
      </c>
      <c r="L47" s="366">
        <v>20</v>
      </c>
      <c r="M47" s="366">
        <v>20</v>
      </c>
      <c r="N47" s="366">
        <v>20</v>
      </c>
      <c r="O47" s="366">
        <v>20</v>
      </c>
      <c r="P47" s="366">
        <v>20</v>
      </c>
      <c r="Q47" s="366">
        <v>20</v>
      </c>
      <c r="R47" s="366">
        <v>20</v>
      </c>
      <c r="S47" s="322"/>
      <c r="T47" s="322"/>
      <c r="U47" s="322"/>
      <c r="V47" s="322"/>
      <c r="W47" s="773"/>
      <c r="X47" s="768"/>
      <c r="Y47" s="768"/>
      <c r="Z47" s="768"/>
      <c r="AA47" s="768"/>
      <c r="AB47" s="768"/>
      <c r="AC47" s="768"/>
      <c r="AD47" s="768"/>
      <c r="AE47" s="768"/>
      <c r="AF47" s="768"/>
      <c r="AG47" s="768"/>
      <c r="AH47" s="768"/>
      <c r="AI47" s="768"/>
      <c r="AJ47" s="768"/>
      <c r="AK47" s="768"/>
      <c r="AL47" s="768"/>
      <c r="AM47" s="768"/>
      <c r="AN47" s="768"/>
      <c r="AO47" s="768"/>
      <c r="AP47" s="768"/>
      <c r="AQ47" s="768"/>
      <c r="AR47" s="768"/>
      <c r="AS47" s="768"/>
      <c r="AT47" s="768"/>
      <c r="AU47" s="768"/>
      <c r="AV47" s="768"/>
      <c r="AW47" s="768"/>
      <c r="AX47" s="768"/>
      <c r="AY47" s="768"/>
      <c r="AZ47" s="768"/>
      <c r="BA47" s="768"/>
      <c r="BB47" s="768"/>
      <c r="BC47" s="768"/>
      <c r="BD47" s="768"/>
      <c r="BE47" s="768"/>
      <c r="BF47" s="768"/>
      <c r="BG47" s="768"/>
      <c r="BH47" s="768"/>
      <c r="BI47" s="768"/>
      <c r="BJ47" s="768"/>
      <c r="BK47" s="768"/>
      <c r="BL47" s="768"/>
      <c r="BM47" s="768"/>
      <c r="BN47" s="768"/>
      <c r="BO47" s="768"/>
      <c r="BP47" s="768"/>
    </row>
    <row r="48" spans="1:68" s="75" customFormat="1" ht="15" outlineLevel="1" x14ac:dyDescent="0.25">
      <c r="A48" s="238"/>
      <c r="B48" s="239"/>
      <c r="C48" s="249"/>
      <c r="D48" s="249"/>
      <c r="E48" s="249"/>
      <c r="F48" s="257"/>
      <c r="G48" s="261"/>
      <c r="H48" s="322" t="s">
        <v>75</v>
      </c>
      <c r="I48" s="366">
        <v>15</v>
      </c>
      <c r="J48" s="366">
        <v>15</v>
      </c>
      <c r="K48" s="366">
        <v>15</v>
      </c>
      <c r="L48" s="366">
        <v>15</v>
      </c>
      <c r="M48" s="366">
        <v>15</v>
      </c>
      <c r="N48" s="366">
        <v>15</v>
      </c>
      <c r="O48" s="366">
        <v>15</v>
      </c>
      <c r="P48" s="366">
        <v>15</v>
      </c>
      <c r="Q48" s="366">
        <v>15</v>
      </c>
      <c r="R48" s="366">
        <v>15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65" customFormat="1" ht="15" outlineLevel="1" x14ac:dyDescent="0.25">
      <c r="A49" s="769"/>
      <c r="B49" s="766"/>
      <c r="C49" s="778"/>
      <c r="D49" s="778"/>
      <c r="E49" s="778"/>
      <c r="F49" s="782"/>
      <c r="G49" s="779"/>
      <c r="H49" s="322" t="s">
        <v>1085</v>
      </c>
      <c r="I49" s="366">
        <v>15</v>
      </c>
      <c r="J49" s="366">
        <v>15</v>
      </c>
      <c r="K49" s="366">
        <v>15</v>
      </c>
      <c r="L49" s="366">
        <v>15</v>
      </c>
      <c r="M49" s="366">
        <v>15</v>
      </c>
      <c r="N49" s="366">
        <v>15</v>
      </c>
      <c r="O49" s="366">
        <v>15</v>
      </c>
      <c r="P49" s="366">
        <v>15</v>
      </c>
      <c r="Q49" s="366">
        <v>15</v>
      </c>
      <c r="R49" s="366">
        <v>15</v>
      </c>
      <c r="S49" s="322"/>
      <c r="T49" s="322"/>
      <c r="U49" s="322"/>
      <c r="V49" s="322"/>
      <c r="W49" s="773"/>
      <c r="X49" s="768"/>
      <c r="Y49" s="768"/>
      <c r="Z49" s="768"/>
      <c r="AA49" s="768"/>
      <c r="AB49" s="768"/>
      <c r="AC49" s="768"/>
      <c r="AD49" s="768"/>
      <c r="AE49" s="768"/>
      <c r="AF49" s="768"/>
      <c r="AG49" s="768"/>
      <c r="AH49" s="768"/>
      <c r="AI49" s="768"/>
      <c r="AJ49" s="768"/>
      <c r="AK49" s="768"/>
      <c r="AL49" s="768"/>
      <c r="AM49" s="768"/>
      <c r="AN49" s="768"/>
      <c r="AO49" s="768"/>
      <c r="AP49" s="768"/>
      <c r="AQ49" s="768"/>
      <c r="AR49" s="768"/>
      <c r="AS49" s="768"/>
      <c r="AT49" s="768"/>
      <c r="AU49" s="768"/>
      <c r="AV49" s="768"/>
      <c r="AW49" s="768"/>
      <c r="AX49" s="768"/>
      <c r="AY49" s="768"/>
      <c r="AZ49" s="768"/>
      <c r="BA49" s="768"/>
      <c r="BB49" s="768"/>
      <c r="BC49" s="768"/>
      <c r="BD49" s="768"/>
      <c r="BE49" s="768"/>
      <c r="BF49" s="768"/>
      <c r="BG49" s="768"/>
      <c r="BH49" s="768"/>
      <c r="BI49" s="768"/>
      <c r="BJ49" s="768"/>
      <c r="BK49" s="768"/>
      <c r="BL49" s="768"/>
      <c r="BM49" s="768"/>
      <c r="BN49" s="768"/>
      <c r="BO49" s="768"/>
      <c r="BP49" s="768"/>
    </row>
    <row r="50" spans="1:68" s="75" customFormat="1" ht="15" outlineLevel="1" x14ac:dyDescent="0.25">
      <c r="A50" s="238"/>
      <c r="B50" s="239"/>
      <c r="C50" s="249"/>
      <c r="D50" s="249"/>
      <c r="E50" s="249"/>
      <c r="F50" s="257"/>
      <c r="G50" s="261"/>
      <c r="H50" s="322" t="s">
        <v>78</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250</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81</v>
      </c>
      <c r="I52" s="366">
        <v>30</v>
      </c>
      <c r="J52" s="366">
        <v>30</v>
      </c>
      <c r="K52" s="366">
        <v>30</v>
      </c>
      <c r="L52" s="366">
        <v>30</v>
      </c>
      <c r="M52" s="366">
        <v>30</v>
      </c>
      <c r="N52" s="366">
        <v>30</v>
      </c>
      <c r="O52" s="366">
        <v>30</v>
      </c>
      <c r="P52" s="366">
        <v>30</v>
      </c>
      <c r="Q52" s="366">
        <v>30</v>
      </c>
      <c r="R52" s="366">
        <v>30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65" customFormat="1" ht="15" outlineLevel="1" x14ac:dyDescent="0.25">
      <c r="A53" s="769"/>
      <c r="B53" s="766"/>
      <c r="C53" s="778"/>
      <c r="D53" s="778"/>
      <c r="E53" s="778"/>
      <c r="F53" s="782"/>
      <c r="G53" s="779"/>
      <c r="H53" s="322" t="s">
        <v>1086</v>
      </c>
      <c r="I53" s="366">
        <v>30</v>
      </c>
      <c r="J53" s="366">
        <v>30</v>
      </c>
      <c r="K53" s="366">
        <v>30</v>
      </c>
      <c r="L53" s="366">
        <v>30</v>
      </c>
      <c r="M53" s="366">
        <v>30</v>
      </c>
      <c r="N53" s="366">
        <v>30</v>
      </c>
      <c r="O53" s="366">
        <v>30</v>
      </c>
      <c r="P53" s="366">
        <v>30</v>
      </c>
      <c r="Q53" s="366">
        <v>30</v>
      </c>
      <c r="R53" s="366">
        <v>30</v>
      </c>
      <c r="S53" s="322"/>
      <c r="T53" s="322"/>
      <c r="U53" s="322"/>
      <c r="V53" s="322"/>
      <c r="W53" s="773"/>
      <c r="X53" s="768"/>
      <c r="Y53" s="768"/>
      <c r="Z53" s="768"/>
      <c r="AA53" s="768"/>
      <c r="AB53" s="768"/>
      <c r="AC53" s="768"/>
      <c r="AD53" s="768"/>
      <c r="AE53" s="768"/>
      <c r="AF53" s="768"/>
      <c r="AG53" s="768"/>
      <c r="AH53" s="768"/>
      <c r="AI53" s="768"/>
      <c r="AJ53" s="768"/>
      <c r="AK53" s="768"/>
      <c r="AL53" s="768"/>
      <c r="AM53" s="768"/>
      <c r="AN53" s="768"/>
      <c r="AO53" s="768"/>
      <c r="AP53" s="768"/>
      <c r="AQ53" s="768"/>
      <c r="AR53" s="768"/>
      <c r="AS53" s="768"/>
      <c r="AT53" s="768"/>
      <c r="AU53" s="768"/>
      <c r="AV53" s="768"/>
      <c r="AW53" s="768"/>
      <c r="AX53" s="768"/>
      <c r="AY53" s="768"/>
      <c r="AZ53" s="768"/>
      <c r="BA53" s="768"/>
      <c r="BB53" s="768"/>
      <c r="BC53" s="768"/>
      <c r="BD53" s="768"/>
      <c r="BE53" s="768"/>
      <c r="BF53" s="768"/>
      <c r="BG53" s="768"/>
      <c r="BH53" s="768"/>
      <c r="BI53" s="768"/>
      <c r="BJ53" s="768"/>
      <c r="BK53" s="768"/>
      <c r="BL53" s="768"/>
      <c r="BM53" s="768"/>
      <c r="BN53" s="768"/>
      <c r="BO53" s="768"/>
      <c r="BP53" s="768"/>
    </row>
    <row r="54" spans="1:68" s="75" customFormat="1" ht="15" outlineLevel="1" x14ac:dyDescent="0.25">
      <c r="A54" s="238"/>
      <c r="B54" s="239"/>
      <c r="C54" s="249"/>
      <c r="D54" s="249"/>
      <c r="E54" s="249"/>
      <c r="F54" s="257"/>
      <c r="G54" s="261"/>
      <c r="H54" s="322" t="s">
        <v>72</v>
      </c>
      <c r="I54" s="366">
        <v>30</v>
      </c>
      <c r="J54" s="366">
        <v>30</v>
      </c>
      <c r="K54" s="366">
        <v>30</v>
      </c>
      <c r="L54" s="366">
        <v>30</v>
      </c>
      <c r="M54" s="366">
        <v>30</v>
      </c>
      <c r="N54" s="366">
        <v>30</v>
      </c>
      <c r="O54" s="366">
        <v>30</v>
      </c>
      <c r="P54" s="366">
        <v>30</v>
      </c>
      <c r="Q54" s="366">
        <v>30</v>
      </c>
      <c r="R54" s="366">
        <v>30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65" customFormat="1" ht="15" outlineLevel="1" x14ac:dyDescent="0.25">
      <c r="A55" s="769"/>
      <c r="B55" s="766"/>
      <c r="C55" s="778"/>
      <c r="D55" s="778"/>
      <c r="E55" s="778"/>
      <c r="F55" s="782"/>
      <c r="G55" s="779"/>
      <c r="H55" s="322" t="s">
        <v>1087</v>
      </c>
      <c r="I55" s="366">
        <v>30</v>
      </c>
      <c r="J55" s="366">
        <v>30</v>
      </c>
      <c r="K55" s="366">
        <v>30</v>
      </c>
      <c r="L55" s="366">
        <v>30</v>
      </c>
      <c r="M55" s="366">
        <v>30</v>
      </c>
      <c r="N55" s="366">
        <v>30</v>
      </c>
      <c r="O55" s="366">
        <v>30</v>
      </c>
      <c r="P55" s="366">
        <v>30</v>
      </c>
      <c r="Q55" s="366">
        <v>30</v>
      </c>
      <c r="R55" s="366">
        <v>30</v>
      </c>
      <c r="S55" s="322"/>
      <c r="T55" s="322"/>
      <c r="U55" s="322"/>
      <c r="V55" s="322"/>
      <c r="W55" s="773"/>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8"/>
      <c r="BA55" s="768"/>
      <c r="BB55" s="768"/>
      <c r="BC55" s="768"/>
      <c r="BD55" s="768"/>
      <c r="BE55" s="768"/>
      <c r="BF55" s="768"/>
      <c r="BG55" s="768"/>
      <c r="BH55" s="768"/>
      <c r="BI55" s="768"/>
      <c r="BJ55" s="768"/>
      <c r="BK55" s="768"/>
      <c r="BL55" s="768"/>
      <c r="BM55" s="768"/>
      <c r="BN55" s="768"/>
      <c r="BO55" s="768"/>
      <c r="BP55" s="768"/>
    </row>
    <row r="56" spans="1:68" s="75" customFormat="1" ht="15" outlineLevel="1" x14ac:dyDescent="0.25">
      <c r="A56" s="238"/>
      <c r="B56" s="239"/>
      <c r="C56" s="249"/>
      <c r="D56" s="249"/>
      <c r="E56" s="249"/>
      <c r="F56" s="257"/>
      <c r="G56" s="261"/>
      <c r="H56" s="322" t="s">
        <v>77</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82</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83</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84</v>
      </c>
      <c r="I60" s="366">
        <v>25</v>
      </c>
      <c r="J60" s="366">
        <v>25</v>
      </c>
      <c r="K60" s="366">
        <v>25</v>
      </c>
      <c r="L60" s="366">
        <v>25</v>
      </c>
      <c r="M60" s="366">
        <v>25</v>
      </c>
      <c r="N60" s="366">
        <v>25</v>
      </c>
      <c r="O60" s="366">
        <v>25</v>
      </c>
      <c r="P60" s="366">
        <v>25</v>
      </c>
      <c r="Q60" s="366">
        <v>25</v>
      </c>
      <c r="R60" s="366">
        <v>25</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c r="I61" s="322"/>
      <c r="J61" s="322"/>
      <c r="K61" s="322"/>
      <c r="L61" s="322"/>
      <c r="M61" s="322"/>
      <c r="N61" s="322"/>
      <c r="O61" s="322"/>
      <c r="P61" s="322"/>
      <c r="Q61" s="322"/>
      <c r="R61" s="322"/>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24" t="s">
        <v>298</v>
      </c>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115</v>
      </c>
      <c r="I64" s="322" t="s">
        <v>933</v>
      </c>
      <c r="J64" s="35" t="s">
        <v>460</v>
      </c>
      <c r="K64" s="68" t="s">
        <v>899</v>
      </c>
      <c r="L64" s="68" t="s">
        <v>900</v>
      </c>
      <c r="M64" s="68" t="s">
        <v>901</v>
      </c>
      <c r="N64" s="35" t="s">
        <v>902</v>
      </c>
      <c r="O64" s="35" t="s">
        <v>903</v>
      </c>
      <c r="P64" s="35" t="s">
        <v>904</v>
      </c>
      <c r="Q64" s="35" t="s">
        <v>905</v>
      </c>
      <c r="R64" s="35" t="s">
        <v>906</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73</v>
      </c>
      <c r="I65" s="367">
        <v>43804</v>
      </c>
      <c r="J65" s="367">
        <v>43804</v>
      </c>
      <c r="K65" s="367">
        <v>43804</v>
      </c>
      <c r="L65" s="367">
        <v>43804</v>
      </c>
      <c r="M65" s="367">
        <v>43804</v>
      </c>
      <c r="N65" s="367">
        <v>43804</v>
      </c>
      <c r="O65" s="367">
        <v>43804</v>
      </c>
      <c r="P65" s="367">
        <v>43804</v>
      </c>
      <c r="Q65" s="367">
        <v>43804</v>
      </c>
      <c r="R65" s="367">
        <v>43804</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65" customFormat="1" ht="15" outlineLevel="1" x14ac:dyDescent="0.25">
      <c r="A66" s="769"/>
      <c r="B66" s="766"/>
      <c r="C66" s="778"/>
      <c r="D66" s="778"/>
      <c r="E66" s="778"/>
      <c r="F66" s="782"/>
      <c r="G66" s="779"/>
      <c r="H66" s="322" t="s">
        <v>1083</v>
      </c>
      <c r="I66" s="367">
        <v>43804</v>
      </c>
      <c r="J66" s="367">
        <v>43804</v>
      </c>
      <c r="K66" s="367">
        <v>43804</v>
      </c>
      <c r="L66" s="367">
        <v>43804</v>
      </c>
      <c r="M66" s="367">
        <v>43804</v>
      </c>
      <c r="N66" s="367">
        <v>43804</v>
      </c>
      <c r="O66" s="367">
        <v>43804</v>
      </c>
      <c r="P66" s="367">
        <v>43804</v>
      </c>
      <c r="Q66" s="367">
        <v>43804</v>
      </c>
      <c r="R66" s="367">
        <v>43804</v>
      </c>
      <c r="S66" s="322"/>
      <c r="T66" s="322"/>
      <c r="U66" s="322"/>
      <c r="V66" s="322"/>
      <c r="W66" s="773"/>
      <c r="X66" s="768"/>
      <c r="Y66" s="768"/>
      <c r="Z66" s="768"/>
      <c r="AA66" s="768"/>
      <c r="AB66" s="768"/>
      <c r="AC66" s="768"/>
      <c r="AD66" s="768"/>
      <c r="AE66" s="768"/>
      <c r="AF66" s="768"/>
      <c r="AG66" s="768"/>
      <c r="AH66" s="768"/>
      <c r="AI66" s="768"/>
      <c r="AJ66" s="768"/>
      <c r="AK66" s="768"/>
      <c r="AL66" s="768"/>
      <c r="AM66" s="768"/>
      <c r="AN66" s="768"/>
      <c r="AO66" s="768"/>
      <c r="AP66" s="768"/>
      <c r="AQ66" s="768"/>
      <c r="AR66" s="768"/>
      <c r="AS66" s="768"/>
      <c r="AT66" s="768"/>
      <c r="AU66" s="768"/>
      <c r="AV66" s="768"/>
      <c r="AW66" s="768"/>
      <c r="AX66" s="768"/>
      <c r="AY66" s="768"/>
      <c r="AZ66" s="768"/>
      <c r="BA66" s="768"/>
      <c r="BB66" s="768"/>
      <c r="BC66" s="768"/>
      <c r="BD66" s="768"/>
      <c r="BE66" s="768"/>
      <c r="BF66" s="768"/>
      <c r="BG66" s="768"/>
      <c r="BH66" s="768"/>
      <c r="BI66" s="768"/>
      <c r="BJ66" s="768"/>
      <c r="BK66" s="768"/>
      <c r="BL66" s="768"/>
      <c r="BM66" s="768"/>
      <c r="BN66" s="768"/>
      <c r="BO66" s="768"/>
      <c r="BP66" s="768"/>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65" customFormat="1" ht="15" outlineLevel="1" x14ac:dyDescent="0.25">
      <c r="A68" s="769"/>
      <c r="B68" s="766"/>
      <c r="C68" s="778"/>
      <c r="D68" s="778"/>
      <c r="E68" s="778"/>
      <c r="F68" s="782"/>
      <c r="G68" s="779"/>
      <c r="H68" s="322" t="s">
        <v>1084</v>
      </c>
      <c r="I68" s="367">
        <v>43804</v>
      </c>
      <c r="J68" s="367">
        <v>43804</v>
      </c>
      <c r="K68" s="367">
        <v>43804</v>
      </c>
      <c r="L68" s="367">
        <v>43804</v>
      </c>
      <c r="M68" s="367">
        <v>43804</v>
      </c>
      <c r="N68" s="367">
        <v>43804</v>
      </c>
      <c r="O68" s="367">
        <v>43804</v>
      </c>
      <c r="P68" s="367">
        <v>43804</v>
      </c>
      <c r="Q68" s="367">
        <v>43804</v>
      </c>
      <c r="R68" s="367">
        <v>43804</v>
      </c>
      <c r="S68" s="322"/>
      <c r="T68" s="322"/>
      <c r="U68" s="322"/>
      <c r="V68" s="322"/>
      <c r="W68" s="773"/>
      <c r="X68" s="768"/>
      <c r="Y68" s="768"/>
      <c r="Z68" s="768"/>
      <c r="AA68" s="768"/>
      <c r="AB68" s="768"/>
      <c r="AC68" s="768"/>
      <c r="AD68" s="768"/>
      <c r="AE68" s="768"/>
      <c r="AF68" s="768"/>
      <c r="AG68" s="768"/>
      <c r="AH68" s="768"/>
      <c r="AI68" s="768"/>
      <c r="AJ68" s="768"/>
      <c r="AK68" s="768"/>
      <c r="AL68" s="768"/>
      <c r="AM68" s="768"/>
      <c r="AN68" s="768"/>
      <c r="AO68" s="768"/>
      <c r="AP68" s="768"/>
      <c r="AQ68" s="768"/>
      <c r="AR68" s="768"/>
      <c r="AS68" s="768"/>
      <c r="AT68" s="768"/>
      <c r="AU68" s="768"/>
      <c r="AV68" s="768"/>
      <c r="AW68" s="768"/>
      <c r="AX68" s="768"/>
      <c r="AY68" s="768"/>
      <c r="AZ68" s="768"/>
      <c r="BA68" s="768"/>
      <c r="BB68" s="768"/>
      <c r="BC68" s="768"/>
      <c r="BD68" s="768"/>
      <c r="BE68" s="768"/>
      <c r="BF68" s="768"/>
      <c r="BG68" s="768"/>
      <c r="BH68" s="768"/>
      <c r="BI68" s="768"/>
      <c r="BJ68" s="768"/>
      <c r="BK68" s="768"/>
      <c r="BL68" s="768"/>
      <c r="BM68" s="768"/>
      <c r="BN68" s="768"/>
      <c r="BO68" s="768"/>
      <c r="BP68" s="768"/>
    </row>
    <row r="69" spans="1:68" ht="15" outlineLevel="1" x14ac:dyDescent="0.25">
      <c r="A69" s="5"/>
      <c r="B69" s="6"/>
      <c r="C69" s="17"/>
      <c r="D69" s="17"/>
      <c r="E69" s="17"/>
      <c r="F69" s="26"/>
      <c r="G69" s="34"/>
      <c r="H69" s="322" t="s">
        <v>75</v>
      </c>
      <c r="I69" s="367">
        <v>43804</v>
      </c>
      <c r="J69" s="367">
        <v>43804</v>
      </c>
      <c r="K69" s="367">
        <v>43804</v>
      </c>
      <c r="L69" s="367">
        <v>43804</v>
      </c>
      <c r="M69" s="367">
        <v>43804</v>
      </c>
      <c r="N69" s="367">
        <v>43804</v>
      </c>
      <c r="O69" s="367">
        <v>43804</v>
      </c>
      <c r="P69" s="367">
        <v>43804</v>
      </c>
      <c r="Q69" s="367">
        <v>43804</v>
      </c>
      <c r="R69" s="367">
        <v>43804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1085</v>
      </c>
      <c r="I70" s="367">
        <v>43804</v>
      </c>
      <c r="J70" s="367">
        <v>43804</v>
      </c>
      <c r="K70" s="367">
        <v>43804</v>
      </c>
      <c r="L70" s="367">
        <v>43804</v>
      </c>
      <c r="M70" s="367">
        <v>43804</v>
      </c>
      <c r="N70" s="367">
        <v>43804</v>
      </c>
      <c r="O70" s="367">
        <v>43804</v>
      </c>
      <c r="P70" s="367">
        <v>43804</v>
      </c>
      <c r="Q70" s="367">
        <v>43804</v>
      </c>
      <c r="R70" s="367">
        <v>43804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78</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65" customFormat="1" ht="15" outlineLevel="1" x14ac:dyDescent="0.25">
      <c r="A72" s="769"/>
      <c r="B72" s="766"/>
      <c r="C72" s="778"/>
      <c r="D72" s="778"/>
      <c r="E72" s="778"/>
      <c r="F72" s="782"/>
      <c r="G72" s="779"/>
      <c r="H72" s="322" t="s">
        <v>250</v>
      </c>
      <c r="I72" s="367">
        <v>43794</v>
      </c>
      <c r="J72" s="367">
        <v>43794</v>
      </c>
      <c r="K72" s="367">
        <v>43794</v>
      </c>
      <c r="L72" s="367">
        <v>43794</v>
      </c>
      <c r="M72" s="367">
        <v>43794</v>
      </c>
      <c r="N72" s="367">
        <v>43794</v>
      </c>
      <c r="O72" s="367">
        <v>43794</v>
      </c>
      <c r="P72" s="367">
        <v>43794</v>
      </c>
      <c r="Q72" s="367">
        <v>43794</v>
      </c>
      <c r="R72" s="367">
        <v>43794</v>
      </c>
      <c r="S72" s="322"/>
      <c r="T72" s="322"/>
      <c r="U72" s="322"/>
      <c r="V72" s="322"/>
      <c r="W72" s="773"/>
      <c r="X72" s="768"/>
      <c r="Y72" s="768"/>
      <c r="Z72" s="768"/>
      <c r="AA72" s="768"/>
      <c r="AB72" s="768"/>
      <c r="AC72" s="768"/>
      <c r="AD72" s="768"/>
      <c r="AE72" s="768"/>
      <c r="AF72" s="768"/>
      <c r="AG72" s="768"/>
      <c r="AH72" s="768"/>
      <c r="AI72" s="768"/>
      <c r="AJ72" s="768"/>
      <c r="AK72" s="768"/>
      <c r="AL72" s="768"/>
      <c r="AM72" s="768"/>
      <c r="AN72" s="768"/>
      <c r="AO72" s="768"/>
      <c r="AP72" s="768"/>
      <c r="AQ72" s="768"/>
      <c r="AR72" s="768"/>
      <c r="AS72" s="768"/>
      <c r="AT72" s="768"/>
      <c r="AU72" s="768"/>
      <c r="AV72" s="768"/>
      <c r="AW72" s="768"/>
      <c r="AX72" s="768"/>
      <c r="AY72" s="768"/>
      <c r="AZ72" s="768"/>
      <c r="BA72" s="768"/>
      <c r="BB72" s="768"/>
      <c r="BC72" s="768"/>
      <c r="BD72" s="768"/>
      <c r="BE72" s="768"/>
      <c r="BF72" s="768"/>
      <c r="BG72" s="768"/>
      <c r="BH72" s="768"/>
      <c r="BI72" s="768"/>
      <c r="BJ72" s="768"/>
      <c r="BK72" s="768"/>
      <c r="BL72" s="768"/>
      <c r="BM72" s="768"/>
      <c r="BN72" s="768"/>
      <c r="BO72" s="768"/>
      <c r="BP72" s="768"/>
    </row>
    <row r="73" spans="1:68" ht="15" outlineLevel="1" x14ac:dyDescent="0.25">
      <c r="A73" s="5"/>
      <c r="B73" s="6"/>
      <c r="C73" s="17"/>
      <c r="D73" s="17"/>
      <c r="E73" s="17"/>
      <c r="F73" s="26"/>
      <c r="G73" s="34"/>
      <c r="H73" s="322" t="s">
        <v>81</v>
      </c>
      <c r="I73" s="367">
        <v>43794</v>
      </c>
      <c r="J73" s="367">
        <v>43794</v>
      </c>
      <c r="K73" s="367">
        <v>43794</v>
      </c>
      <c r="L73" s="367">
        <v>43794</v>
      </c>
      <c r="M73" s="367">
        <v>43794</v>
      </c>
      <c r="N73" s="367">
        <v>43794</v>
      </c>
      <c r="O73" s="367">
        <v>43794</v>
      </c>
      <c r="P73" s="367">
        <v>43794</v>
      </c>
      <c r="Q73" s="367">
        <v>43794</v>
      </c>
      <c r="R73" s="367">
        <v>43794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65" customFormat="1" ht="15" outlineLevel="1" x14ac:dyDescent="0.25">
      <c r="A74" s="769"/>
      <c r="B74" s="766"/>
      <c r="C74" s="778"/>
      <c r="D74" s="778"/>
      <c r="E74" s="778"/>
      <c r="F74" s="782"/>
      <c r="G74" s="779"/>
      <c r="H74" s="322" t="s">
        <v>1086</v>
      </c>
      <c r="I74" s="367">
        <v>43794</v>
      </c>
      <c r="J74" s="367">
        <v>43794</v>
      </c>
      <c r="K74" s="367">
        <v>43794</v>
      </c>
      <c r="L74" s="367">
        <v>43794</v>
      </c>
      <c r="M74" s="367">
        <v>43794</v>
      </c>
      <c r="N74" s="367">
        <v>43794</v>
      </c>
      <c r="O74" s="367">
        <v>43794</v>
      </c>
      <c r="P74" s="367">
        <v>43794</v>
      </c>
      <c r="Q74" s="367">
        <v>43794</v>
      </c>
      <c r="R74" s="367">
        <v>43794</v>
      </c>
      <c r="S74" s="322"/>
      <c r="T74" s="322"/>
      <c r="U74" s="322"/>
      <c r="V74" s="322"/>
      <c r="W74" s="773"/>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8"/>
      <c r="BA74" s="768"/>
      <c r="BB74" s="768"/>
      <c r="BC74" s="768"/>
      <c r="BD74" s="768"/>
      <c r="BE74" s="768"/>
      <c r="BF74" s="768"/>
      <c r="BG74" s="768"/>
      <c r="BH74" s="768"/>
      <c r="BI74" s="768"/>
      <c r="BJ74" s="768"/>
      <c r="BK74" s="768"/>
      <c r="BL74" s="768"/>
      <c r="BM74" s="768"/>
      <c r="BN74" s="768"/>
      <c r="BO74" s="768"/>
      <c r="BP74" s="768"/>
    </row>
    <row r="75" spans="1:68" ht="15" outlineLevel="1" x14ac:dyDescent="0.25">
      <c r="A75" s="5"/>
      <c r="B75" s="6"/>
      <c r="C75" s="17"/>
      <c r="D75" s="17"/>
      <c r="E75" s="17"/>
      <c r="F75" s="26"/>
      <c r="G75" s="34"/>
      <c r="H75" s="322" t="s">
        <v>72</v>
      </c>
      <c r="I75" s="367">
        <v>43794</v>
      </c>
      <c r="J75" s="367">
        <v>43794</v>
      </c>
      <c r="K75" s="367">
        <v>43794</v>
      </c>
      <c r="L75" s="367">
        <v>43794</v>
      </c>
      <c r="M75" s="367">
        <v>43794</v>
      </c>
      <c r="N75" s="367">
        <v>43794</v>
      </c>
      <c r="O75" s="367">
        <v>43794</v>
      </c>
      <c r="P75" s="367">
        <v>43794</v>
      </c>
      <c r="Q75" s="367">
        <v>43794</v>
      </c>
      <c r="R75" s="367">
        <v>43794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s="765" customFormat="1" ht="15" outlineLevel="1" x14ac:dyDescent="0.25">
      <c r="A76" s="769"/>
      <c r="B76" s="766"/>
      <c r="C76" s="778"/>
      <c r="D76" s="778"/>
      <c r="E76" s="778"/>
      <c r="F76" s="782"/>
      <c r="G76" s="779"/>
      <c r="H76" s="322" t="s">
        <v>1087</v>
      </c>
      <c r="I76" s="367">
        <v>43794</v>
      </c>
      <c r="J76" s="367">
        <v>43794</v>
      </c>
      <c r="K76" s="367">
        <v>43794</v>
      </c>
      <c r="L76" s="367">
        <v>43794</v>
      </c>
      <c r="M76" s="367">
        <v>43794</v>
      </c>
      <c r="N76" s="367">
        <v>43794</v>
      </c>
      <c r="O76" s="367">
        <v>43794</v>
      </c>
      <c r="P76" s="367">
        <v>43794</v>
      </c>
      <c r="Q76" s="367">
        <v>43794</v>
      </c>
      <c r="R76" s="367">
        <v>43794</v>
      </c>
      <c r="S76" s="322"/>
      <c r="T76" s="322"/>
      <c r="U76" s="322"/>
      <c r="V76" s="322"/>
      <c r="W76" s="773"/>
      <c r="X76" s="768"/>
      <c r="Y76" s="768"/>
      <c r="Z76" s="768"/>
      <c r="AA76" s="768"/>
      <c r="AB76" s="768"/>
      <c r="AC76" s="768"/>
      <c r="AD76" s="768"/>
      <c r="AE76" s="768"/>
      <c r="AF76" s="768"/>
      <c r="AG76" s="768"/>
      <c r="AH76" s="768"/>
      <c r="AI76" s="768"/>
      <c r="AJ76" s="768"/>
      <c r="AK76" s="768"/>
      <c r="AL76" s="768"/>
      <c r="AM76" s="768"/>
      <c r="AN76" s="768"/>
      <c r="AO76" s="768"/>
      <c r="AP76" s="768"/>
      <c r="AQ76" s="768"/>
      <c r="AR76" s="768"/>
      <c r="AS76" s="768"/>
      <c r="AT76" s="768"/>
      <c r="AU76" s="768"/>
      <c r="AV76" s="768"/>
      <c r="AW76" s="768"/>
      <c r="AX76" s="768"/>
      <c r="AY76" s="768"/>
      <c r="AZ76" s="768"/>
      <c r="BA76" s="768"/>
      <c r="BB76" s="768"/>
      <c r="BC76" s="768"/>
      <c r="BD76" s="768"/>
      <c r="BE76" s="768"/>
      <c r="BF76" s="768"/>
      <c r="BG76" s="768"/>
      <c r="BH76" s="768"/>
      <c r="BI76" s="768"/>
      <c r="BJ76" s="768"/>
      <c r="BK76" s="768"/>
      <c r="BL76" s="768"/>
      <c r="BM76" s="768"/>
      <c r="BN76" s="768"/>
      <c r="BO76" s="768"/>
      <c r="BP76" s="768"/>
    </row>
    <row r="77" spans="1:68" ht="15" outlineLevel="1" x14ac:dyDescent="0.25">
      <c r="A77" s="5"/>
      <c r="B77" s="6"/>
      <c r="C77" s="17"/>
      <c r="D77" s="17"/>
      <c r="E77" s="17"/>
      <c r="F77" s="26"/>
      <c r="G77" s="34"/>
      <c r="H77" s="322" t="s">
        <v>77</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74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82</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83</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22" t="s">
        <v>84</v>
      </c>
      <c r="I81" s="367">
        <v>43804</v>
      </c>
      <c r="J81" s="367">
        <v>43804</v>
      </c>
      <c r="K81" s="367">
        <v>43804</v>
      </c>
      <c r="L81" s="367">
        <v>43804</v>
      </c>
      <c r="M81" s="367">
        <v>43804</v>
      </c>
      <c r="N81" s="367">
        <v>43804</v>
      </c>
      <c r="O81" s="367">
        <v>43804</v>
      </c>
      <c r="P81" s="367">
        <v>43804</v>
      </c>
      <c r="Q81" s="367">
        <v>43804</v>
      </c>
      <c r="R81" s="367">
        <v>43804</v>
      </c>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t="s">
        <v>251</v>
      </c>
      <c r="I83" s="367">
        <v>43770</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t="s">
        <v>252</v>
      </c>
      <c r="I85" s="366">
        <v>15</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677" t="s">
        <v>263</v>
      </c>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3.35" customHeight="1" outlineLevel="1" x14ac:dyDescent="0.25">
      <c r="A88" s="5"/>
      <c r="B88" s="6"/>
      <c r="C88" s="17"/>
      <c r="D88" s="17"/>
      <c r="E88" s="17"/>
      <c r="F88" s="26"/>
      <c r="G88" s="34"/>
      <c r="H88" s="35" t="s">
        <v>264</v>
      </c>
      <c r="I88" s="366">
        <v>7</v>
      </c>
      <c r="J88" s="35"/>
      <c r="K88" s="68"/>
      <c r="L88" s="68"/>
      <c r="M88" s="68"/>
      <c r="N88" s="35"/>
      <c r="O88" s="35"/>
      <c r="P88" s="35"/>
      <c r="Q88" s="35"/>
      <c r="R88" s="35"/>
      <c r="S88" s="35"/>
      <c r="T88" s="35"/>
      <c r="U88" s="35"/>
      <c r="V88" s="35"/>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5" outlineLevel="1" x14ac:dyDescent="0.25">
      <c r="A89" s="5"/>
      <c r="B89" s="6"/>
      <c r="C89" s="17"/>
      <c r="D89" s="17"/>
      <c r="E89" s="17"/>
      <c r="F89" s="26"/>
      <c r="G89" s="34"/>
      <c r="H89" s="35"/>
      <c r="I89" s="35"/>
      <c r="J89" s="35"/>
      <c r="K89" s="68"/>
      <c r="L89" s="68"/>
      <c r="M89" s="68"/>
      <c r="N89" s="35"/>
      <c r="O89" s="35"/>
      <c r="P89" s="35"/>
      <c r="Q89" s="35"/>
      <c r="R89" s="35"/>
      <c r="S89" s="35"/>
      <c r="T89" s="35"/>
      <c r="U89" s="35"/>
      <c r="V89" s="3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5.0999999999999996" customHeight="1" outlineLevel="1" x14ac:dyDescent="0.25">
      <c r="A90" s="5"/>
      <c r="B90" s="6"/>
      <c r="C90" s="17"/>
      <c r="D90" s="17"/>
      <c r="E90" s="17"/>
      <c r="F90" s="36"/>
      <c r="G90" s="37"/>
      <c r="H90" s="37"/>
      <c r="I90" s="37"/>
      <c r="J90" s="38"/>
      <c r="K90" s="38"/>
      <c r="L90" s="38"/>
      <c r="M90" s="38"/>
      <c r="N90" s="38"/>
      <c r="O90" s="38"/>
      <c r="P90" s="38"/>
      <c r="Q90" s="38"/>
      <c r="R90" s="38"/>
      <c r="S90" s="38"/>
      <c r="T90" s="38"/>
      <c r="U90" s="38"/>
      <c r="V90" s="30"/>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24.95" customHeight="1" outlineLevel="1" x14ac:dyDescent="0.25">
      <c r="A91" s="5"/>
      <c r="B91" s="6"/>
      <c r="C91" s="39"/>
      <c r="D91" s="39"/>
      <c r="E91" s="39"/>
      <c r="F91" s="39"/>
      <c r="G91" s="40" t="str">
        <f>G23</f>
        <v>General info</v>
      </c>
      <c r="H91" s="39"/>
      <c r="I91" s="39"/>
      <c r="J91" s="39"/>
      <c r="K91" s="39"/>
      <c r="L91" s="39"/>
      <c r="M91" s="39"/>
      <c r="N91" s="39"/>
      <c r="O91" s="39"/>
      <c r="P91" s="39"/>
      <c r="Q91" s="39"/>
      <c r="R91" s="39"/>
      <c r="S91" s="39"/>
      <c r="T91" s="39"/>
      <c r="U91" s="39"/>
      <c r="V91" s="39"/>
      <c r="W91" s="41" t="s">
        <v>24</v>
      </c>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6"/>
      <c r="D92" s="6"/>
      <c r="E92" s="6"/>
      <c r="F92" s="7"/>
      <c r="G92" s="7"/>
      <c r="H92" s="7"/>
      <c r="I92" s="7"/>
      <c r="J92" s="7"/>
      <c r="K92" s="7"/>
      <c r="L92" s="7"/>
      <c r="M92" s="7"/>
      <c r="N92" s="7"/>
      <c r="O92" s="7"/>
      <c r="P92" s="7"/>
      <c r="Q92" s="7"/>
      <c r="R92" s="7"/>
      <c r="S92" s="7"/>
      <c r="T92" s="7"/>
      <c r="U92" s="7"/>
      <c r="V92" s="7"/>
      <c r="W92" s="7"/>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7"/>
      <c r="BR92" s="7"/>
      <c r="BS92" s="7"/>
      <c r="BT92" s="7"/>
      <c r="BU92" s="7"/>
      <c r="BV92" s="7"/>
      <c r="BW92" s="7"/>
      <c r="BX92" s="7"/>
      <c r="BY92" s="7"/>
      <c r="BZ92" s="7"/>
      <c r="CA92" s="7"/>
      <c r="CB92" s="7"/>
      <c r="CC92" s="7"/>
      <c r="CD92" s="7"/>
      <c r="CE92" s="7"/>
      <c r="CF92" s="7"/>
    </row>
    <row r="93" spans="1:84" ht="12" customHeight="1" outlineLevel="1" x14ac:dyDescent="0.25">
      <c r="A93" s="5"/>
      <c r="B93" s="6"/>
      <c r="C93" s="6"/>
      <c r="D93" s="6"/>
      <c r="E93" s="6"/>
      <c r="F93" s="6"/>
      <c r="G93" s="6"/>
      <c r="H93" s="7"/>
      <c r="I93" s="7"/>
      <c r="J93" s="7"/>
      <c r="K93" s="7"/>
      <c r="L93" s="7"/>
      <c r="M93" s="240"/>
      <c r="N93" s="240"/>
      <c r="O93" s="240"/>
      <c r="P93" s="7"/>
      <c r="Q93" s="7"/>
      <c r="R93" s="7"/>
      <c r="S93" s="7"/>
      <c r="T93" s="7"/>
      <c r="U93" s="7"/>
      <c r="V93" s="7"/>
      <c r="W93" s="7"/>
      <c r="X93" s="6"/>
      <c r="Y93" s="6"/>
      <c r="Z93" s="6"/>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5.0999999999999996" customHeight="1" outlineLevel="1" thickBot="1" x14ac:dyDescent="0.3">
      <c r="A94" s="5"/>
      <c r="B94" s="6"/>
      <c r="C94" s="6"/>
      <c r="D94" s="6"/>
      <c r="E94" s="6"/>
      <c r="F94" s="6"/>
      <c r="G94" s="6"/>
      <c r="H94" s="7"/>
      <c r="I94" s="7"/>
      <c r="J94" s="7"/>
      <c r="K94" s="7"/>
      <c r="L94" s="7"/>
      <c r="M94" s="240"/>
      <c r="N94" s="240"/>
      <c r="O94" s="240"/>
      <c r="P94" s="7"/>
      <c r="Q94" s="7"/>
      <c r="R94" s="7"/>
      <c r="S94" s="7"/>
      <c r="T94" s="7"/>
      <c r="U94" s="7"/>
      <c r="V94" s="7"/>
      <c r="W94" s="7"/>
      <c r="X94" s="6"/>
      <c r="Y94" s="6"/>
      <c r="Z94" s="6"/>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5.0999999999999996" customHeight="1" outlineLevel="1" x14ac:dyDescent="0.25">
      <c r="A95" s="5"/>
      <c r="B95" s="6"/>
      <c r="C95" s="9" t="s">
        <v>0</v>
      </c>
      <c r="D95" s="9"/>
      <c r="E95" s="9"/>
      <c r="F95" s="9"/>
      <c r="G95" s="9"/>
      <c r="H95" s="9"/>
      <c r="I95" s="9"/>
      <c r="J95" s="9"/>
      <c r="K95" s="10"/>
      <c r="L95" s="10"/>
      <c r="M95" s="242"/>
      <c r="N95" s="242"/>
      <c r="O95" s="242"/>
      <c r="P95" s="10"/>
      <c r="Q95" s="10"/>
      <c r="R95" s="10"/>
      <c r="S95" s="10"/>
      <c r="T95" s="10"/>
      <c r="U95" s="10"/>
      <c r="V95" s="10"/>
      <c r="W95" s="11"/>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2"/>
      <c r="D96" s="12"/>
      <c r="E96" s="12" t="s">
        <v>1</v>
      </c>
      <c r="F96" s="13"/>
      <c r="G96" s="14" t="s">
        <v>62</v>
      </c>
      <c r="H96" s="13"/>
      <c r="I96" s="13"/>
      <c r="J96" s="13"/>
      <c r="K96" s="13"/>
      <c r="L96" s="13"/>
      <c r="M96" s="245"/>
      <c r="N96" s="245"/>
      <c r="O96" s="245"/>
      <c r="P96" s="13"/>
      <c r="Q96" s="13"/>
      <c r="R96" s="13"/>
      <c r="S96" s="15"/>
      <c r="T96" s="13"/>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2"/>
      <c r="D97" s="12"/>
      <c r="E97" s="17"/>
      <c r="F97" s="13"/>
      <c r="G97" s="18"/>
      <c r="H97" s="13" t="s">
        <v>26</v>
      </c>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2"/>
      <c r="E98" s="17"/>
      <c r="F98" s="13"/>
      <c r="G98" s="13" t="s">
        <v>2</v>
      </c>
      <c r="H98" s="13"/>
      <c r="I98" s="13"/>
      <c r="J98" s="13"/>
      <c r="K98" s="13"/>
      <c r="L98" s="13"/>
      <c r="M98" s="245"/>
      <c r="N98" s="245"/>
      <c r="O98" s="245"/>
      <c r="P98" s="13"/>
      <c r="Q98" s="13"/>
      <c r="R98" s="13"/>
      <c r="S98" s="15"/>
      <c r="T98" s="19"/>
      <c r="U98" s="15"/>
      <c r="V98" s="1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20">
        <v>0</v>
      </c>
      <c r="D99" s="12"/>
      <c r="E99" s="17"/>
      <c r="F99" s="13"/>
      <c r="G99" s="21"/>
      <c r="H99" s="13"/>
      <c r="I99" s="13"/>
      <c r="J99" s="13"/>
      <c r="K99" s="13"/>
      <c r="L99" s="13"/>
      <c r="M99" s="245"/>
      <c r="N99" s="245"/>
      <c r="O99" s="245"/>
      <c r="P99" s="13"/>
      <c r="Q99" s="13"/>
      <c r="R99" s="13"/>
      <c r="S99" s="15"/>
      <c r="T99" s="19"/>
      <c r="U99" s="15"/>
      <c r="V99" s="1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22"/>
      <c r="K100" s="22"/>
      <c r="L100" s="22"/>
      <c r="M100" s="819"/>
      <c r="N100" s="819"/>
      <c r="O100" s="819"/>
      <c r="P100" s="22"/>
      <c r="Q100" s="22"/>
      <c r="R100" s="22"/>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17"/>
      <c r="J101" s="17"/>
      <c r="K101" s="17"/>
      <c r="L101" s="22"/>
      <c r="M101" s="819"/>
      <c r="N101" s="819"/>
      <c r="O101" s="819"/>
      <c r="P101" s="22"/>
      <c r="Q101" s="22"/>
      <c r="R101" s="22"/>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17"/>
      <c r="G102" s="17"/>
      <c r="H102" s="17"/>
      <c r="I102" s="17"/>
      <c r="J102" s="17"/>
      <c r="K102" s="17"/>
      <c r="L102" s="17"/>
      <c r="M102" s="249"/>
      <c r="N102" s="249"/>
      <c r="O102" s="249"/>
      <c r="P102" s="17"/>
      <c r="Q102" s="24"/>
      <c r="R102" s="24"/>
      <c r="S102" s="22"/>
      <c r="T102" s="22"/>
      <c r="U102" s="22"/>
      <c r="V102" s="22"/>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17"/>
      <c r="G103" s="17"/>
      <c r="H103" s="17"/>
      <c r="I103" s="23" t="s">
        <v>446</v>
      </c>
      <c r="J103" s="23" t="s">
        <v>63</v>
      </c>
      <c r="K103" s="23" t="s">
        <v>64</v>
      </c>
      <c r="L103" s="23" t="s">
        <v>65</v>
      </c>
      <c r="M103" s="255" t="s">
        <v>66</v>
      </c>
      <c r="N103" s="255" t="s">
        <v>1003</v>
      </c>
      <c r="O103" s="255" t="s">
        <v>1004</v>
      </c>
      <c r="P103" s="255" t="s">
        <v>1005</v>
      </c>
      <c r="Q103" s="24"/>
      <c r="R103" s="24"/>
      <c r="S103" s="22"/>
      <c r="T103" s="22"/>
      <c r="U103" s="22"/>
      <c r="V103" s="22"/>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5" outlineLevel="1" x14ac:dyDescent="0.25">
      <c r="A104" s="5"/>
      <c r="B104" s="6"/>
      <c r="C104" s="17"/>
      <c r="D104" s="17"/>
      <c r="E104" s="17"/>
      <c r="F104" s="26"/>
      <c r="G104" s="34"/>
      <c r="H104" s="27" t="s">
        <v>246</v>
      </c>
      <c r="I104" s="364">
        <v>1</v>
      </c>
      <c r="J104" s="364">
        <v>1</v>
      </c>
      <c r="K104" s="364">
        <v>1</v>
      </c>
      <c r="L104" s="368">
        <v>0.8</v>
      </c>
      <c r="M104" s="368">
        <v>0.8</v>
      </c>
      <c r="N104" s="368">
        <v>0</v>
      </c>
      <c r="O104" s="368">
        <v>0</v>
      </c>
      <c r="P104" s="368">
        <v>0</v>
      </c>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17"/>
      <c r="D105" s="17"/>
      <c r="E105" s="17"/>
      <c r="F105" s="33"/>
      <c r="G105" s="34"/>
      <c r="H105" s="33"/>
      <c r="I105" s="33"/>
      <c r="J105" s="33"/>
      <c r="K105" s="33"/>
      <c r="L105" s="33"/>
      <c r="M105" s="265"/>
      <c r="N105" s="265"/>
      <c r="O105" s="265"/>
      <c r="P105" s="33"/>
      <c r="Q105" s="35"/>
      <c r="R105" s="35"/>
      <c r="S105" s="35"/>
      <c r="T105" s="35"/>
      <c r="U105" s="35"/>
      <c r="V105" s="35"/>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7"/>
      <c r="D106" s="17"/>
      <c r="E106" s="17"/>
      <c r="F106" s="33"/>
      <c r="G106" s="34"/>
      <c r="H106" s="34"/>
      <c r="I106" s="58"/>
      <c r="J106" s="58"/>
      <c r="K106" s="58"/>
      <c r="L106" s="58"/>
      <c r="M106" s="322"/>
      <c r="N106" s="322"/>
      <c r="O106" s="322"/>
      <c r="P106" s="58"/>
      <c r="Q106" s="35"/>
      <c r="R106" s="35"/>
      <c r="S106" s="35"/>
      <c r="T106" s="35"/>
      <c r="U106" s="35"/>
      <c r="V106" s="3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5.0999999999999996" customHeight="1" outlineLevel="1" x14ac:dyDescent="0.25">
      <c r="A107" s="5"/>
      <c r="B107" s="6"/>
      <c r="C107" s="17"/>
      <c r="D107" s="17"/>
      <c r="E107" s="17"/>
      <c r="F107" s="36"/>
      <c r="G107" s="37"/>
      <c r="H107" s="37"/>
      <c r="I107" s="37"/>
      <c r="J107" s="38"/>
      <c r="K107" s="38"/>
      <c r="L107" s="38"/>
      <c r="M107" s="268"/>
      <c r="N107" s="268"/>
      <c r="O107" s="268"/>
      <c r="P107" s="38"/>
      <c r="Q107" s="38"/>
      <c r="R107" s="38"/>
      <c r="S107" s="38"/>
      <c r="T107" s="38"/>
      <c r="U107" s="38"/>
      <c r="V107" s="30"/>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24.95" customHeight="1" outlineLevel="1" x14ac:dyDescent="0.25">
      <c r="A108" s="5"/>
      <c r="B108" s="6"/>
      <c r="C108" s="39"/>
      <c r="D108" s="39"/>
      <c r="E108" s="39"/>
      <c r="F108" s="39"/>
      <c r="G108" s="40" t="str">
        <f>G96</f>
        <v>Arable Area (Work Wise)</v>
      </c>
      <c r="H108" s="39"/>
      <c r="I108" s="39"/>
      <c r="J108" s="39"/>
      <c r="K108" s="39"/>
      <c r="L108" s="39"/>
      <c r="M108" s="269"/>
      <c r="N108" s="269"/>
      <c r="O108" s="269"/>
      <c r="P108" s="39"/>
      <c r="Q108" s="39"/>
      <c r="R108" s="39"/>
      <c r="S108" s="39"/>
      <c r="T108" s="39"/>
      <c r="U108" s="39"/>
      <c r="V108" s="39"/>
      <c r="W108" s="41" t="s">
        <v>24</v>
      </c>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6"/>
      <c r="D109" s="6"/>
      <c r="E109" s="6"/>
      <c r="F109" s="7"/>
      <c r="G109" s="7"/>
      <c r="H109" s="7"/>
      <c r="I109" s="7"/>
      <c r="J109" s="7"/>
      <c r="K109" s="7"/>
      <c r="L109" s="7"/>
      <c r="M109" s="240"/>
      <c r="N109" s="240"/>
      <c r="O109" s="240"/>
      <c r="P109" s="7"/>
      <c r="Q109" s="7"/>
      <c r="R109" s="7"/>
      <c r="S109" s="7"/>
      <c r="T109" s="7"/>
      <c r="U109" s="7"/>
      <c r="V109" s="7"/>
      <c r="W109" s="7"/>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7"/>
      <c r="BR109" s="7"/>
      <c r="BS109" s="7"/>
      <c r="BT109" s="7"/>
      <c r="BU109" s="7"/>
      <c r="BV109" s="7"/>
      <c r="BW109" s="7"/>
      <c r="BX109" s="7"/>
      <c r="BY109" s="7"/>
      <c r="BZ109" s="7"/>
      <c r="CA109" s="7"/>
      <c r="CB109" s="7"/>
      <c r="CC109" s="7"/>
      <c r="CD109" s="7"/>
      <c r="CE109" s="7"/>
      <c r="CF109" s="7"/>
    </row>
    <row r="110" spans="1:84" ht="12" customHeight="1" outlineLevel="1" x14ac:dyDescent="0.25">
      <c r="A110" s="5"/>
      <c r="B110" s="6"/>
      <c r="C110" s="6"/>
      <c r="D110" s="6"/>
      <c r="E110" s="6"/>
      <c r="F110" s="6"/>
      <c r="G110" s="6"/>
      <c r="H110" s="7"/>
      <c r="I110" s="7"/>
      <c r="J110" s="7"/>
      <c r="K110" s="7"/>
      <c r="L110" s="7"/>
      <c r="M110" s="7"/>
      <c r="N110" s="7"/>
      <c r="O110" s="7"/>
      <c r="P110" s="7"/>
      <c r="Q110" s="7"/>
      <c r="R110" s="7"/>
      <c r="S110" s="7"/>
      <c r="T110" s="7"/>
      <c r="U110" s="7"/>
      <c r="V110" s="7"/>
      <c r="W110" s="7"/>
      <c r="X110" s="6"/>
      <c r="Y110" s="6"/>
      <c r="Z110" s="6"/>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5.0999999999999996" customHeight="1" outlineLevel="1" thickBot="1" x14ac:dyDescent="0.3">
      <c r="A111" s="5"/>
      <c r="B111" s="6"/>
      <c r="C111" s="6"/>
      <c r="D111" s="6"/>
      <c r="E111" s="6"/>
      <c r="F111" s="6"/>
      <c r="G111" s="6"/>
      <c r="H111" s="7"/>
      <c r="I111" s="7"/>
      <c r="J111" s="7"/>
      <c r="K111" s="7"/>
      <c r="L111" s="7"/>
      <c r="M111" s="7"/>
      <c r="N111" s="7"/>
      <c r="O111" s="7"/>
      <c r="P111" s="7"/>
      <c r="Q111" s="7"/>
      <c r="R111" s="7"/>
      <c r="S111" s="7"/>
      <c r="T111" s="7"/>
      <c r="U111" s="7"/>
      <c r="V111" s="7"/>
      <c r="W111" s="7"/>
      <c r="X111" s="6"/>
      <c r="Y111" s="6"/>
      <c r="Z111" s="6"/>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5.0999999999999996" customHeight="1" outlineLevel="1" x14ac:dyDescent="0.25">
      <c r="A112" s="5"/>
      <c r="B112" s="6"/>
      <c r="C112" s="9" t="s">
        <v>0</v>
      </c>
      <c r="D112" s="9"/>
      <c r="E112" s="9"/>
      <c r="F112" s="9"/>
      <c r="G112" s="9"/>
      <c r="H112" s="9"/>
      <c r="I112" s="9"/>
      <c r="J112" s="9"/>
      <c r="K112" s="10"/>
      <c r="L112" s="10"/>
      <c r="M112" s="10"/>
      <c r="N112" s="10"/>
      <c r="O112" s="10"/>
      <c r="P112" s="10"/>
      <c r="Q112" s="10"/>
      <c r="R112" s="10"/>
      <c r="S112" s="10"/>
      <c r="T112" s="10"/>
      <c r="U112" s="10"/>
      <c r="V112" s="10"/>
      <c r="W112" s="11"/>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2"/>
      <c r="D113" s="12"/>
      <c r="E113" s="12" t="s">
        <v>1</v>
      </c>
      <c r="F113" s="13"/>
      <c r="G113" s="14" t="s">
        <v>379</v>
      </c>
      <c r="H113" s="13"/>
      <c r="I113" s="13"/>
      <c r="J113" s="13"/>
      <c r="K113" s="13"/>
      <c r="L113" s="13"/>
      <c r="M113" s="13"/>
      <c r="N113" s="13"/>
      <c r="O113" s="13"/>
      <c r="P113" s="13"/>
      <c r="Q113" s="13"/>
      <c r="R113" s="13"/>
      <c r="S113" s="15"/>
      <c r="T113" s="13"/>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2"/>
      <c r="D114" s="12"/>
      <c r="E114" s="17"/>
      <c r="F114" s="13"/>
      <c r="G114" s="18"/>
      <c r="H114" s="13"/>
      <c r="I114" s="315" t="s">
        <v>378</v>
      </c>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2"/>
      <c r="E115" s="17"/>
      <c r="F115" s="13"/>
      <c r="G115" s="13"/>
      <c r="H115" s="13"/>
      <c r="I115" s="13" t="s">
        <v>404</v>
      </c>
      <c r="J115" s="13"/>
      <c r="K115" s="13"/>
      <c r="L115" s="13"/>
      <c r="M115" s="13"/>
      <c r="N115" s="13"/>
      <c r="O115" s="13"/>
      <c r="P115" s="13"/>
      <c r="Q115" s="13"/>
      <c r="R115" s="13"/>
      <c r="S115" s="15"/>
      <c r="T115" s="19"/>
      <c r="U115" s="15"/>
      <c r="V115" s="15"/>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20">
        <v>0</v>
      </c>
      <c r="D116" s="12"/>
      <c r="E116" s="17"/>
      <c r="F116" s="13"/>
      <c r="G116" s="21"/>
      <c r="H116" s="13"/>
      <c r="I116" s="13"/>
      <c r="J116" s="13"/>
      <c r="K116" s="13"/>
      <c r="L116" s="13"/>
      <c r="M116" s="13"/>
      <c r="N116" s="13"/>
      <c r="O116" s="13"/>
      <c r="P116" s="13"/>
      <c r="Q116" s="13"/>
      <c r="R116" s="13"/>
      <c r="S116" s="15"/>
      <c r="T116" s="19"/>
      <c r="U116" s="15"/>
      <c r="V116" s="1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11"/>
      <c r="I117" s="310"/>
      <c r="J117" s="310"/>
      <c r="K117" s="310"/>
      <c r="L117" s="325"/>
      <c r="M117" s="325"/>
      <c r="N117" s="325"/>
      <c r="O117" s="325"/>
      <c r="P117" s="325"/>
      <c r="Q117" s="325"/>
      <c r="R117" s="325"/>
      <c r="S117" s="325"/>
      <c r="T117" s="325"/>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17"/>
      <c r="H118" s="950" t="s">
        <v>409</v>
      </c>
      <c r="I118" s="950"/>
      <c r="J118" s="950"/>
      <c r="K118" s="310"/>
      <c r="L118" s="325"/>
      <c r="M118" s="949" t="s">
        <v>301</v>
      </c>
      <c r="N118" s="949"/>
      <c r="O118" s="949"/>
      <c r="P118" s="325"/>
      <c r="Q118" s="325"/>
      <c r="R118" s="325"/>
      <c r="S118" s="325"/>
      <c r="T118" s="325"/>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2" customHeight="1" outlineLevel="1" x14ac:dyDescent="0.25">
      <c r="A119" s="5"/>
      <c r="B119" s="6"/>
      <c r="C119" s="17"/>
      <c r="D119" s="17"/>
      <c r="E119" s="17"/>
      <c r="F119" s="17"/>
      <c r="G119" s="17"/>
      <c r="H119" s="325" t="s">
        <v>67</v>
      </c>
      <c r="I119" s="325" t="s">
        <v>67</v>
      </c>
      <c r="J119" s="325" t="s">
        <v>67</v>
      </c>
      <c r="K119" s="325"/>
      <c r="L119" s="325"/>
      <c r="M119" s="17"/>
      <c r="N119" s="325"/>
      <c r="O119" s="325"/>
      <c r="P119" s="17"/>
      <c r="Q119" s="17"/>
      <c r="R119" s="17"/>
      <c r="S119" s="17"/>
      <c r="T119" s="17"/>
      <c r="U119" s="310"/>
      <c r="V119" s="310"/>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2" customHeight="1" outlineLevel="1" x14ac:dyDescent="0.25">
      <c r="A120" s="5"/>
      <c r="B120" s="6"/>
      <c r="C120" s="17"/>
      <c r="D120" s="17"/>
      <c r="E120" s="17"/>
      <c r="F120" s="17"/>
      <c r="G120" s="23"/>
      <c r="H120" s="24" t="s">
        <v>71</v>
      </c>
      <c r="I120" s="24" t="s">
        <v>70</v>
      </c>
      <c r="J120" s="24" t="s">
        <v>69</v>
      </c>
      <c r="K120" s="330"/>
      <c r="L120" s="330"/>
      <c r="M120" s="24" t="s">
        <v>71</v>
      </c>
      <c r="N120" s="24" t="s">
        <v>70</v>
      </c>
      <c r="O120" s="24" t="s">
        <v>69</v>
      </c>
      <c r="P120" s="24"/>
      <c r="Q120" s="24"/>
      <c r="R120" s="24"/>
      <c r="S120" s="24"/>
      <c r="T120" s="24"/>
      <c r="U120" s="310"/>
      <c r="V120" s="310"/>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76</v>
      </c>
      <c r="H121" s="368">
        <v>250</v>
      </c>
      <c r="I121" s="368">
        <v>0</v>
      </c>
      <c r="J121" s="368">
        <v>0</v>
      </c>
      <c r="L121" s="8" t="str">
        <f t="shared" ref="L121:L150" si="0">G121</f>
        <v>b</v>
      </c>
      <c r="M121" s="369">
        <f t="shared" ref="M121:M150" si="1">1/4</f>
        <v>0.25</v>
      </c>
      <c r="N121" s="368">
        <f t="shared" ref="N121:N150" si="2">IF(I121&gt;0,1,0)</f>
        <v>0</v>
      </c>
      <c r="O121" s="368">
        <f t="shared" ref="O121:O150" si="3">IF(J121&gt;0,1,0)</f>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1084</v>
      </c>
      <c r="H122" s="368">
        <v>250</v>
      </c>
      <c r="I122" s="368">
        <v>0</v>
      </c>
      <c r="J122" s="368">
        <v>0</v>
      </c>
      <c r="L122" s="765" t="str">
        <f t="shared" ref="L122" si="4">G122</f>
        <v>bd</v>
      </c>
      <c r="M122" s="369">
        <f t="shared" si="1"/>
        <v>0.25</v>
      </c>
      <c r="N122" s="368">
        <f t="shared" ref="N122" si="5">IF(I122&gt;0,1,0)</f>
        <v>0</v>
      </c>
      <c r="O122" s="368">
        <f t="shared" ref="O122" si="6">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74</v>
      </c>
      <c r="H123" s="368">
        <v>250</v>
      </c>
      <c r="I123" s="368">
        <v>0</v>
      </c>
      <c r="J123" s="368">
        <v>0</v>
      </c>
      <c r="L123" s="8" t="str">
        <f t="shared" si="0"/>
        <v>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78</v>
      </c>
      <c r="H124" s="368">
        <v>250</v>
      </c>
      <c r="I124" s="368">
        <v>0</v>
      </c>
      <c r="J124" s="368">
        <v>0</v>
      </c>
      <c r="L124" s="8" t="str">
        <f t="shared" si="0"/>
        <v>h</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82</v>
      </c>
      <c r="H125" s="368">
        <v>250</v>
      </c>
      <c r="I125" s="368">
        <v>0</v>
      </c>
      <c r="J125" s="368">
        <v>0</v>
      </c>
      <c r="L125" s="8" t="str">
        <f t="shared" si="0"/>
        <v>i</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83</v>
      </c>
      <c r="H126" s="368">
        <v>250</v>
      </c>
      <c r="I126" s="368">
        <v>0</v>
      </c>
      <c r="J126" s="368">
        <v>0</v>
      </c>
      <c r="L126" s="8" t="str">
        <f t="shared" si="0"/>
        <v>k</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77</v>
      </c>
      <c r="H127" s="368">
        <v>250</v>
      </c>
      <c r="I127" s="368">
        <v>0</v>
      </c>
      <c r="J127" s="368">
        <v>0</v>
      </c>
      <c r="L127" s="8" t="str">
        <f t="shared" si="0"/>
        <v>l</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75</v>
      </c>
      <c r="H128" s="368">
        <v>250</v>
      </c>
      <c r="I128" s="368">
        <v>0</v>
      </c>
      <c r="J128" s="368">
        <v>0</v>
      </c>
      <c r="L128" s="8" t="str">
        <f t="shared" si="0"/>
        <v>o</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1085</v>
      </c>
      <c r="H129" s="368">
        <v>250</v>
      </c>
      <c r="I129" s="368">
        <v>0</v>
      </c>
      <c r="J129" s="368">
        <v>0</v>
      </c>
      <c r="L129" s="765" t="str">
        <f t="shared" ref="L129" si="7">G129</f>
        <v>od</v>
      </c>
      <c r="M129" s="369">
        <f t="shared" si="1"/>
        <v>0.25</v>
      </c>
      <c r="N129" s="368">
        <f t="shared" ref="N129" si="8">IF(I129&gt;0,1,0)</f>
        <v>0</v>
      </c>
      <c r="O129" s="368">
        <f t="shared" ref="O129" si="9">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250</v>
      </c>
      <c r="H130" s="368">
        <v>250</v>
      </c>
      <c r="I130" s="368">
        <v>0</v>
      </c>
      <c r="J130" s="368">
        <v>0</v>
      </c>
      <c r="L130" s="8" t="str">
        <f t="shared" si="0"/>
        <v>of</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72</v>
      </c>
      <c r="H131" s="368">
        <v>250</v>
      </c>
      <c r="I131" s="368">
        <v>0</v>
      </c>
      <c r="J131" s="368">
        <v>0</v>
      </c>
      <c r="L131" s="8" t="str">
        <f t="shared" si="0"/>
        <v>r</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1087</v>
      </c>
      <c r="H132" s="368">
        <v>250</v>
      </c>
      <c r="I132" s="368">
        <v>0</v>
      </c>
      <c r="J132" s="368">
        <v>0</v>
      </c>
      <c r="L132" s="765" t="str">
        <f t="shared" ref="L132" si="10">G132</f>
        <v>rd</v>
      </c>
      <c r="M132" s="369">
        <f t="shared" si="1"/>
        <v>0.25</v>
      </c>
      <c r="N132" s="368">
        <f t="shared" ref="N132" si="11">IF(I132&gt;0,1,0)</f>
        <v>0</v>
      </c>
      <c r="O132" s="368">
        <f t="shared" ref="O132" si="12">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84</v>
      </c>
      <c r="H133" s="368">
        <v>250</v>
      </c>
      <c r="I133" s="368">
        <v>0</v>
      </c>
      <c r="J133" s="368">
        <v>0</v>
      </c>
      <c r="L133" s="8" t="str">
        <f t="shared" si="0"/>
        <v>v</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73</v>
      </c>
      <c r="H134" s="368">
        <v>250</v>
      </c>
      <c r="I134" s="368">
        <v>0</v>
      </c>
      <c r="J134" s="368">
        <v>0</v>
      </c>
      <c r="L134" s="8" t="str">
        <f t="shared" si="0"/>
        <v>w</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1083</v>
      </c>
      <c r="H135" s="368">
        <v>250</v>
      </c>
      <c r="I135" s="368">
        <v>0</v>
      </c>
      <c r="J135" s="368">
        <v>0</v>
      </c>
      <c r="L135" s="765" t="str">
        <f t="shared" ref="L135" si="13">G135</f>
        <v>wd</v>
      </c>
      <c r="M135" s="369">
        <f t="shared" si="1"/>
        <v>0.25</v>
      </c>
      <c r="N135" s="368">
        <f t="shared" ref="N135" si="14">IF(I135&gt;0,1,0)</f>
        <v>0</v>
      </c>
      <c r="O135" s="368">
        <f t="shared" ref="O135" si="15">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8" t="s">
        <v>81</v>
      </c>
      <c r="H136" s="368">
        <v>250</v>
      </c>
      <c r="I136" s="368">
        <v>0</v>
      </c>
      <c r="J136" s="368">
        <v>0</v>
      </c>
      <c r="L136" s="8" t="str">
        <f t="shared" si="0"/>
        <v>z</v>
      </c>
      <c r="M136" s="369">
        <f t="shared" si="1"/>
        <v>0.25</v>
      </c>
      <c r="N136" s="368">
        <f t="shared" si="2"/>
        <v>0</v>
      </c>
      <c r="O136" s="368">
        <f t="shared" si="3"/>
        <v>0</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s="765" customFormat="1" ht="15" outlineLevel="1" x14ac:dyDescent="0.25">
      <c r="A137" s="769"/>
      <c r="B137" s="766"/>
      <c r="C137" s="778"/>
      <c r="D137" s="778"/>
      <c r="E137" s="778"/>
      <c r="F137" s="782"/>
      <c r="G137" s="765" t="s">
        <v>1086</v>
      </c>
      <c r="H137" s="368">
        <v>250</v>
      </c>
      <c r="I137" s="368">
        <v>0</v>
      </c>
      <c r="J137" s="368">
        <v>0</v>
      </c>
      <c r="L137" s="765" t="str">
        <f t="shared" ref="L137" si="16">G137</f>
        <v>zd</v>
      </c>
      <c r="M137" s="369">
        <f t="shared" si="1"/>
        <v>0.25</v>
      </c>
      <c r="N137" s="368">
        <f t="shared" ref="N137" si="17">IF(I137&gt;0,1,0)</f>
        <v>0</v>
      </c>
      <c r="O137" s="368">
        <f t="shared" ref="O137" si="18">IF(J137&gt;0,1,0)</f>
        <v>0</v>
      </c>
      <c r="S137" s="322"/>
      <c r="T137" s="322"/>
      <c r="U137" s="322"/>
      <c r="V137" s="322"/>
      <c r="W137" s="773"/>
      <c r="X137" s="768"/>
      <c r="Y137" s="768"/>
      <c r="Z137" s="768"/>
      <c r="AA137" s="768"/>
      <c r="AB137" s="768"/>
      <c r="AC137" s="768"/>
      <c r="AD137" s="768"/>
      <c r="AE137" s="768"/>
      <c r="AF137" s="768"/>
      <c r="AG137" s="768"/>
      <c r="AH137" s="768"/>
      <c r="AI137" s="768"/>
      <c r="AJ137" s="768"/>
      <c r="AK137" s="768"/>
      <c r="AL137" s="768"/>
      <c r="AM137" s="768"/>
      <c r="AN137" s="768"/>
      <c r="AO137" s="768"/>
      <c r="AP137" s="768"/>
      <c r="AQ137" s="768"/>
      <c r="AR137" s="768"/>
      <c r="AS137" s="768"/>
      <c r="AT137" s="768"/>
      <c r="AU137" s="768"/>
      <c r="AV137" s="768"/>
      <c r="AW137" s="768"/>
      <c r="AX137" s="768"/>
      <c r="AY137" s="768"/>
      <c r="AZ137" s="768"/>
      <c r="BA137" s="768"/>
      <c r="BB137" s="768"/>
      <c r="BC137" s="768"/>
      <c r="BD137" s="768"/>
      <c r="BE137" s="768"/>
      <c r="BF137" s="768"/>
      <c r="BG137" s="768"/>
      <c r="BH137" s="768"/>
      <c r="BI137" s="768"/>
      <c r="BJ137" s="768"/>
      <c r="BK137" s="768"/>
      <c r="BL137" s="768"/>
      <c r="BM137" s="768"/>
      <c r="BN137" s="768"/>
      <c r="BO137" s="768"/>
      <c r="BP137" s="768"/>
    </row>
    <row r="138" spans="1:68" ht="15" outlineLevel="1" x14ac:dyDescent="0.25">
      <c r="A138" s="5"/>
      <c r="B138" s="6"/>
      <c r="C138" s="17"/>
      <c r="D138" s="17"/>
      <c r="E138" s="17"/>
      <c r="F138" s="26"/>
      <c r="G138" s="27" t="s">
        <v>79</v>
      </c>
      <c r="H138" s="368">
        <v>250</v>
      </c>
      <c r="I138" s="368">
        <v>60</v>
      </c>
      <c r="J138" s="368">
        <v>120</v>
      </c>
      <c r="K138" s="27"/>
      <c r="L138" s="8" t="str">
        <f t="shared" si="0"/>
        <v>a</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80</v>
      </c>
      <c r="H139" s="368">
        <v>250</v>
      </c>
      <c r="I139" s="368">
        <v>60</v>
      </c>
      <c r="J139" s="368">
        <v>170</v>
      </c>
      <c r="K139" s="27"/>
      <c r="L139" s="8" t="str">
        <f t="shared" si="0"/>
        <v>ar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398</v>
      </c>
      <c r="H140" s="368">
        <v>250</v>
      </c>
      <c r="I140" s="368">
        <v>60</v>
      </c>
      <c r="J140" s="368">
        <v>120</v>
      </c>
      <c r="K140" s="27"/>
      <c r="L140" s="8" t="str">
        <f t="shared" si="0"/>
        <v>m</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399</v>
      </c>
      <c r="H141" s="368">
        <v>250</v>
      </c>
      <c r="I141" s="368">
        <v>60</v>
      </c>
      <c r="J141" s="368">
        <v>120</v>
      </c>
      <c r="L141" s="8" t="str">
        <f t="shared" si="0"/>
        <v>j</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8" t="s">
        <v>259</v>
      </c>
      <c r="H142" s="368">
        <v>250</v>
      </c>
      <c r="I142" s="368">
        <v>60</v>
      </c>
      <c r="J142" s="368">
        <v>170</v>
      </c>
      <c r="L142" s="8" t="str">
        <f t="shared" si="0"/>
        <v>jr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s</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85</v>
      </c>
      <c r="H144" s="368">
        <v>250</v>
      </c>
      <c r="I144" s="368">
        <v>60</v>
      </c>
      <c r="J144" s="368">
        <v>170</v>
      </c>
      <c r="K144" s="27"/>
      <c r="L144" s="8" t="str">
        <f t="shared" si="0"/>
        <v>sr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t</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7" t="s">
        <v>258</v>
      </c>
      <c r="H146" s="368">
        <v>250</v>
      </c>
      <c r="I146" s="368">
        <v>60</v>
      </c>
      <c r="J146" s="368">
        <v>170</v>
      </c>
      <c r="K146" s="27"/>
      <c r="L146" s="8" t="str">
        <f t="shared" si="0"/>
        <v>tr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7" t="s">
        <v>402</v>
      </c>
      <c r="H147" s="368">
        <v>250</v>
      </c>
      <c r="I147" s="368">
        <v>60</v>
      </c>
      <c r="J147" s="368">
        <v>120</v>
      </c>
      <c r="K147" s="27"/>
      <c r="L147" s="8" t="str">
        <f t="shared" si="0"/>
        <v>u</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26" t="s">
        <v>256</v>
      </c>
      <c r="H148" s="368">
        <v>250</v>
      </c>
      <c r="I148" s="368">
        <v>60</v>
      </c>
      <c r="J148" s="368">
        <v>170</v>
      </c>
      <c r="K148" s="26"/>
      <c r="L148" s="8" t="str">
        <f t="shared" si="0"/>
        <v>ur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G149" s="26" t="s">
        <v>403</v>
      </c>
      <c r="H149" s="368">
        <v>250</v>
      </c>
      <c r="I149" s="368">
        <v>60</v>
      </c>
      <c r="J149" s="368">
        <v>120</v>
      </c>
      <c r="K149" s="26"/>
      <c r="L149" s="8" t="str">
        <f t="shared" si="0"/>
        <v>x</v>
      </c>
      <c r="M149" s="369">
        <f t="shared" si="1"/>
        <v>0.25</v>
      </c>
      <c r="N149" s="368">
        <f t="shared" si="2"/>
        <v>1</v>
      </c>
      <c r="O149" s="368">
        <f t="shared" si="3"/>
        <v>1</v>
      </c>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5"/>
      <c r="B150" s="6"/>
      <c r="C150" s="17"/>
      <c r="D150" s="17"/>
      <c r="E150" s="17"/>
      <c r="F150" s="26"/>
      <c r="G150" s="8" t="s">
        <v>257</v>
      </c>
      <c r="H150" s="368">
        <v>250</v>
      </c>
      <c r="I150" s="368">
        <v>60</v>
      </c>
      <c r="J150" s="368">
        <v>170</v>
      </c>
      <c r="L150" s="8" t="str">
        <f t="shared" si="0"/>
        <v>xr</v>
      </c>
      <c r="M150" s="369">
        <f t="shared" si="1"/>
        <v>0.25</v>
      </c>
      <c r="N150" s="368">
        <f t="shared" si="2"/>
        <v>1</v>
      </c>
      <c r="O150" s="368">
        <f t="shared" si="3"/>
        <v>1</v>
      </c>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5"/>
      <c r="B151" s="6"/>
      <c r="C151" s="17"/>
      <c r="D151" s="17"/>
      <c r="E151" s="17"/>
      <c r="F151" s="26"/>
      <c r="H151" s="312"/>
      <c r="I151" s="313"/>
      <c r="J151" s="313"/>
      <c r="K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7"/>
      <c r="E152" s="17"/>
      <c r="F152" s="33"/>
      <c r="G152" s="33"/>
      <c r="H152" s="33"/>
      <c r="I152" s="33"/>
      <c r="J152" s="33"/>
      <c r="K152" s="35"/>
      <c r="L152" s="35"/>
      <c r="M152" s="35"/>
      <c r="N152" s="35"/>
      <c r="O152" s="35"/>
      <c r="P152" s="35"/>
      <c r="Q152" s="35"/>
      <c r="R152" s="35"/>
      <c r="S152" s="35"/>
      <c r="T152" s="35"/>
      <c r="U152" s="35"/>
      <c r="V152" s="3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7"/>
      <c r="E153" s="17"/>
      <c r="F153" s="33"/>
      <c r="G153" s="34"/>
      <c r="H153" s="58"/>
      <c r="I153" s="58"/>
      <c r="J153" s="58"/>
      <c r="K153" s="35"/>
      <c r="L153" s="35"/>
      <c r="M153" s="35"/>
      <c r="N153" s="35"/>
      <c r="O153" s="35"/>
      <c r="P153" s="35"/>
      <c r="Q153" s="35"/>
      <c r="R153" s="35"/>
      <c r="S153" s="35"/>
      <c r="T153" s="35"/>
      <c r="U153" s="35"/>
      <c r="V153" s="3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5.0999999999999996" customHeight="1" outlineLevel="1" x14ac:dyDescent="0.25">
      <c r="A154" s="5"/>
      <c r="B154" s="6"/>
      <c r="C154" s="17"/>
      <c r="D154" s="17"/>
      <c r="E154" s="17"/>
      <c r="F154" s="36"/>
      <c r="G154" s="37"/>
      <c r="H154" s="37"/>
      <c r="I154" s="38"/>
      <c r="J154" s="38"/>
      <c r="K154" s="38"/>
      <c r="L154" s="38"/>
      <c r="M154" s="38"/>
      <c r="N154" s="38"/>
      <c r="O154" s="38"/>
      <c r="P154" s="38"/>
      <c r="Q154" s="38"/>
      <c r="R154" s="38"/>
      <c r="S154" s="38"/>
      <c r="T154" s="38"/>
      <c r="U154" s="38"/>
      <c r="V154" s="30"/>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24.95" customHeight="1" outlineLevel="1" x14ac:dyDescent="0.25">
      <c r="A155" s="5"/>
      <c r="B155" s="6"/>
      <c r="C155" s="39"/>
      <c r="D155" s="39"/>
      <c r="E155" s="39"/>
      <c r="F155" s="39"/>
      <c r="G155" s="40" t="str">
        <f>G113</f>
        <v>Fixed Inputs</v>
      </c>
      <c r="H155" s="39"/>
      <c r="I155" s="39"/>
      <c r="J155" s="39"/>
      <c r="K155" s="39"/>
      <c r="L155" s="39"/>
      <c r="M155" s="39"/>
      <c r="N155" s="39"/>
      <c r="O155" s="39"/>
      <c r="P155" s="39"/>
      <c r="Q155" s="39"/>
      <c r="R155" s="39"/>
      <c r="S155" s="39"/>
      <c r="T155" s="39"/>
      <c r="U155" s="39"/>
      <c r="V155" s="39"/>
      <c r="W155" s="41" t="s">
        <v>24</v>
      </c>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6"/>
      <c r="D156" s="6"/>
      <c r="E156" s="6"/>
      <c r="F156" s="7"/>
      <c r="G156" s="7"/>
      <c r="H156" s="7"/>
      <c r="I156" s="7"/>
      <c r="J156" s="7"/>
      <c r="K156" s="7"/>
      <c r="L156" s="7"/>
      <c r="M156" s="7"/>
      <c r="N156" s="7"/>
      <c r="O156" s="7"/>
      <c r="P156" s="7"/>
      <c r="Q156" s="7"/>
      <c r="R156" s="7"/>
      <c r="S156" s="7"/>
      <c r="T156" s="7"/>
      <c r="U156" s="7"/>
      <c r="V156" s="7"/>
      <c r="W156" s="7"/>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7"/>
      <c r="BR156" s="7"/>
      <c r="BS156" s="7"/>
      <c r="BT156" s="7"/>
      <c r="BU156" s="7"/>
      <c r="BV156" s="7"/>
      <c r="BW156" s="7"/>
      <c r="BX156" s="7"/>
      <c r="BY156" s="7"/>
      <c r="BZ156" s="7"/>
      <c r="CA156" s="7"/>
      <c r="CB156" s="7"/>
      <c r="CC156" s="7"/>
      <c r="CD156" s="7"/>
      <c r="CE156" s="7"/>
      <c r="CF156" s="7"/>
    </row>
    <row r="157" spans="1:84" ht="12" customHeight="1" outlineLevel="1" x14ac:dyDescent="0.25">
      <c r="A157" s="5"/>
      <c r="B157" s="6"/>
      <c r="C157" s="6"/>
      <c r="D157" s="6"/>
      <c r="E157" s="6"/>
      <c r="F157" s="6"/>
      <c r="G157" s="6"/>
      <c r="H157" s="7"/>
      <c r="I157" s="7"/>
      <c r="J157" s="7"/>
      <c r="K157" s="7"/>
      <c r="L157" s="7"/>
      <c r="M157" s="7"/>
      <c r="N157" s="240"/>
      <c r="O157" s="240"/>
      <c r="P157" s="240"/>
      <c r="Q157" s="7"/>
      <c r="R157" s="7"/>
      <c r="S157" s="7"/>
      <c r="T157" s="7"/>
      <c r="U157" s="7"/>
      <c r="V157" s="7"/>
      <c r="W157" s="7"/>
      <c r="X157" s="6"/>
      <c r="Y157" s="6"/>
      <c r="Z157" s="6"/>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row>
    <row r="158" spans="1:84" ht="5.0999999999999996" customHeight="1" outlineLevel="1" thickBot="1" x14ac:dyDescent="0.3">
      <c r="A158" s="5"/>
      <c r="B158" s="6"/>
      <c r="C158" s="6"/>
      <c r="D158" s="6"/>
      <c r="E158" s="6"/>
      <c r="F158" s="6"/>
      <c r="G158" s="6"/>
      <c r="H158" s="7"/>
      <c r="I158" s="7"/>
      <c r="J158" s="7"/>
      <c r="K158" s="7"/>
      <c r="L158" s="7"/>
      <c r="M158" s="7"/>
      <c r="N158" s="240"/>
      <c r="O158" s="240"/>
      <c r="P158" s="240"/>
      <c r="Q158" s="7"/>
      <c r="R158" s="7"/>
      <c r="S158" s="7"/>
      <c r="T158" s="7"/>
      <c r="U158" s="7"/>
      <c r="V158" s="7"/>
      <c r="W158" s="7"/>
      <c r="X158" s="6"/>
      <c r="Y158" s="6"/>
      <c r="Z158" s="6"/>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x14ac:dyDescent="0.25">
      <c r="A159" s="5"/>
      <c r="B159" s="6"/>
      <c r="C159" s="9" t="s">
        <v>0</v>
      </c>
      <c r="D159" s="9"/>
      <c r="E159" s="9"/>
      <c r="F159" s="9"/>
      <c r="G159" s="9"/>
      <c r="H159" s="9"/>
      <c r="I159" s="9"/>
      <c r="J159" s="9"/>
      <c r="K159" s="10"/>
      <c r="L159" s="10"/>
      <c r="M159" s="10"/>
      <c r="N159" s="242"/>
      <c r="O159" s="242"/>
      <c r="P159" s="242"/>
      <c r="Q159" s="10"/>
      <c r="R159" s="10"/>
      <c r="S159" s="10"/>
      <c r="T159" s="10"/>
      <c r="U159" s="10"/>
      <c r="V159" s="10"/>
      <c r="W159" s="11"/>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2"/>
      <c r="D160" s="12"/>
      <c r="E160" s="12" t="s">
        <v>1</v>
      </c>
      <c r="F160" s="13"/>
      <c r="G160" s="14" t="s">
        <v>300</v>
      </c>
      <c r="H160" s="13"/>
      <c r="I160" s="13"/>
      <c r="J160" s="13"/>
      <c r="K160" s="13"/>
      <c r="L160" s="13"/>
      <c r="M160" s="13"/>
      <c r="N160" s="245"/>
      <c r="O160" s="245"/>
      <c r="P160" s="245"/>
      <c r="Q160" s="13"/>
      <c r="R160" s="13"/>
      <c r="S160" s="15"/>
      <c r="T160" s="13"/>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2"/>
      <c r="D161" s="12"/>
      <c r="E161" s="17"/>
      <c r="F161" s="13"/>
      <c r="G161" s="18"/>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2"/>
      <c r="E162" s="17"/>
      <c r="F162" s="13"/>
      <c r="G162" s="13" t="s">
        <v>2</v>
      </c>
      <c r="H162" s="13"/>
      <c r="I162" s="13" t="s">
        <v>294</v>
      </c>
      <c r="J162" s="13"/>
      <c r="K162" s="13"/>
      <c r="L162" s="13"/>
      <c r="M162" s="13"/>
      <c r="N162" s="245"/>
      <c r="O162" s="245"/>
      <c r="P162" s="245"/>
      <c r="Q162" s="13"/>
      <c r="R162" s="13"/>
      <c r="S162" s="15"/>
      <c r="T162" s="19"/>
      <c r="U162" s="15"/>
      <c r="V162" s="15"/>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20">
        <v>0</v>
      </c>
      <c r="D163" s="12"/>
      <c r="E163" s="17"/>
      <c r="F163" s="13"/>
      <c r="G163" s="21"/>
      <c r="H163" s="13"/>
      <c r="I163" s="13"/>
      <c r="J163" s="13"/>
      <c r="K163" s="13"/>
      <c r="L163" s="13"/>
      <c r="M163" s="13"/>
      <c r="N163" s="245"/>
      <c r="O163" s="245"/>
      <c r="P163" s="245"/>
      <c r="Q163" s="13"/>
      <c r="R163" s="13"/>
      <c r="S163" s="15"/>
      <c r="T163" s="19"/>
      <c r="U163" s="15"/>
      <c r="V163" s="15"/>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17"/>
      <c r="J164" s="233"/>
      <c r="K164" s="233"/>
      <c r="L164" s="233"/>
      <c r="M164" s="233"/>
      <c r="N164" s="819"/>
      <c r="O164" s="819"/>
      <c r="P164" s="819"/>
      <c r="Q164" s="233"/>
      <c r="R164" s="233"/>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c r="I165" s="17"/>
      <c r="J165" s="17"/>
      <c r="K165" s="17"/>
      <c r="L165" s="233"/>
      <c r="M165" s="233"/>
      <c r="N165" s="819"/>
      <c r="O165" s="819"/>
      <c r="P165" s="819"/>
      <c r="Q165" s="233"/>
      <c r="R165" s="233"/>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5"/>
      <c r="B166" s="6"/>
      <c r="C166" s="17"/>
      <c r="D166" s="17"/>
      <c r="E166" s="17"/>
      <c r="F166" s="17"/>
      <c r="G166" s="17"/>
      <c r="H166" s="17"/>
      <c r="I166" s="23"/>
      <c r="J166" s="23"/>
      <c r="K166" s="23"/>
      <c r="L166" s="23"/>
      <c r="M166" s="23"/>
      <c r="N166" s="255"/>
      <c r="O166" s="255"/>
      <c r="P166" s="255"/>
      <c r="Q166" s="23"/>
      <c r="R166" s="24"/>
      <c r="S166" s="233"/>
      <c r="T166" s="233"/>
      <c r="U166" s="233"/>
      <c r="V166" s="233"/>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5"/>
      <c r="B167" s="6"/>
      <c r="C167" s="17"/>
      <c r="D167" s="17"/>
      <c r="E167" s="17"/>
      <c r="F167" s="17"/>
      <c r="G167" s="17"/>
      <c r="H167" s="17" t="s">
        <v>67</v>
      </c>
      <c r="I167" s="249" t="s">
        <v>459</v>
      </c>
      <c r="J167" s="255" t="s">
        <v>446</v>
      </c>
      <c r="K167" s="255" t="s">
        <v>63</v>
      </c>
      <c r="L167" s="255" t="s">
        <v>64</v>
      </c>
      <c r="M167" s="255" t="s">
        <v>65</v>
      </c>
      <c r="N167" s="255" t="s">
        <v>66</v>
      </c>
      <c r="O167" s="255" t="s">
        <v>1003</v>
      </c>
      <c r="P167" s="255" t="s">
        <v>1004</v>
      </c>
      <c r="Q167" s="255" t="s">
        <v>1005</v>
      </c>
      <c r="R167" s="24"/>
      <c r="S167" s="233"/>
      <c r="T167" s="233"/>
      <c r="U167" s="233"/>
      <c r="V167" s="233"/>
      <c r="W167" s="16"/>
      <c r="X167" s="7"/>
      <c r="Y167" s="7"/>
      <c r="Z167" s="7"/>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5" outlineLevel="1" x14ac:dyDescent="0.25">
      <c r="A168" s="5"/>
      <c r="B168" s="6"/>
      <c r="C168" s="17"/>
      <c r="D168" s="17"/>
      <c r="E168" s="17"/>
      <c r="F168" s="26"/>
      <c r="G168" s="27" t="s">
        <v>39</v>
      </c>
      <c r="H168" s="27" t="s">
        <v>69</v>
      </c>
      <c r="I168" s="258" t="s">
        <v>79</v>
      </c>
      <c r="J168" s="370">
        <v>120</v>
      </c>
      <c r="K168" s="370">
        <v>120</v>
      </c>
      <c r="L168" s="370">
        <v>120</v>
      </c>
      <c r="M168" s="370">
        <v>120</v>
      </c>
      <c r="N168" s="370">
        <v>120</v>
      </c>
      <c r="O168" s="370">
        <v>0</v>
      </c>
      <c r="P168" s="370">
        <v>0</v>
      </c>
      <c r="Q168" s="370">
        <v>0</v>
      </c>
      <c r="R168" s="62"/>
      <c r="S168" s="62"/>
      <c r="T168" s="62"/>
      <c r="U168" s="62"/>
      <c r="V168" s="60"/>
      <c r="W168" s="16"/>
      <c r="X168" s="7"/>
      <c r="Y168" s="7"/>
      <c r="Z168" s="7"/>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80</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398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75" t="s">
        <v>259</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85</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258</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8"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257"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s="75" customFormat="1" ht="15" outlineLevel="1" x14ac:dyDescent="0.25">
      <c r="A179" s="238"/>
      <c r="B179" s="239"/>
      <c r="C179" s="249"/>
      <c r="D179" s="249"/>
      <c r="E179" s="249"/>
      <c r="F179" s="257"/>
      <c r="G179" s="258"/>
      <c r="H179" s="258" t="s">
        <v>69</v>
      </c>
      <c r="I179" s="257" t="s">
        <v>403</v>
      </c>
      <c r="J179" s="370">
        <v>120</v>
      </c>
      <c r="K179" s="370">
        <v>120</v>
      </c>
      <c r="L179" s="370">
        <v>120</v>
      </c>
      <c r="M179" s="370">
        <v>120</v>
      </c>
      <c r="N179" s="370">
        <v>120</v>
      </c>
      <c r="O179" s="370">
        <v>0</v>
      </c>
      <c r="P179" s="370">
        <v>0</v>
      </c>
      <c r="Q179" s="37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5" customFormat="1" ht="15" outlineLevel="1" x14ac:dyDescent="0.25">
      <c r="A180" s="238"/>
      <c r="B180" s="239"/>
      <c r="C180" s="249"/>
      <c r="D180" s="249"/>
      <c r="E180" s="249"/>
      <c r="F180" s="257"/>
      <c r="G180" s="258"/>
      <c r="H180" s="258" t="s">
        <v>69</v>
      </c>
      <c r="I180" s="75" t="s">
        <v>257</v>
      </c>
      <c r="J180" s="370">
        <v>120</v>
      </c>
      <c r="K180" s="370">
        <v>120</v>
      </c>
      <c r="L180" s="370">
        <v>120</v>
      </c>
      <c r="M180" s="370">
        <v>120</v>
      </c>
      <c r="N180" s="370">
        <v>120</v>
      </c>
      <c r="O180" s="370">
        <v>0</v>
      </c>
      <c r="P180" s="370">
        <v>0</v>
      </c>
      <c r="Q180" s="37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c r="H181" s="235"/>
      <c r="I181" s="236"/>
      <c r="J181" s="237"/>
      <c r="K181" s="237"/>
      <c r="L181" s="237"/>
      <c r="M181" s="237"/>
      <c r="N181" s="65"/>
      <c r="O181" s="65"/>
      <c r="P181" s="65"/>
      <c r="Q181" s="65"/>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ht="15" outlineLevel="1" x14ac:dyDescent="0.25">
      <c r="A182" s="5"/>
      <c r="B182" s="6"/>
      <c r="C182" s="17"/>
      <c r="D182" s="17"/>
      <c r="E182" s="17"/>
      <c r="F182" s="26"/>
      <c r="G182" s="27"/>
      <c r="H182" s="235" t="s">
        <v>67</v>
      </c>
      <c r="I182" s="235" t="s">
        <v>459</v>
      </c>
      <c r="J182" s="228" t="s">
        <v>446</v>
      </c>
      <c r="K182" s="228" t="s">
        <v>63</v>
      </c>
      <c r="L182" s="228" t="s">
        <v>64</v>
      </c>
      <c r="M182" s="228" t="s">
        <v>65</v>
      </c>
      <c r="N182" s="228" t="s">
        <v>66</v>
      </c>
      <c r="O182" s="228" t="s">
        <v>1003</v>
      </c>
      <c r="P182" s="228" t="s">
        <v>1004</v>
      </c>
      <c r="Q182" s="228" t="s">
        <v>1005</v>
      </c>
      <c r="R182" s="62"/>
      <c r="S182" s="62"/>
      <c r="T182" s="62"/>
      <c r="U182" s="62"/>
      <c r="V182" s="60"/>
      <c r="W182" s="16"/>
      <c r="X182" s="7"/>
      <c r="Y182" s="7"/>
      <c r="Z182" s="7"/>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ht="15" outlineLevel="1" x14ac:dyDescent="0.25">
      <c r="A183" s="5"/>
      <c r="B183" s="6"/>
      <c r="C183" s="17"/>
      <c r="D183" s="17"/>
      <c r="E183" s="17"/>
      <c r="F183" s="26"/>
      <c r="G183" s="27" t="s">
        <v>301</v>
      </c>
      <c r="H183" s="258" t="s">
        <v>69</v>
      </c>
      <c r="I183" s="258" t="s">
        <v>79</v>
      </c>
      <c r="J183" s="340">
        <v>1</v>
      </c>
      <c r="K183" s="340">
        <v>1</v>
      </c>
      <c r="L183" s="340">
        <v>1</v>
      </c>
      <c r="M183" s="340">
        <v>1</v>
      </c>
      <c r="N183" s="340">
        <v>1</v>
      </c>
      <c r="O183" s="340">
        <v>0</v>
      </c>
      <c r="P183" s="340">
        <v>0</v>
      </c>
      <c r="Q183" s="340">
        <v>0</v>
      </c>
      <c r="R183" s="62"/>
      <c r="S183" s="62"/>
      <c r="T183" s="62"/>
      <c r="U183" s="62"/>
      <c r="V183" s="60"/>
      <c r="W183" s="16"/>
      <c r="X183" s="7"/>
      <c r="Y183" s="7"/>
      <c r="Z183" s="7"/>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258" t="s">
        <v>80</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398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75"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75" t="s">
        <v>259</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85</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8" t="s">
        <v>258</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8"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257"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5" customFormat="1" ht="15" outlineLevel="1" x14ac:dyDescent="0.25">
      <c r="A194" s="238"/>
      <c r="B194" s="239"/>
      <c r="C194" s="249"/>
      <c r="D194" s="249"/>
      <c r="E194" s="249"/>
      <c r="F194" s="257"/>
      <c r="G194" s="258"/>
      <c r="H194" s="258" t="s">
        <v>69</v>
      </c>
      <c r="I194" s="257" t="s">
        <v>403</v>
      </c>
      <c r="J194" s="340">
        <v>1</v>
      </c>
      <c r="K194" s="340">
        <v>1</v>
      </c>
      <c r="L194" s="340">
        <v>1</v>
      </c>
      <c r="M194" s="340">
        <v>1</v>
      </c>
      <c r="N194" s="340">
        <v>1</v>
      </c>
      <c r="O194" s="340">
        <v>0</v>
      </c>
      <c r="P194" s="340">
        <v>0</v>
      </c>
      <c r="Q194" s="340">
        <v>0</v>
      </c>
      <c r="R194" s="62"/>
      <c r="S194" s="62"/>
      <c r="T194" s="62"/>
      <c r="U194" s="62"/>
      <c r="V194" s="60"/>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5" customFormat="1" ht="15" outlineLevel="1" x14ac:dyDescent="0.25">
      <c r="A195" s="238"/>
      <c r="B195" s="239"/>
      <c r="C195" s="249"/>
      <c r="D195" s="249"/>
      <c r="E195" s="249"/>
      <c r="F195" s="257"/>
      <c r="G195" s="258"/>
      <c r="H195" s="258" t="s">
        <v>69</v>
      </c>
      <c r="I195" s="75" t="s">
        <v>257</v>
      </c>
      <c r="J195" s="340">
        <v>1</v>
      </c>
      <c r="K195" s="340">
        <v>1</v>
      </c>
      <c r="L195" s="340">
        <v>1</v>
      </c>
      <c r="M195" s="340">
        <v>1</v>
      </c>
      <c r="N195" s="340">
        <v>1</v>
      </c>
      <c r="O195" s="340">
        <v>0</v>
      </c>
      <c r="P195" s="340">
        <v>0</v>
      </c>
      <c r="Q195" s="340">
        <v>0</v>
      </c>
      <c r="R195" s="62"/>
      <c r="S195" s="62"/>
      <c r="T195" s="62"/>
      <c r="U195" s="62"/>
      <c r="V195" s="60"/>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17"/>
      <c r="D196" s="17"/>
      <c r="E196" s="17"/>
      <c r="F196" s="33"/>
      <c r="G196" s="34"/>
      <c r="H196" s="34"/>
      <c r="I196" s="64"/>
      <c r="J196" s="63"/>
      <c r="K196" s="63"/>
      <c r="L196" s="63"/>
      <c r="M196" s="63"/>
      <c r="N196" s="63"/>
      <c r="O196" s="63"/>
      <c r="P196" s="63"/>
      <c r="Q196" s="63"/>
      <c r="R196" s="59"/>
      <c r="S196" s="59"/>
      <c r="T196" s="59"/>
      <c r="U196" s="59"/>
      <c r="V196" s="60"/>
      <c r="W196" s="16"/>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5.0999999999999996" customHeight="1" outlineLevel="1" x14ac:dyDescent="0.25">
      <c r="A197" s="5"/>
      <c r="B197" s="6"/>
      <c r="C197" s="17"/>
      <c r="D197" s="17"/>
      <c r="E197" s="17"/>
      <c r="F197" s="36"/>
      <c r="G197" s="37"/>
      <c r="H197" s="37"/>
      <c r="I197" s="37"/>
      <c r="J197" s="38"/>
      <c r="K197" s="38"/>
      <c r="L197" s="38"/>
      <c r="M197" s="38"/>
      <c r="N197" s="268"/>
      <c r="O197" s="268"/>
      <c r="P197" s="268"/>
      <c r="Q197" s="38"/>
      <c r="R197" s="38"/>
      <c r="S197" s="38"/>
      <c r="T197" s="38"/>
      <c r="U197" s="38"/>
      <c r="V197" s="30"/>
      <c r="W197" s="16"/>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row>
    <row r="198" spans="1:84" ht="24.95" customHeight="1" outlineLevel="1" x14ac:dyDescent="0.25">
      <c r="A198" s="5"/>
      <c r="B198" s="6"/>
      <c r="C198" s="39"/>
      <c r="D198" s="39"/>
      <c r="E198" s="39"/>
      <c r="F198" s="39"/>
      <c r="G198" s="40" t="str">
        <f>G160</f>
        <v>Non Arable Pasture Inputs</v>
      </c>
      <c r="H198" s="39"/>
      <c r="I198" s="39"/>
      <c r="J198" s="39"/>
      <c r="K198" s="39"/>
      <c r="L198" s="39"/>
      <c r="M198" s="39"/>
      <c r="N198" s="269"/>
      <c r="O198" s="269"/>
      <c r="P198" s="269"/>
      <c r="Q198" s="39"/>
      <c r="R198" s="39"/>
      <c r="S198" s="39"/>
      <c r="T198" s="39"/>
      <c r="U198" s="39"/>
      <c r="V198" s="39"/>
      <c r="W198" s="41" t="s">
        <v>24</v>
      </c>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ht="12" customHeight="1" outlineLevel="1" x14ac:dyDescent="0.25">
      <c r="A199" s="5"/>
      <c r="B199" s="6"/>
      <c r="C199" s="6"/>
      <c r="D199" s="6"/>
      <c r="E199" s="6"/>
      <c r="F199" s="7"/>
      <c r="G199" s="7"/>
      <c r="H199" s="7"/>
      <c r="I199" s="7"/>
      <c r="J199" s="7"/>
      <c r="K199" s="7"/>
      <c r="L199" s="7"/>
      <c r="M199" s="7"/>
      <c r="N199" s="240"/>
      <c r="O199" s="240"/>
      <c r="P199" s="240"/>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7"/>
      <c r="BT199" s="7"/>
      <c r="BU199" s="7"/>
      <c r="BV199" s="7"/>
      <c r="BW199" s="7"/>
      <c r="BX199" s="7"/>
      <c r="BY199" s="7"/>
      <c r="BZ199" s="7"/>
      <c r="CA199" s="7"/>
      <c r="CB199" s="7"/>
      <c r="CC199" s="7"/>
      <c r="CD199" s="7"/>
      <c r="CE199" s="7"/>
      <c r="CF199" s="7"/>
    </row>
    <row r="200" spans="1:84" ht="12" customHeight="1" outlineLevel="1" x14ac:dyDescent="0.25">
      <c r="A200" s="5"/>
      <c r="B200" s="6"/>
      <c r="C200" s="6"/>
      <c r="D200" s="6"/>
      <c r="E200" s="6"/>
      <c r="F200" s="6"/>
      <c r="G200" s="6"/>
      <c r="H200" s="7"/>
      <c r="I200" s="7"/>
      <c r="J200" s="7"/>
      <c r="K200" s="7"/>
      <c r="L200" s="7"/>
      <c r="M200" s="7"/>
      <c r="N200" s="7"/>
      <c r="O200" s="7"/>
      <c r="P200" s="7"/>
      <c r="Q200" s="7"/>
      <c r="R200" s="7"/>
      <c r="S200" s="7"/>
      <c r="T200" s="7"/>
      <c r="U200" s="7"/>
      <c r="V200" s="7"/>
      <c r="W200" s="7"/>
      <c r="X200" s="7"/>
      <c r="Y200" s="7"/>
      <c r="Z200" s="7"/>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7"/>
      <c r="BR200" s="7"/>
      <c r="BS200" s="6"/>
      <c r="BT200" s="6"/>
      <c r="BU200" s="6"/>
    </row>
    <row r="201" spans="1:84" ht="5.0999999999999996" customHeight="1" outlineLevel="1" thickBot="1" x14ac:dyDescent="0.3">
      <c r="A201" s="5"/>
      <c r="B201" s="6"/>
      <c r="C201" s="6"/>
      <c r="D201" s="6"/>
      <c r="E201" s="6"/>
      <c r="F201" s="6"/>
      <c r="G201" s="6"/>
      <c r="H201" s="7"/>
      <c r="I201" s="7"/>
      <c r="J201" s="7"/>
      <c r="K201" s="7"/>
      <c r="L201" s="7"/>
      <c r="M201" s="7"/>
      <c r="N201" s="7"/>
      <c r="O201" s="7"/>
      <c r="P201" s="7"/>
      <c r="Q201" s="7"/>
      <c r="R201" s="7"/>
      <c r="S201" s="7"/>
      <c r="T201" s="7"/>
      <c r="U201" s="7"/>
      <c r="V201" s="7"/>
      <c r="W201" s="7"/>
      <c r="X201" s="7"/>
      <c r="Y201" s="7"/>
      <c r="Z201" s="7"/>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7"/>
      <c r="BR201" s="7"/>
      <c r="BS201" s="6"/>
      <c r="BT201" s="6"/>
      <c r="BU201" s="6"/>
    </row>
    <row r="202" spans="1:84" ht="5.0999999999999996" customHeight="1" outlineLevel="1" x14ac:dyDescent="0.25">
      <c r="A202" s="5"/>
      <c r="B202" s="6"/>
      <c r="C202" s="9" t="s">
        <v>0</v>
      </c>
      <c r="D202" s="9"/>
      <c r="E202" s="9"/>
      <c r="F202" s="9"/>
      <c r="G202" s="9"/>
      <c r="H202" s="9"/>
      <c r="I202" s="9"/>
      <c r="J202" s="9"/>
      <c r="K202" s="10"/>
      <c r="L202" s="10"/>
      <c r="M202" s="10"/>
      <c r="N202" s="10"/>
      <c r="O202" s="10"/>
      <c r="P202" s="10"/>
      <c r="Q202" s="10"/>
      <c r="R202" s="10"/>
      <c r="S202" s="10"/>
      <c r="T202" s="10"/>
      <c r="U202" s="10"/>
      <c r="V202" s="10"/>
      <c r="W202" s="10"/>
      <c r="X202" s="10"/>
      <c r="Y202" s="10"/>
      <c r="Z202" s="10"/>
      <c r="AA202" s="242"/>
      <c r="AB202" s="242"/>
      <c r="AC202" s="242"/>
      <c r="AD202" s="242"/>
      <c r="AE202" s="242"/>
      <c r="AF202" s="242"/>
      <c r="AG202" s="242"/>
      <c r="AH202" s="242"/>
      <c r="AI202" s="242"/>
      <c r="AJ202" s="242"/>
      <c r="AK202" s="242"/>
      <c r="AL202" s="242"/>
      <c r="AM202" s="242"/>
      <c r="AN202" s="242"/>
      <c r="AO202" s="242"/>
      <c r="AP202" s="242"/>
      <c r="AQ202" s="242"/>
      <c r="AR202" s="242"/>
      <c r="AS202" s="242"/>
      <c r="AT202" s="242"/>
      <c r="AU202" s="242"/>
      <c r="AV202" s="242"/>
      <c r="AW202" s="242"/>
      <c r="AX202" s="242"/>
      <c r="AY202" s="242"/>
      <c r="AZ202" s="242"/>
      <c r="BA202" s="242"/>
      <c r="BB202" s="242"/>
      <c r="BC202" s="242"/>
      <c r="BD202" s="242"/>
      <c r="BE202" s="242"/>
      <c r="BF202" s="242"/>
      <c r="BG202" s="242"/>
      <c r="BH202" s="242"/>
      <c r="BI202" s="242"/>
      <c r="BJ202" s="242"/>
      <c r="BK202" s="242"/>
      <c r="BL202" s="242"/>
      <c r="BM202" s="242"/>
      <c r="BN202" s="242"/>
      <c r="BO202" s="242"/>
      <c r="BP202" s="242"/>
      <c r="BQ202" s="10"/>
      <c r="BR202" s="11"/>
      <c r="BS202" s="7"/>
      <c r="BT202" s="7"/>
      <c r="BU202" s="7"/>
    </row>
    <row r="203" spans="1:84" ht="12" customHeight="1" outlineLevel="1" x14ac:dyDescent="0.25">
      <c r="A203" s="5"/>
      <c r="B203" s="6"/>
      <c r="C203" s="12"/>
      <c r="D203" s="12"/>
      <c r="E203" s="12" t="s">
        <v>1</v>
      </c>
      <c r="F203" s="13"/>
      <c r="G203" s="14" t="s">
        <v>386</v>
      </c>
      <c r="H203" s="13"/>
      <c r="I203" s="13"/>
      <c r="J203" s="13"/>
      <c r="K203" s="13"/>
      <c r="L203" s="13" t="s">
        <v>419</v>
      </c>
      <c r="M203" s="13"/>
      <c r="N203" s="13"/>
      <c r="O203" s="13"/>
      <c r="P203" s="13"/>
      <c r="Q203" s="13"/>
      <c r="R203" s="13"/>
      <c r="S203" s="15"/>
      <c r="T203" s="13"/>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12"/>
      <c r="D204" s="12"/>
      <c r="E204" s="17"/>
      <c r="F204" s="13"/>
      <c r="G204" s="18"/>
      <c r="H204" s="13"/>
      <c r="I204" s="327" t="s">
        <v>387</v>
      </c>
      <c r="J204" s="373" t="b">
        <v>1</v>
      </c>
      <c r="K204" s="13"/>
      <c r="L204" s="33" t="s">
        <v>23</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ht="12" customHeight="1" outlineLevel="1" x14ac:dyDescent="0.25">
      <c r="A205" s="5"/>
      <c r="B205" s="6"/>
      <c r="C205" s="17"/>
      <c r="D205" s="12"/>
      <c r="E205" s="17"/>
      <c r="F205" s="13"/>
      <c r="G205" s="13"/>
      <c r="H205" s="13"/>
      <c r="I205" s="13"/>
      <c r="J205" s="13"/>
      <c r="K205" s="13"/>
      <c r="L205" s="33" t="s">
        <v>417</v>
      </c>
      <c r="M205" s="13"/>
      <c r="N205" s="13"/>
      <c r="O205" s="13"/>
      <c r="P205" s="13"/>
      <c r="Q205" s="13"/>
      <c r="R205" s="13"/>
      <c r="S205" s="15"/>
      <c r="T205" s="19"/>
      <c r="U205" s="15"/>
      <c r="V205" s="15"/>
      <c r="W205" s="15"/>
      <c r="X205" s="15"/>
      <c r="Y205" s="15"/>
      <c r="Z205" s="15"/>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15"/>
      <c r="BR205" s="16"/>
      <c r="BS205" s="7"/>
      <c r="BT205" s="7"/>
      <c r="BU205" s="7"/>
    </row>
    <row r="206" spans="1:84" ht="12" customHeight="1" outlineLevel="1" x14ac:dyDescent="0.25">
      <c r="A206" s="5"/>
      <c r="B206" s="6"/>
      <c r="C206" s="20">
        <v>0</v>
      </c>
      <c r="D206" s="12"/>
      <c r="E206" s="17"/>
      <c r="F206" s="13"/>
      <c r="G206" s="21"/>
      <c r="H206" s="13"/>
      <c r="I206" s="13"/>
      <c r="J206" s="13"/>
      <c r="K206" s="13"/>
      <c r="L206" s="33" t="s">
        <v>418</v>
      </c>
      <c r="M206" s="13"/>
      <c r="N206" s="13"/>
      <c r="O206" s="13"/>
      <c r="P206" s="13"/>
      <c r="Q206" s="13"/>
      <c r="R206" s="13"/>
      <c r="S206" s="15"/>
      <c r="T206" s="19"/>
      <c r="U206" s="15"/>
      <c r="V206" s="15"/>
      <c r="W206" s="15"/>
      <c r="X206" s="15"/>
      <c r="Y206" s="15"/>
      <c r="Z206" s="15"/>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15"/>
      <c r="BR206" s="16"/>
      <c r="BS206" s="7"/>
      <c r="BT206" s="7"/>
      <c r="BU206" s="7"/>
    </row>
    <row r="207" spans="1:84" s="75" customFormat="1" ht="12" customHeight="1" outlineLevel="1" x14ac:dyDescent="0.25">
      <c r="A207" s="238"/>
      <c r="B207" s="239"/>
      <c r="C207" s="252"/>
      <c r="D207" s="244"/>
      <c r="E207" s="249"/>
      <c r="F207" s="245"/>
      <c r="G207" s="253"/>
      <c r="H207" s="245"/>
      <c r="I207" s="245"/>
      <c r="J207" s="245"/>
      <c r="K207" s="245"/>
      <c r="L207" s="265" t="s">
        <v>927</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929</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1008</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s="75" customFormat="1" ht="12" customHeight="1" outlineLevel="1" x14ac:dyDescent="0.25">
      <c r="A210" s="238"/>
      <c r="B210" s="239"/>
      <c r="C210" s="252"/>
      <c r="D210" s="244"/>
      <c r="E210" s="249"/>
      <c r="F210" s="245"/>
      <c r="G210" s="253"/>
      <c r="H210" s="245"/>
      <c r="I210" s="245"/>
      <c r="J210" s="245"/>
      <c r="K210" s="245"/>
      <c r="L210" s="265" t="s">
        <v>1009</v>
      </c>
      <c r="M210" s="245"/>
      <c r="N210" s="245"/>
      <c r="O210" s="245"/>
      <c r="P210" s="245"/>
      <c r="Q210" s="245"/>
      <c r="R210" s="245"/>
      <c r="S210" s="247"/>
      <c r="T210" s="250"/>
      <c r="U210" s="247"/>
      <c r="V210" s="247"/>
      <c r="W210" s="247"/>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247"/>
      <c r="AU210" s="247"/>
      <c r="AV210" s="247"/>
      <c r="AW210" s="247"/>
      <c r="AX210" s="247"/>
      <c r="AY210" s="247"/>
      <c r="AZ210" s="247"/>
      <c r="BA210" s="247"/>
      <c r="BB210" s="247"/>
      <c r="BC210" s="247"/>
      <c r="BD210" s="247"/>
      <c r="BE210" s="247"/>
      <c r="BF210" s="247"/>
      <c r="BG210" s="247"/>
      <c r="BH210" s="247"/>
      <c r="BI210" s="247"/>
      <c r="BJ210" s="247"/>
      <c r="BK210" s="247"/>
      <c r="BL210" s="247"/>
      <c r="BM210" s="247"/>
      <c r="BN210" s="247"/>
      <c r="BO210" s="247"/>
      <c r="BP210" s="247"/>
      <c r="BQ210" s="247"/>
      <c r="BR210" s="248"/>
      <c r="BS210" s="240"/>
      <c r="BT210" s="240"/>
      <c r="BU210" s="240"/>
    </row>
    <row r="211" spans="1:73" s="75" customFormat="1" ht="12" customHeight="1" outlineLevel="1" x14ac:dyDescent="0.25">
      <c r="A211" s="238"/>
      <c r="B211" s="239"/>
      <c r="C211" s="252"/>
      <c r="D211" s="244"/>
      <c r="E211" s="249"/>
      <c r="F211" s="245"/>
      <c r="G211" s="253"/>
      <c r="H211" s="245"/>
      <c r="I211" s="245"/>
      <c r="J211" s="245"/>
      <c r="K211" s="245"/>
      <c r="L211" s="265" t="s">
        <v>1010</v>
      </c>
      <c r="M211" s="245"/>
      <c r="N211" s="245"/>
      <c r="O211" s="245"/>
      <c r="P211" s="245"/>
      <c r="Q211" s="245"/>
      <c r="R211" s="245"/>
      <c r="S211" s="247"/>
      <c r="T211" s="250"/>
      <c r="U211" s="247"/>
      <c r="V211" s="247"/>
      <c r="W211" s="247"/>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247"/>
      <c r="AU211" s="247"/>
      <c r="AV211" s="247"/>
      <c r="AW211" s="247"/>
      <c r="AX211" s="247"/>
      <c r="AY211" s="247"/>
      <c r="AZ211" s="247"/>
      <c r="BA211" s="247"/>
      <c r="BB211" s="247"/>
      <c r="BC211" s="247"/>
      <c r="BD211" s="247"/>
      <c r="BE211" s="247"/>
      <c r="BF211" s="247"/>
      <c r="BG211" s="247"/>
      <c r="BH211" s="247"/>
      <c r="BI211" s="247"/>
      <c r="BJ211" s="247"/>
      <c r="BK211" s="247"/>
      <c r="BL211" s="247"/>
      <c r="BM211" s="247"/>
      <c r="BN211" s="247"/>
      <c r="BO211" s="247"/>
      <c r="BP211" s="247"/>
      <c r="BQ211" s="247"/>
      <c r="BR211" s="248"/>
      <c r="BS211" s="240"/>
      <c r="BT211" s="240"/>
      <c r="BU211" s="240"/>
    </row>
    <row r="212" spans="1:73" ht="12" customHeight="1" outlineLevel="1" x14ac:dyDescent="0.25">
      <c r="A212" s="5"/>
      <c r="B212" s="6"/>
      <c r="C212" s="17"/>
      <c r="D212" s="17"/>
      <c r="E212" s="17"/>
      <c r="F212" s="17"/>
      <c r="G212" s="17"/>
      <c r="H212" s="17"/>
      <c r="I212" s="325"/>
      <c r="J212" s="325"/>
      <c r="K212" s="325"/>
      <c r="L212" s="325"/>
      <c r="M212" s="325"/>
      <c r="N212" s="328" t="s">
        <v>397</v>
      </c>
      <c r="O212" s="325"/>
      <c r="P212" s="325"/>
      <c r="Q212" s="325"/>
      <c r="R212" s="325"/>
      <c r="S212" s="325"/>
      <c r="T212" s="325"/>
      <c r="U212" s="325"/>
      <c r="V212" s="325"/>
      <c r="W212" s="325"/>
      <c r="X212" s="325"/>
      <c r="Y212" s="325"/>
      <c r="Z212" s="325"/>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325"/>
      <c r="BR212" s="16"/>
      <c r="BS212" s="7"/>
      <c r="BT212" s="7"/>
      <c r="BU212" s="7"/>
    </row>
    <row r="213" spans="1:73" ht="12" customHeight="1" outlineLevel="1" x14ac:dyDescent="0.25">
      <c r="A213" s="5"/>
      <c r="B213" s="6"/>
      <c r="C213" s="17"/>
      <c r="D213" s="17"/>
      <c r="E213" s="17"/>
      <c r="F213" s="17"/>
      <c r="G213" s="17"/>
      <c r="H213" s="17"/>
      <c r="I213" s="17" t="s">
        <v>294</v>
      </c>
      <c r="J213" s="17"/>
      <c r="K213" s="17"/>
      <c r="L213" s="325"/>
      <c r="M213" s="325"/>
      <c r="N213" s="325"/>
      <c r="O213" s="325"/>
      <c r="P213" s="325"/>
      <c r="Q213" s="325"/>
      <c r="R213" s="325"/>
      <c r="S213" s="325"/>
      <c r="T213" s="325"/>
      <c r="U213" s="325"/>
      <c r="V213" s="325"/>
      <c r="W213" s="325"/>
      <c r="X213" s="325"/>
      <c r="Y213" s="325"/>
      <c r="Z213" s="325"/>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325"/>
      <c r="BR213" s="16"/>
      <c r="BS213" s="7"/>
      <c r="BT213" s="7"/>
      <c r="BU213" s="7"/>
    </row>
    <row r="214" spans="1:73" ht="12" customHeight="1" outlineLevel="1" x14ac:dyDescent="0.25">
      <c r="A214" s="5"/>
      <c r="B214" s="6"/>
      <c r="C214" s="17"/>
      <c r="D214" s="17"/>
      <c r="E214" s="17"/>
      <c r="F214" s="17"/>
      <c r="G214" s="17"/>
      <c r="H214" s="17"/>
      <c r="I214" s="17"/>
      <c r="J214" s="17"/>
      <c r="K214" s="17"/>
      <c r="L214" s="17"/>
      <c r="M214" s="325"/>
      <c r="N214" s="687"/>
      <c r="O214" s="687"/>
      <c r="P214" s="687"/>
      <c r="Q214" s="687"/>
      <c r="R214" s="687"/>
      <c r="S214" s="687"/>
      <c r="T214" s="687"/>
      <c r="U214" s="687"/>
      <c r="V214" s="687"/>
      <c r="W214" s="687"/>
      <c r="X214" s="687"/>
      <c r="Y214" s="687"/>
      <c r="Z214" s="687"/>
      <c r="AA214" s="687"/>
      <c r="AB214" s="687"/>
      <c r="AC214" s="687"/>
      <c r="AD214" s="687"/>
      <c r="AE214" s="687"/>
      <c r="AF214" s="687"/>
      <c r="AG214" s="687"/>
      <c r="AH214" s="687"/>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c r="BI214" s="687"/>
      <c r="BJ214" s="687"/>
      <c r="BK214" s="687"/>
      <c r="BL214" s="687"/>
      <c r="BM214" s="687"/>
      <c r="BN214" s="687"/>
      <c r="BO214" s="687"/>
      <c r="BP214" s="687"/>
      <c r="BQ214" s="687"/>
      <c r="BR214" s="16"/>
      <c r="BS214" s="7"/>
      <c r="BT214" s="7"/>
      <c r="BU214" s="7"/>
    </row>
    <row r="215" spans="1:73" ht="12" customHeight="1" outlineLevel="1" x14ac:dyDescent="0.25">
      <c r="A215" s="5"/>
      <c r="B215" s="6"/>
      <c r="C215" s="17"/>
      <c r="D215" s="17"/>
      <c r="E215" s="17"/>
      <c r="F215" s="17"/>
      <c r="G215" s="249"/>
      <c r="H215" s="23" t="s">
        <v>393</v>
      </c>
      <c r="I215" s="23" t="s">
        <v>392</v>
      </c>
      <c r="J215" s="23" t="s">
        <v>390</v>
      </c>
      <c r="K215" s="23" t="s">
        <v>391</v>
      </c>
      <c r="L215" s="23" t="s">
        <v>389</v>
      </c>
      <c r="M215" s="23" t="s">
        <v>388</v>
      </c>
      <c r="N215" s="687" t="s">
        <v>928</v>
      </c>
      <c r="O215" s="687"/>
      <c r="P215" s="687"/>
      <c r="Q215" s="687"/>
      <c r="R215" s="687"/>
      <c r="S215" s="687"/>
      <c r="T215" s="687"/>
      <c r="U215" s="687"/>
      <c r="V215" s="687"/>
      <c r="W215" s="687"/>
      <c r="X215" s="687"/>
      <c r="Y215" s="687"/>
      <c r="Z215" s="687"/>
      <c r="AA215" s="687"/>
      <c r="AB215" s="687"/>
      <c r="AC215" s="687"/>
      <c r="AD215" s="687"/>
      <c r="AE215" s="687"/>
      <c r="AF215" s="687"/>
      <c r="AG215" s="687"/>
      <c r="AH215" s="687"/>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c r="BI215" s="687"/>
      <c r="BJ215" s="687"/>
      <c r="BK215" s="687"/>
      <c r="BL215" s="687"/>
      <c r="BM215" s="687"/>
      <c r="BN215" s="687"/>
      <c r="BO215" s="687"/>
      <c r="BP215" s="687"/>
      <c r="BQ215" s="687"/>
      <c r="BR215" s="16"/>
      <c r="BS215" s="7"/>
      <c r="BT215" s="7"/>
      <c r="BU215" s="7"/>
    </row>
    <row r="216" spans="1:73" ht="15" outlineLevel="1" x14ac:dyDescent="0.25">
      <c r="A216" s="5"/>
      <c r="B216" s="6"/>
      <c r="C216" s="17"/>
      <c r="D216" s="17"/>
      <c r="E216" s="17"/>
      <c r="F216" s="26"/>
      <c r="G216" s="8" t="str">
        <f t="shared" ref="G216:G248" si="19">_xlfn.CONCAT(H216:M216)</f>
        <v>AAAAAa</v>
      </c>
      <c r="H216" s="371" t="s">
        <v>23</v>
      </c>
      <c r="I216" s="371" t="s">
        <v>23</v>
      </c>
      <c r="J216" s="371" t="s">
        <v>23</v>
      </c>
      <c r="K216" s="371" t="s">
        <v>23</v>
      </c>
      <c r="L216" s="371" t="s">
        <v>23</v>
      </c>
      <c r="M216" s="372" t="s">
        <v>79</v>
      </c>
      <c r="N216" s="8" t="b">
        <f>AND(COUNTIF(G217:$G$248,G216))</f>
        <v>0</v>
      </c>
      <c r="BR216" s="16"/>
      <c r="BS216" s="7"/>
      <c r="BT216" s="7"/>
      <c r="BU216" s="7"/>
    </row>
    <row r="217" spans="1:73" ht="15" outlineLevel="1" x14ac:dyDescent="0.25">
      <c r="A217" s="5"/>
      <c r="B217" s="6"/>
      <c r="C217" s="17"/>
      <c r="D217" s="17"/>
      <c r="E217" s="17"/>
      <c r="F217" s="26"/>
      <c r="G217" s="75" t="str">
        <f t="shared" si="19"/>
        <v>YAEAE1a</v>
      </c>
      <c r="H217" s="371" t="s">
        <v>414</v>
      </c>
      <c r="I217" s="371" t="s">
        <v>23</v>
      </c>
      <c r="J217" s="371" t="s">
        <v>87</v>
      </c>
      <c r="K217" s="371" t="s">
        <v>23</v>
      </c>
      <c r="L217" s="371" t="s">
        <v>1081</v>
      </c>
      <c r="M217" s="372" t="s">
        <v>79</v>
      </c>
      <c r="N217" s="75" t="b">
        <f>AND(COUNTIF(G218:$G$248,G217))</f>
        <v>0</v>
      </c>
      <c r="O217" s="780" t="s">
        <v>417</v>
      </c>
      <c r="BR217" s="16"/>
      <c r="BS217" s="7"/>
      <c r="BT217" s="7"/>
      <c r="BU217" s="7"/>
    </row>
    <row r="218" spans="1:73" ht="15" outlineLevel="1" x14ac:dyDescent="0.25">
      <c r="A218" s="5"/>
      <c r="B218" s="6"/>
      <c r="C218" s="17"/>
      <c r="D218" s="17"/>
      <c r="E218" s="17"/>
      <c r="F218" s="26"/>
      <c r="G218" s="75" t="str">
        <f t="shared" si="19"/>
        <v>AYAEAb</v>
      </c>
      <c r="H218" s="371" t="s">
        <v>23</v>
      </c>
      <c r="I218" s="371" t="s">
        <v>414</v>
      </c>
      <c r="J218" s="371" t="s">
        <v>23</v>
      </c>
      <c r="K218" s="371" t="s">
        <v>87</v>
      </c>
      <c r="L218" s="371" t="s">
        <v>23</v>
      </c>
      <c r="M218" s="372" t="s">
        <v>76</v>
      </c>
      <c r="N218" s="75" t="b">
        <f>AND(COUNTIF(G222:$G$248,G218))</f>
        <v>0</v>
      </c>
      <c r="O218" s="780" t="s">
        <v>417</v>
      </c>
      <c r="BR218" s="16"/>
      <c r="BS218" s="7"/>
      <c r="BT218" s="7"/>
      <c r="BU218" s="7"/>
    </row>
    <row r="219" spans="1:73" s="765" customFormat="1" ht="15" outlineLevel="1" x14ac:dyDescent="0.25">
      <c r="A219" s="769"/>
      <c r="B219" s="766"/>
      <c r="C219" s="778"/>
      <c r="D219" s="778"/>
      <c r="E219" s="778"/>
      <c r="F219" s="782"/>
      <c r="G219" s="765" t="str">
        <f t="shared" ref="G219" si="20">_xlfn.CONCAT(H219:M219)</f>
        <v>AYAEAbd</v>
      </c>
      <c r="H219" s="371" t="s">
        <v>23</v>
      </c>
      <c r="I219" s="371" t="s">
        <v>414</v>
      </c>
      <c r="J219" s="371" t="s">
        <v>23</v>
      </c>
      <c r="K219" s="371" t="s">
        <v>87</v>
      </c>
      <c r="L219" s="371" t="s">
        <v>23</v>
      </c>
      <c r="M219" s="372" t="s">
        <v>1084</v>
      </c>
      <c r="N219" s="765" t="b">
        <f>AND(COUNTIF(G223:$G$248,G219))</f>
        <v>0</v>
      </c>
      <c r="O219" s="780" t="s">
        <v>1088</v>
      </c>
      <c r="BR219" s="773"/>
      <c r="BS219" s="768"/>
      <c r="BT219" s="768"/>
      <c r="BU219" s="768"/>
    </row>
    <row r="220" spans="1:73" s="765" customFormat="1" ht="15" outlineLevel="1" x14ac:dyDescent="0.25">
      <c r="A220" s="769"/>
      <c r="B220" s="766"/>
      <c r="C220" s="778"/>
      <c r="D220" s="778"/>
      <c r="E220" s="778"/>
      <c r="F220" s="782"/>
      <c r="G220" s="765" t="str">
        <f t="shared" ref="G220:G221" si="21">_xlfn.CONCAT(H220:M220)</f>
        <v>YAEAOFa</v>
      </c>
      <c r="H220" s="371" t="s">
        <v>414</v>
      </c>
      <c r="I220" s="371" t="s">
        <v>23</v>
      </c>
      <c r="J220" s="371" t="s">
        <v>87</v>
      </c>
      <c r="K220" s="371" t="s">
        <v>23</v>
      </c>
      <c r="L220" s="371" t="s">
        <v>175</v>
      </c>
      <c r="M220" s="372" t="s">
        <v>79</v>
      </c>
      <c r="N220" s="765" t="b">
        <f>AND(COUNTIF(G221:$G$248,G220))</f>
        <v>0</v>
      </c>
      <c r="O220" s="780" t="s">
        <v>1080</v>
      </c>
      <c r="BR220" s="773"/>
      <c r="BS220" s="768"/>
      <c r="BT220" s="768"/>
      <c r="BU220" s="768"/>
    </row>
    <row r="221" spans="1:73" s="765" customFormat="1" ht="15" outlineLevel="1" x14ac:dyDescent="0.25">
      <c r="A221" s="769"/>
      <c r="B221" s="766"/>
      <c r="C221" s="778"/>
      <c r="D221" s="778"/>
      <c r="E221" s="778"/>
      <c r="F221" s="782"/>
      <c r="G221" s="765" t="str">
        <f t="shared" si="21"/>
        <v>AYAEAof</v>
      </c>
      <c r="H221" s="371" t="s">
        <v>23</v>
      </c>
      <c r="I221" s="371" t="s">
        <v>414</v>
      </c>
      <c r="J221" s="371" t="s">
        <v>23</v>
      </c>
      <c r="K221" s="371" t="s">
        <v>87</v>
      </c>
      <c r="L221" s="371" t="s">
        <v>23</v>
      </c>
      <c r="M221" s="372" t="s">
        <v>250</v>
      </c>
      <c r="N221" s="765" t="b">
        <f>AND(COUNTIF(G224:$G$248,G221))</f>
        <v>0</v>
      </c>
      <c r="O221" s="780" t="s">
        <v>1080</v>
      </c>
      <c r="BR221" s="773"/>
      <c r="BS221" s="768"/>
      <c r="BT221" s="768"/>
      <c r="BU221" s="768"/>
    </row>
    <row r="222" spans="1:73" ht="15" outlineLevel="1" x14ac:dyDescent="0.25">
      <c r="A222" s="5"/>
      <c r="B222" s="6"/>
      <c r="C222" s="17"/>
      <c r="D222" s="17"/>
      <c r="E222" s="17"/>
      <c r="F222" s="26"/>
      <c r="G222" s="75" t="str">
        <f t="shared" si="19"/>
        <v>YYNENb</v>
      </c>
      <c r="H222" s="371" t="s">
        <v>414</v>
      </c>
      <c r="I222" s="371" t="s">
        <v>414</v>
      </c>
      <c r="J222" s="371" t="s">
        <v>86</v>
      </c>
      <c r="K222" s="371" t="s">
        <v>87</v>
      </c>
      <c r="L222" s="371" t="s">
        <v>86</v>
      </c>
      <c r="M222" s="372" t="s">
        <v>76</v>
      </c>
      <c r="N222" s="75" t="b">
        <f>AND(COUNTIF(G223:$G$248,G222))</f>
        <v>0</v>
      </c>
      <c r="BR222" s="16"/>
      <c r="BS222" s="7"/>
      <c r="BT222" s="7"/>
      <c r="BU222" s="7"/>
    </row>
    <row r="223" spans="1:73" ht="15" outlineLevel="1" x14ac:dyDescent="0.25">
      <c r="A223" s="5"/>
      <c r="B223" s="6"/>
      <c r="C223" s="17"/>
      <c r="D223" s="17"/>
      <c r="E223" s="17"/>
      <c r="F223" s="26"/>
      <c r="G223" s="75" t="str">
        <f t="shared" si="19"/>
        <v>YYENE1z</v>
      </c>
      <c r="H223" s="371" t="s">
        <v>414</v>
      </c>
      <c r="I223" s="371" t="s">
        <v>414</v>
      </c>
      <c r="J223" s="371" t="s">
        <v>87</v>
      </c>
      <c r="K223" s="371" t="s">
        <v>86</v>
      </c>
      <c r="L223" s="371" t="s">
        <v>1081</v>
      </c>
      <c r="M223" s="371" t="s">
        <v>81</v>
      </c>
      <c r="N223" s="75" t="b">
        <f>AND(COUNTIF(G224:$G$248,G223))</f>
        <v>0</v>
      </c>
      <c r="BR223" s="16"/>
      <c r="BS223" s="7"/>
      <c r="BT223" s="7"/>
      <c r="BU223" s="7"/>
    </row>
    <row r="224" spans="1:73" s="75" customFormat="1" ht="15" outlineLevel="1" x14ac:dyDescent="0.25">
      <c r="A224" s="238"/>
      <c r="B224" s="239"/>
      <c r="C224" s="249"/>
      <c r="D224" s="249"/>
      <c r="E224" s="249"/>
      <c r="F224" s="257"/>
      <c r="G224" s="75" t="str">
        <f t="shared" si="19"/>
        <v>YYENE1r</v>
      </c>
      <c r="H224" s="371" t="s">
        <v>414</v>
      </c>
      <c r="I224" s="371" t="s">
        <v>414</v>
      </c>
      <c r="J224" s="371" t="s">
        <v>87</v>
      </c>
      <c r="K224" s="371" t="s">
        <v>86</v>
      </c>
      <c r="L224" s="371" t="s">
        <v>1081</v>
      </c>
      <c r="M224" s="371" t="s">
        <v>72</v>
      </c>
      <c r="N224" s="75" t="b">
        <f>AND(COUNTIF(G225:$G$248,G224))</f>
        <v>0</v>
      </c>
      <c r="BR224" s="248"/>
      <c r="BS224" s="240"/>
      <c r="BT224" s="240"/>
      <c r="BU224" s="240"/>
    </row>
    <row r="225" spans="1:73" s="75" customFormat="1" ht="15" outlineLevel="1" x14ac:dyDescent="0.25">
      <c r="A225" s="238"/>
      <c r="B225" s="239"/>
      <c r="C225" s="249"/>
      <c r="D225" s="249"/>
      <c r="E225" s="249"/>
      <c r="F225" s="257"/>
      <c r="G225" s="75" t="str">
        <f t="shared" si="19"/>
        <v>YYNEE1r</v>
      </c>
      <c r="H225" s="371" t="s">
        <v>414</v>
      </c>
      <c r="I225" s="371" t="s">
        <v>414</v>
      </c>
      <c r="J225" s="371" t="s">
        <v>86</v>
      </c>
      <c r="K225" s="371" t="s">
        <v>87</v>
      </c>
      <c r="L225" s="371" t="s">
        <v>1081</v>
      </c>
      <c r="M225" s="371" t="s">
        <v>72</v>
      </c>
      <c r="N225" s="75" t="b">
        <f>AND(COUNTIF(G226:$G$248,G225))</f>
        <v>0</v>
      </c>
      <c r="BR225" s="248"/>
      <c r="BS225" s="240"/>
      <c r="BT225" s="240"/>
      <c r="BU225" s="240"/>
    </row>
    <row r="226" spans="1:73" s="75" customFormat="1" ht="15" outlineLevel="1" x14ac:dyDescent="0.25">
      <c r="A226" s="238"/>
      <c r="B226" s="239"/>
      <c r="C226" s="249"/>
      <c r="D226" s="249"/>
      <c r="E226" s="249"/>
      <c r="F226" s="257"/>
      <c r="G226" s="75" t="str">
        <f t="shared" si="19"/>
        <v>YYEENw</v>
      </c>
      <c r="H226" s="371" t="s">
        <v>414</v>
      </c>
      <c r="I226" s="371" t="s">
        <v>414</v>
      </c>
      <c r="J226" s="371" t="s">
        <v>87</v>
      </c>
      <c r="K226" s="371" t="s">
        <v>87</v>
      </c>
      <c r="L226" s="371" t="s">
        <v>86</v>
      </c>
      <c r="M226" s="371" t="s">
        <v>73</v>
      </c>
      <c r="N226" s="75" t="b">
        <f>AND(COUNTIF(G227:$G$248,G226))</f>
        <v>0</v>
      </c>
      <c r="BR226" s="248"/>
      <c r="BS226" s="240"/>
      <c r="BT226" s="240"/>
      <c r="BU226" s="240"/>
    </row>
    <row r="227" spans="1:73" s="75" customFormat="1" ht="15" outlineLevel="1" x14ac:dyDescent="0.25">
      <c r="A227" s="238"/>
      <c r="B227" s="239"/>
      <c r="C227" s="249"/>
      <c r="D227" s="249"/>
      <c r="E227" s="249"/>
      <c r="F227" s="257"/>
      <c r="G227" s="75" t="str">
        <f t="shared" si="19"/>
        <v>YYENE1b</v>
      </c>
      <c r="H227" s="371" t="s">
        <v>414</v>
      </c>
      <c r="I227" s="371" t="s">
        <v>414</v>
      </c>
      <c r="J227" s="371" t="s">
        <v>87</v>
      </c>
      <c r="K227" s="371" t="s">
        <v>86</v>
      </c>
      <c r="L227" s="371" t="s">
        <v>1081</v>
      </c>
      <c r="M227" s="371" t="s">
        <v>76</v>
      </c>
      <c r="N227" s="75" t="b">
        <f>AND(COUNTIF(G228:$G$248,G227))</f>
        <v>0</v>
      </c>
      <c r="BR227" s="248"/>
      <c r="BS227" s="240"/>
      <c r="BT227" s="240"/>
      <c r="BU227" s="240"/>
    </row>
    <row r="228" spans="1:73" s="75" customFormat="1" ht="15" outlineLevel="1" x14ac:dyDescent="0.25">
      <c r="A228" s="238"/>
      <c r="B228" s="239"/>
      <c r="C228" s="249"/>
      <c r="D228" s="249"/>
      <c r="E228" s="249"/>
      <c r="F228" s="257"/>
      <c r="G228" s="75" t="str">
        <f t="shared" si="19"/>
        <v>AAAAAz</v>
      </c>
      <c r="H228" s="371" t="s">
        <v>23</v>
      </c>
      <c r="I228" s="371" t="s">
        <v>23</v>
      </c>
      <c r="J228" s="371" t="s">
        <v>23</v>
      </c>
      <c r="K228" s="371" t="s">
        <v>23</v>
      </c>
      <c r="L228" s="371" t="s">
        <v>23</v>
      </c>
      <c r="M228" s="371" t="s">
        <v>81</v>
      </c>
      <c r="N228" s="75" t="b">
        <f>AND(COUNTIF(G229:$G$248,G228))</f>
        <v>0</v>
      </c>
      <c r="BR228" s="248"/>
      <c r="BS228" s="240"/>
      <c r="BT228" s="240"/>
      <c r="BU228" s="240"/>
    </row>
    <row r="229" spans="1:73" s="75" customFormat="1" ht="15" outlineLevel="1" x14ac:dyDescent="0.25">
      <c r="A229" s="238"/>
      <c r="B229" s="239"/>
      <c r="C229" s="249"/>
      <c r="D229" s="249"/>
      <c r="E229" s="249"/>
      <c r="F229" s="257"/>
      <c r="G229" s="75" t="str">
        <f t="shared" si="19"/>
        <v>AAAANw</v>
      </c>
      <c r="H229" s="371" t="s">
        <v>23</v>
      </c>
      <c r="I229" s="371" t="s">
        <v>23</v>
      </c>
      <c r="J229" s="371" t="s">
        <v>23</v>
      </c>
      <c r="K229" s="371" t="s">
        <v>23</v>
      </c>
      <c r="L229" s="371" t="s">
        <v>86</v>
      </c>
      <c r="M229" s="371" t="s">
        <v>73</v>
      </c>
      <c r="N229" s="75" t="b">
        <f>AND(COUNTIF(G230:$G$248,G229))</f>
        <v>0</v>
      </c>
      <c r="BR229" s="248"/>
      <c r="BS229" s="240"/>
      <c r="BT229" s="240"/>
      <c r="BU229" s="240"/>
    </row>
    <row r="230" spans="1:73" s="75" customFormat="1" ht="15" outlineLevel="1" x14ac:dyDescent="0.25">
      <c r="A230" s="238"/>
      <c r="B230" s="239"/>
      <c r="C230" s="249"/>
      <c r="D230" s="249"/>
      <c r="E230" s="249"/>
      <c r="F230" s="257"/>
      <c r="G230" s="75" t="str">
        <f t="shared" si="19"/>
        <v>AAANE1b</v>
      </c>
      <c r="H230" s="371" t="s">
        <v>23</v>
      </c>
      <c r="I230" s="371" t="s">
        <v>23</v>
      </c>
      <c r="J230" s="371" t="s">
        <v>23</v>
      </c>
      <c r="K230" s="371" t="s">
        <v>86</v>
      </c>
      <c r="L230" s="371" t="s">
        <v>1081</v>
      </c>
      <c r="M230" s="371" t="s">
        <v>76</v>
      </c>
      <c r="N230" s="75" t="b">
        <f>AND(COUNTIF(G231:$G$248,G230))</f>
        <v>0</v>
      </c>
      <c r="BR230" s="248"/>
      <c r="BS230" s="240"/>
      <c r="BT230" s="240"/>
      <c r="BU230" s="240"/>
    </row>
    <row r="231" spans="1:73" s="75" customFormat="1" ht="15" outlineLevel="1" x14ac:dyDescent="0.25">
      <c r="A231" s="238"/>
      <c r="B231" s="239"/>
      <c r="C231" s="249"/>
      <c r="D231" s="249"/>
      <c r="E231" s="249"/>
      <c r="F231" s="257"/>
      <c r="G231" s="75" t="str">
        <f t="shared" si="19"/>
        <v>AANEE1a</v>
      </c>
      <c r="H231" s="371" t="s">
        <v>23</v>
      </c>
      <c r="I231" s="371" t="s">
        <v>23</v>
      </c>
      <c r="J231" s="371" t="s">
        <v>86</v>
      </c>
      <c r="K231" s="371" t="s">
        <v>87</v>
      </c>
      <c r="L231" s="371" t="s">
        <v>1081</v>
      </c>
      <c r="M231" s="371" t="s">
        <v>79</v>
      </c>
      <c r="N231" s="75" t="b">
        <f>AND(COUNTIF(G232:$G$248,G231))</f>
        <v>0</v>
      </c>
      <c r="BR231" s="248"/>
      <c r="BS231" s="240"/>
      <c r="BT231" s="240"/>
      <c r="BU231" s="240"/>
    </row>
    <row r="232" spans="1:73" s="75" customFormat="1" ht="15" outlineLevel="1" x14ac:dyDescent="0.25">
      <c r="A232" s="238"/>
      <c r="B232" s="239"/>
      <c r="C232" s="249"/>
      <c r="D232" s="249"/>
      <c r="E232" s="249"/>
      <c r="F232" s="257"/>
      <c r="G232" s="75" t="str">
        <f t="shared" si="19"/>
        <v>AYEEAa</v>
      </c>
      <c r="H232" s="371" t="s">
        <v>23</v>
      </c>
      <c r="I232" s="371" t="s">
        <v>414</v>
      </c>
      <c r="J232" s="371" t="s">
        <v>87</v>
      </c>
      <c r="K232" s="371" t="s">
        <v>87</v>
      </c>
      <c r="L232" s="371" t="s">
        <v>23</v>
      </c>
      <c r="M232" s="371" t="s">
        <v>79</v>
      </c>
      <c r="N232" s="75" t="b">
        <f>AND(COUNTIF(G233:$G$248,G232))</f>
        <v>0</v>
      </c>
      <c r="BR232" s="248"/>
      <c r="BS232" s="240"/>
      <c r="BT232" s="240"/>
      <c r="BU232" s="240"/>
    </row>
    <row r="233" spans="1:73" s="75" customFormat="1" ht="15" outlineLevel="1" x14ac:dyDescent="0.25">
      <c r="A233" s="238"/>
      <c r="B233" s="239"/>
      <c r="C233" s="249"/>
      <c r="D233" s="249"/>
      <c r="E233" s="249"/>
      <c r="F233" s="257"/>
      <c r="G233" s="75" t="str">
        <f t="shared" si="19"/>
        <v>YYEAAa</v>
      </c>
      <c r="H233" s="371" t="s">
        <v>414</v>
      </c>
      <c r="I233" s="371" t="s">
        <v>414</v>
      </c>
      <c r="J233" s="371" t="s">
        <v>87</v>
      </c>
      <c r="K233" s="371" t="s">
        <v>23</v>
      </c>
      <c r="L233" s="371" t="s">
        <v>23</v>
      </c>
      <c r="M233" s="371" t="s">
        <v>79</v>
      </c>
      <c r="N233" s="75" t="b">
        <f>AND(COUNTIF(G234:$G$248,G233))</f>
        <v>0</v>
      </c>
      <c r="BR233" s="248"/>
      <c r="BS233" s="240"/>
      <c r="BT233" s="240"/>
      <c r="BU233" s="240"/>
    </row>
    <row r="234" spans="1:73" s="75" customFormat="1" ht="15" outlineLevel="1" x14ac:dyDescent="0.25">
      <c r="A234" s="238"/>
      <c r="B234" s="239"/>
      <c r="C234" s="249"/>
      <c r="D234" s="249"/>
      <c r="E234" s="249"/>
      <c r="F234" s="257"/>
      <c r="G234" s="75" t="str">
        <f t="shared" si="19"/>
        <v>YYAAAa</v>
      </c>
      <c r="H234" s="371" t="s">
        <v>414</v>
      </c>
      <c r="I234" s="371" t="s">
        <v>414</v>
      </c>
      <c r="J234" s="371" t="s">
        <v>23</v>
      </c>
      <c r="K234" s="371" t="s">
        <v>23</v>
      </c>
      <c r="L234" s="371" t="s">
        <v>23</v>
      </c>
      <c r="M234" s="371" t="s">
        <v>79</v>
      </c>
      <c r="N234" s="75" t="b">
        <f>AND(COUNTIF(G235:$G$248,G234))</f>
        <v>0</v>
      </c>
      <c r="BR234" s="248"/>
      <c r="BS234" s="240"/>
      <c r="BT234" s="240"/>
      <c r="BU234" s="240"/>
    </row>
    <row r="235" spans="1:73" s="75" customFormat="1" ht="15" outlineLevel="1" x14ac:dyDescent="0.25">
      <c r="A235" s="238"/>
      <c r="B235" s="239"/>
      <c r="C235" s="249"/>
      <c r="D235" s="249"/>
      <c r="E235" s="249"/>
      <c r="F235" s="257"/>
      <c r="G235" s="75" t="str">
        <f t="shared" si="19"/>
        <v>YAAAAa</v>
      </c>
      <c r="H235" s="371" t="s">
        <v>414</v>
      </c>
      <c r="I235" s="371" t="s">
        <v>23</v>
      </c>
      <c r="J235" s="371" t="s">
        <v>23</v>
      </c>
      <c r="K235" s="371" t="s">
        <v>23</v>
      </c>
      <c r="L235" s="371" t="s">
        <v>23</v>
      </c>
      <c r="M235" s="371" t="s">
        <v>79</v>
      </c>
      <c r="N235" s="75" t="b">
        <f>AND(COUNTIF(G236:$G$248,G235))</f>
        <v>0</v>
      </c>
      <c r="BR235" s="248"/>
      <c r="BS235" s="240"/>
      <c r="BT235" s="240"/>
      <c r="BU235" s="240"/>
    </row>
    <row r="236" spans="1:73" s="75" customFormat="1" ht="15" outlineLevel="1" x14ac:dyDescent="0.25">
      <c r="A236" s="238"/>
      <c r="B236" s="239"/>
      <c r="C236" s="249"/>
      <c r="D236" s="249"/>
      <c r="E236" s="249"/>
      <c r="F236" s="257"/>
      <c r="G236" s="75" t="str">
        <f t="shared" si="19"/>
        <v>YYENE1l</v>
      </c>
      <c r="H236" s="371" t="s">
        <v>414</v>
      </c>
      <c r="I236" s="371" t="s">
        <v>414</v>
      </c>
      <c r="J236" s="371" t="s">
        <v>87</v>
      </c>
      <c r="K236" s="371" t="s">
        <v>86</v>
      </c>
      <c r="L236" s="371" t="s">
        <v>1081</v>
      </c>
      <c r="M236" s="371" t="s">
        <v>77</v>
      </c>
      <c r="N236" s="75" t="b">
        <f>AND(COUNTIF(G237:$G$248,G236))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YYPENw</v>
      </c>
      <c r="H237" s="371" t="s">
        <v>414</v>
      </c>
      <c r="I237" s="371" t="s">
        <v>414</v>
      </c>
      <c r="J237" s="371" t="s">
        <v>88</v>
      </c>
      <c r="K237" s="371" t="s">
        <v>87</v>
      </c>
      <c r="L237" s="371" t="s">
        <v>86</v>
      </c>
      <c r="M237" s="371" t="s">
        <v>73</v>
      </c>
      <c r="N237" s="75" t="b">
        <f>AND(COUNTIF(G238:$G$248,G237))</f>
        <v>0</v>
      </c>
      <c r="O237" s="265" t="s">
        <v>1008</v>
      </c>
      <c r="BR237" s="248"/>
      <c r="BS237" s="240"/>
      <c r="BT237" s="240"/>
      <c r="BU237" s="240"/>
    </row>
    <row r="238" spans="1:73" s="75" customFormat="1" ht="15" outlineLevel="1" x14ac:dyDescent="0.25">
      <c r="A238" s="238"/>
      <c r="B238" s="239"/>
      <c r="C238" s="249"/>
      <c r="D238" s="249"/>
      <c r="E238" s="249"/>
      <c r="F238" s="257"/>
      <c r="G238" s="75" t="str">
        <f t="shared" si="19"/>
        <v>YYEPE1z</v>
      </c>
      <c r="H238" s="371" t="s">
        <v>414</v>
      </c>
      <c r="I238" s="371" t="s">
        <v>414</v>
      </c>
      <c r="J238" s="371" t="s">
        <v>87</v>
      </c>
      <c r="K238" s="371" t="s">
        <v>88</v>
      </c>
      <c r="L238" s="371" t="s">
        <v>1081</v>
      </c>
      <c r="M238" s="371" t="s">
        <v>81</v>
      </c>
      <c r="N238" s="75" t="b">
        <f>AND(COUNTIF(G240:$G$248,G238))</f>
        <v>0</v>
      </c>
      <c r="O238" s="265" t="s">
        <v>1008</v>
      </c>
      <c r="BR238" s="248"/>
      <c r="BS238" s="240"/>
      <c r="BT238" s="240"/>
      <c r="BU238" s="240"/>
    </row>
    <row r="239" spans="1:73" s="75" customFormat="1" ht="15" outlineLevel="1" x14ac:dyDescent="0.25">
      <c r="A239" s="238"/>
      <c r="B239" s="239"/>
      <c r="C239" s="249"/>
      <c r="D239" s="249"/>
      <c r="E239" s="249"/>
      <c r="F239" s="257"/>
      <c r="G239" s="75" t="str">
        <f t="shared" si="19"/>
        <v>YYNEPw</v>
      </c>
      <c r="H239" s="371" t="s">
        <v>414</v>
      </c>
      <c r="I239" s="371" t="s">
        <v>414</v>
      </c>
      <c r="J239" s="371" t="s">
        <v>86</v>
      </c>
      <c r="K239" s="371" t="s">
        <v>87</v>
      </c>
      <c r="L239" s="371" t="s">
        <v>88</v>
      </c>
      <c r="M239" s="371" t="s">
        <v>73</v>
      </c>
      <c r="N239" s="75" t="b">
        <f>AND(COUNTIF(G241:$G$248,G239))</f>
        <v>0</v>
      </c>
      <c r="O239" s="265" t="s">
        <v>1008</v>
      </c>
      <c r="BR239" s="248"/>
      <c r="BS239" s="240"/>
      <c r="BT239" s="240"/>
      <c r="BU239" s="240"/>
    </row>
    <row r="240" spans="1:73" s="75" customFormat="1" ht="15" outlineLevel="1" x14ac:dyDescent="0.25">
      <c r="A240" s="238"/>
      <c r="B240" s="239"/>
      <c r="C240" s="249"/>
      <c r="D240" s="249"/>
      <c r="E240" s="249"/>
      <c r="F240" s="257"/>
      <c r="G240" s="75" t="str">
        <f t="shared" si="19"/>
        <v>AYAAAw</v>
      </c>
      <c r="H240" s="371" t="s">
        <v>23</v>
      </c>
      <c r="I240" s="371" t="s">
        <v>414</v>
      </c>
      <c r="J240" s="371" t="s">
        <v>23</v>
      </c>
      <c r="K240" s="371" t="s">
        <v>23</v>
      </c>
      <c r="L240" s="371" t="s">
        <v>23</v>
      </c>
      <c r="M240" s="371" t="s">
        <v>73</v>
      </c>
      <c r="N240" s="75" t="b">
        <f>AND(COUNTIF(G241:$G$248,G240))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AAEAAa</v>
      </c>
      <c r="H241" s="371" t="s">
        <v>23</v>
      </c>
      <c r="I241" s="371" t="s">
        <v>23</v>
      </c>
      <c r="J241" s="371" t="s">
        <v>87</v>
      </c>
      <c r="K241" s="371" t="s">
        <v>23</v>
      </c>
      <c r="L241" s="371" t="s">
        <v>23</v>
      </c>
      <c r="M241" s="371" t="s">
        <v>79</v>
      </c>
      <c r="N241" s="75" t="b">
        <f>AND(COUNTIF(G242:$G$248,G241))</f>
        <v>0</v>
      </c>
      <c r="O241" s="265" t="s">
        <v>1009</v>
      </c>
      <c r="BR241" s="248"/>
      <c r="BS241" s="240"/>
      <c r="BT241" s="240"/>
      <c r="BU241" s="240"/>
    </row>
    <row r="242" spans="1:73" s="75" customFormat="1" ht="15" outlineLevel="1" x14ac:dyDescent="0.25">
      <c r="A242" s="238"/>
      <c r="B242" s="239"/>
      <c r="C242" s="249"/>
      <c r="D242" s="249"/>
      <c r="E242" s="249"/>
      <c r="F242" s="257"/>
      <c r="G242" s="75" t="str">
        <f t="shared" si="19"/>
        <v>AAAEAa</v>
      </c>
      <c r="H242" s="371" t="s">
        <v>23</v>
      </c>
      <c r="I242" s="371" t="s">
        <v>23</v>
      </c>
      <c r="J242" s="371" t="s">
        <v>23</v>
      </c>
      <c r="K242" s="371" t="s">
        <v>87</v>
      </c>
      <c r="L242" s="371" t="s">
        <v>23</v>
      </c>
      <c r="M242" s="371" t="s">
        <v>79</v>
      </c>
      <c r="N242" s="75" t="b">
        <f>AND(COUNTIF(G248:$G$248,G242))</f>
        <v>0</v>
      </c>
      <c r="O242" s="265" t="s">
        <v>1009</v>
      </c>
      <c r="BR242" s="248"/>
      <c r="BS242" s="240"/>
      <c r="BT242" s="240"/>
      <c r="BU242" s="240"/>
    </row>
    <row r="243" spans="1:73" s="75" customFormat="1" ht="15" outlineLevel="1" x14ac:dyDescent="0.25">
      <c r="A243" s="238"/>
      <c r="B243" s="239"/>
      <c r="C243" s="249"/>
      <c r="D243" s="249"/>
      <c r="E243" s="249"/>
      <c r="F243" s="257"/>
      <c r="G243" s="75" t="str">
        <f t="shared" si="19"/>
        <v>YAAAE1a</v>
      </c>
      <c r="H243" s="371" t="s">
        <v>414</v>
      </c>
      <c r="I243" s="371" t="s">
        <v>23</v>
      </c>
      <c r="J243" s="371" t="s">
        <v>23</v>
      </c>
      <c r="K243" s="371" t="s">
        <v>23</v>
      </c>
      <c r="L243" s="371" t="s">
        <v>1081</v>
      </c>
      <c r="M243" s="371" t="s">
        <v>79</v>
      </c>
      <c r="N243" s="75" t="b">
        <f>AND(COUNTIF(G$248:$G249,G243))</f>
        <v>0</v>
      </c>
      <c r="O243" s="265" t="s">
        <v>1009</v>
      </c>
      <c r="BR243" s="248"/>
      <c r="BS243" s="240"/>
      <c r="BT243" s="240"/>
      <c r="BU243" s="240"/>
    </row>
    <row r="244" spans="1:73" s="75" customFormat="1" ht="15" outlineLevel="1" x14ac:dyDescent="0.25">
      <c r="A244" s="238"/>
      <c r="B244" s="239"/>
      <c r="C244" s="249"/>
      <c r="D244" s="249"/>
      <c r="E244" s="249"/>
      <c r="F244" s="257"/>
      <c r="G244" s="75" t="str">
        <f t="shared" si="19"/>
        <v>YAAANw</v>
      </c>
      <c r="H244" s="371" t="s">
        <v>414</v>
      </c>
      <c r="I244" s="371" t="s">
        <v>23</v>
      </c>
      <c r="J244" s="371" t="s">
        <v>23</v>
      </c>
      <c r="K244" s="371" t="s">
        <v>23</v>
      </c>
      <c r="L244" s="371" t="s">
        <v>86</v>
      </c>
      <c r="M244" s="371" t="s">
        <v>73</v>
      </c>
      <c r="N244" s="75" t="b">
        <f>AND(COUNTIF(G$248:$G250,G244))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AYAAAz</v>
      </c>
      <c r="H245" s="371" t="s">
        <v>23</v>
      </c>
      <c r="I245" s="371" t="s">
        <v>414</v>
      </c>
      <c r="J245" s="371" t="s">
        <v>23</v>
      </c>
      <c r="K245" s="371" t="s">
        <v>23</v>
      </c>
      <c r="L245" s="371" t="s">
        <v>23</v>
      </c>
      <c r="M245" s="371" t="s">
        <v>81</v>
      </c>
      <c r="N245" s="75" t="b">
        <f>AND(COUNTIF(G$248:$G251,G245))</f>
        <v>0</v>
      </c>
      <c r="O245" s="265" t="s">
        <v>1010</v>
      </c>
      <c r="BR245" s="248"/>
      <c r="BS245" s="240"/>
      <c r="BT245" s="240"/>
      <c r="BU245" s="240"/>
    </row>
    <row r="246" spans="1:73" s="75" customFormat="1" ht="15" outlineLevel="1" x14ac:dyDescent="0.25">
      <c r="A246" s="238"/>
      <c r="B246" s="239"/>
      <c r="C246" s="249"/>
      <c r="D246" s="249"/>
      <c r="E246" s="249"/>
      <c r="F246" s="257"/>
      <c r="G246" s="75" t="str">
        <f t="shared" si="19"/>
        <v>AYEAAa</v>
      </c>
      <c r="H246" s="371" t="s">
        <v>23</v>
      </c>
      <c r="I246" s="371" t="s">
        <v>414</v>
      </c>
      <c r="J246" s="371" t="s">
        <v>87</v>
      </c>
      <c r="K246" s="371" t="s">
        <v>23</v>
      </c>
      <c r="L246" s="371" t="s">
        <v>23</v>
      </c>
      <c r="M246" s="371" t="s">
        <v>79</v>
      </c>
      <c r="N246" s="75" t="b">
        <f>AND(COUNTIF(G$248:$G252,G246))</f>
        <v>0</v>
      </c>
      <c r="O246" s="265" t="s">
        <v>1010</v>
      </c>
      <c r="BR246" s="248"/>
      <c r="BS246" s="240"/>
      <c r="BT246" s="240"/>
      <c r="BU246" s="240"/>
    </row>
    <row r="247" spans="1:73" s="75" customFormat="1" ht="15" outlineLevel="1" x14ac:dyDescent="0.25">
      <c r="A247" s="238"/>
      <c r="B247" s="239"/>
      <c r="C247" s="249"/>
      <c r="D247" s="249"/>
      <c r="E247" s="249"/>
      <c r="F247" s="257"/>
      <c r="G247" s="75" t="str">
        <f t="shared" si="19"/>
        <v>AANEAa</v>
      </c>
      <c r="H247" s="371" t="s">
        <v>23</v>
      </c>
      <c r="I247" s="371" t="s">
        <v>23</v>
      </c>
      <c r="J247" s="371" t="s">
        <v>86</v>
      </c>
      <c r="K247" s="371" t="s">
        <v>87</v>
      </c>
      <c r="L247" s="371" t="s">
        <v>23</v>
      </c>
      <c r="M247" s="371" t="s">
        <v>79</v>
      </c>
      <c r="N247" s="75" t="b">
        <f>AND(COUNTIF(G$248:$G253,G247))</f>
        <v>0</v>
      </c>
      <c r="O247" s="265" t="s">
        <v>1010</v>
      </c>
      <c r="BR247" s="248"/>
      <c r="BS247" s="240"/>
      <c r="BT247" s="240"/>
      <c r="BU247" s="240"/>
    </row>
    <row r="248" spans="1:73" s="75" customFormat="1" ht="15" outlineLevel="1" x14ac:dyDescent="0.25">
      <c r="A248" s="238"/>
      <c r="B248" s="239"/>
      <c r="C248" s="249"/>
      <c r="D248" s="249"/>
      <c r="E248" s="249"/>
      <c r="F248" s="257"/>
      <c r="G248" s="75" t="str">
        <f t="shared" si="19"/>
        <v>AAANE1a</v>
      </c>
      <c r="H248" s="371" t="s">
        <v>23</v>
      </c>
      <c r="I248" s="371" t="s">
        <v>23</v>
      </c>
      <c r="J248" s="371" t="s">
        <v>23</v>
      </c>
      <c r="K248" s="371" t="s">
        <v>86</v>
      </c>
      <c r="L248" s="371" t="s">
        <v>1081</v>
      </c>
      <c r="M248" s="371" t="s">
        <v>79</v>
      </c>
      <c r="N248" s="75" t="b">
        <v>0</v>
      </c>
      <c r="O248" s="265" t="s">
        <v>1010</v>
      </c>
      <c r="BR248" s="248"/>
      <c r="BS248" s="240"/>
      <c r="BT248" s="240"/>
      <c r="BU248" s="240"/>
    </row>
    <row r="249" spans="1:73" s="75" customFormat="1" ht="15" customHeight="1" outlineLevel="1" x14ac:dyDescent="0.3">
      <c r="A249" s="238"/>
      <c r="B249" s="239"/>
      <c r="C249" s="249"/>
      <c r="D249" s="249"/>
      <c r="E249" s="249"/>
      <c r="F249" s="257"/>
      <c r="N249" s="733" t="str">
        <f>IF(OR(N216:N248),"Error","")</f>
        <v/>
      </c>
      <c r="BR249" s="248"/>
      <c r="BS249" s="240"/>
      <c r="BT249" s="240"/>
      <c r="BU249" s="240"/>
    </row>
    <row r="250" spans="1:73" s="75" customFormat="1" ht="15" outlineLevel="1" x14ac:dyDescent="0.25">
      <c r="A250" s="238"/>
      <c r="B250" s="239"/>
      <c r="C250" s="249"/>
      <c r="D250" s="249"/>
      <c r="E250" s="249"/>
      <c r="F250" s="257"/>
      <c r="BR250" s="248"/>
      <c r="BS250" s="240"/>
      <c r="BT250" s="240"/>
      <c r="BU250" s="240"/>
    </row>
    <row r="251" spans="1:73" ht="15" outlineLevel="1" x14ac:dyDescent="0.25">
      <c r="A251" s="5"/>
      <c r="B251" s="6"/>
      <c r="C251" s="17"/>
      <c r="D251" s="17"/>
      <c r="E251" s="17"/>
      <c r="F251" s="26"/>
      <c r="G251" s="708" t="s">
        <v>910</v>
      </c>
      <c r="I251" s="26"/>
      <c r="J251" s="26"/>
      <c r="K251" s="257"/>
      <c r="L251" s="257"/>
      <c r="M251" s="257"/>
      <c r="N251" s="257"/>
      <c r="O251" s="313"/>
      <c r="P251" s="313"/>
      <c r="Q251" s="313"/>
      <c r="R251" s="313"/>
      <c r="S251" s="313"/>
      <c r="T251" s="313"/>
      <c r="U251" s="313"/>
      <c r="V251" s="313"/>
      <c r="W251" s="313"/>
      <c r="X251" s="313"/>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16"/>
      <c r="BS251" s="7"/>
      <c r="BT251" s="7"/>
      <c r="BU251" s="7"/>
    </row>
    <row r="252" spans="1:73" s="75" customFormat="1" ht="15" outlineLevel="1" x14ac:dyDescent="0.25">
      <c r="A252" s="238"/>
      <c r="B252" s="239"/>
      <c r="C252" s="249"/>
      <c r="D252" s="249"/>
      <c r="E252" s="249"/>
      <c r="F252" s="257"/>
      <c r="G252" s="257" t="s">
        <v>914</v>
      </c>
      <c r="H252" s="75" t="s">
        <v>933</v>
      </c>
      <c r="I252" s="75" t="s">
        <v>460</v>
      </c>
      <c r="J252" s="75" t="s">
        <v>899</v>
      </c>
      <c r="K252" s="75" t="s">
        <v>900</v>
      </c>
      <c r="L252" s="75" t="s">
        <v>901</v>
      </c>
      <c r="M252" s="75" t="s">
        <v>902</v>
      </c>
      <c r="N252" s="75" t="s">
        <v>903</v>
      </c>
      <c r="O252" s="75" t="s">
        <v>904</v>
      </c>
      <c r="P252" s="75" t="s">
        <v>905</v>
      </c>
      <c r="Q252" s="75" t="s">
        <v>906</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_xlfn.CONCAT(H216:M216)</f>
        <v>AAAAAa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ref="G254:G285" si="22">_xlfn.CONCAT(H217:M217)</f>
        <v>YAEAE1a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AYAEAb</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65" customFormat="1" ht="15" outlineLevel="1" x14ac:dyDescent="0.25">
      <c r="A256" s="769"/>
      <c r="B256" s="766"/>
      <c r="C256" s="778"/>
      <c r="D256" s="778"/>
      <c r="E256" s="778"/>
      <c r="F256" s="782"/>
      <c r="G256" s="782" t="str">
        <f t="shared" si="22"/>
        <v>AYAEAbd</v>
      </c>
      <c r="H256" s="368">
        <f>H255-200</f>
        <v>3800</v>
      </c>
      <c r="I256" s="368">
        <f t="shared" ref="I256:Q256" si="23">I255-200</f>
        <v>3800</v>
      </c>
      <c r="J256" s="368">
        <f t="shared" si="23"/>
        <v>3800</v>
      </c>
      <c r="K256" s="368">
        <f t="shared" si="23"/>
        <v>3800</v>
      </c>
      <c r="L256" s="368">
        <f t="shared" si="23"/>
        <v>3800</v>
      </c>
      <c r="M256" s="368">
        <f t="shared" si="23"/>
        <v>3800</v>
      </c>
      <c r="N256" s="368">
        <f t="shared" si="23"/>
        <v>3800</v>
      </c>
      <c r="O256" s="368">
        <f t="shared" si="23"/>
        <v>3800</v>
      </c>
      <c r="P256" s="368">
        <f t="shared" si="23"/>
        <v>3800</v>
      </c>
      <c r="Q256" s="368">
        <f t="shared" si="23"/>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65" customFormat="1" ht="15" outlineLevel="1" x14ac:dyDescent="0.25">
      <c r="A257" s="769"/>
      <c r="B257" s="766"/>
      <c r="C257" s="778"/>
      <c r="D257" s="778"/>
      <c r="E257" s="778"/>
      <c r="F257" s="782"/>
      <c r="G257" s="782" t="str">
        <f t="shared" si="22"/>
        <v>YAEAOFa</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773"/>
      <c r="BS257" s="768"/>
      <c r="BT257" s="768"/>
      <c r="BU257" s="768"/>
    </row>
    <row r="258" spans="1:73" s="765" customFormat="1" ht="15" outlineLevel="1" x14ac:dyDescent="0.25">
      <c r="A258" s="769"/>
      <c r="B258" s="766"/>
      <c r="C258" s="778"/>
      <c r="D258" s="778"/>
      <c r="E258" s="778"/>
      <c r="F258" s="782"/>
      <c r="G258" s="782" t="str">
        <f t="shared" si="22"/>
        <v>AYAEAof</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773"/>
      <c r="BS258" s="768"/>
      <c r="BT258" s="768"/>
      <c r="BU258" s="768"/>
    </row>
    <row r="259" spans="1:73" s="75" customFormat="1" ht="15" outlineLevel="1" x14ac:dyDescent="0.25">
      <c r="A259" s="238"/>
      <c r="B259" s="239"/>
      <c r="C259" s="249"/>
      <c r="D259" s="249"/>
      <c r="E259" s="249"/>
      <c r="F259" s="257"/>
      <c r="G259" s="782" t="str">
        <f t="shared" si="22"/>
        <v>YYNENb</v>
      </c>
      <c r="H259" s="368">
        <v>4000</v>
      </c>
      <c r="I259" s="368">
        <v>4000</v>
      </c>
      <c r="J259" s="368">
        <v>4000</v>
      </c>
      <c r="K259" s="368">
        <v>4000</v>
      </c>
      <c r="L259" s="368">
        <v>4000</v>
      </c>
      <c r="M259" s="368">
        <v>4000</v>
      </c>
      <c r="N259" s="368">
        <v>4000</v>
      </c>
      <c r="O259" s="368">
        <v>4000</v>
      </c>
      <c r="P259" s="368">
        <v>4000</v>
      </c>
      <c r="Q259" s="368">
        <v>4000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YYENE1z</v>
      </c>
      <c r="H260" s="368">
        <v>1800</v>
      </c>
      <c r="I260" s="368">
        <v>1800</v>
      </c>
      <c r="J260" s="368">
        <v>1800</v>
      </c>
      <c r="K260" s="368">
        <v>1800</v>
      </c>
      <c r="L260" s="368">
        <v>1800</v>
      </c>
      <c r="M260" s="368">
        <v>1800</v>
      </c>
      <c r="N260" s="368">
        <v>1800</v>
      </c>
      <c r="O260" s="368">
        <v>1800</v>
      </c>
      <c r="P260" s="368">
        <v>1800</v>
      </c>
      <c r="Q260" s="368">
        <v>1800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YYENE1r</v>
      </c>
      <c r="H261" s="368">
        <v>2000</v>
      </c>
      <c r="I261" s="368">
        <v>2000</v>
      </c>
      <c r="J261" s="368">
        <v>2000</v>
      </c>
      <c r="K261" s="368">
        <v>2000</v>
      </c>
      <c r="L261" s="368">
        <v>2000</v>
      </c>
      <c r="M261" s="368">
        <v>2000</v>
      </c>
      <c r="N261" s="368">
        <v>2000</v>
      </c>
      <c r="O261" s="368">
        <v>2000</v>
      </c>
      <c r="P261" s="368">
        <v>2000</v>
      </c>
      <c r="Q261" s="368">
        <v>2000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YYNEE1r</v>
      </c>
      <c r="H262" s="368">
        <v>2000</v>
      </c>
      <c r="I262" s="368">
        <v>2000</v>
      </c>
      <c r="J262" s="368">
        <v>2000</v>
      </c>
      <c r="K262" s="368">
        <v>2000</v>
      </c>
      <c r="L262" s="368">
        <v>2000</v>
      </c>
      <c r="M262" s="368">
        <v>2000</v>
      </c>
      <c r="N262" s="368">
        <v>2000</v>
      </c>
      <c r="O262" s="368">
        <v>2000</v>
      </c>
      <c r="P262" s="368">
        <v>2000</v>
      </c>
      <c r="Q262" s="368">
        <v>2000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YYEENw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YYENE1b</v>
      </c>
      <c r="H264" s="368">
        <v>4000</v>
      </c>
      <c r="I264" s="368">
        <v>4000</v>
      </c>
      <c r="J264" s="368">
        <v>4000</v>
      </c>
      <c r="K264" s="368">
        <v>4000</v>
      </c>
      <c r="L264" s="368">
        <v>4000</v>
      </c>
      <c r="M264" s="368">
        <v>4000</v>
      </c>
      <c r="N264" s="368">
        <v>4000</v>
      </c>
      <c r="O264" s="368">
        <v>4000</v>
      </c>
      <c r="P264" s="368">
        <v>4000</v>
      </c>
      <c r="Q264" s="368">
        <v>4000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AAAAAz</v>
      </c>
      <c r="H265" s="368">
        <v>1800</v>
      </c>
      <c r="I265" s="368">
        <v>1800</v>
      </c>
      <c r="J265" s="368">
        <v>1800</v>
      </c>
      <c r="K265" s="368">
        <v>1800</v>
      </c>
      <c r="L265" s="368">
        <v>1800</v>
      </c>
      <c r="M265" s="368">
        <v>1800</v>
      </c>
      <c r="N265" s="368">
        <v>1800</v>
      </c>
      <c r="O265" s="368">
        <v>1800</v>
      </c>
      <c r="P265" s="368">
        <v>1800</v>
      </c>
      <c r="Q265" s="368">
        <v>1800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AAAANw</v>
      </c>
      <c r="H266" s="368">
        <v>3800</v>
      </c>
      <c r="I266" s="368">
        <v>3800</v>
      </c>
      <c r="J266" s="368">
        <v>3800</v>
      </c>
      <c r="K266" s="368">
        <v>3800</v>
      </c>
      <c r="L266" s="368">
        <v>3800</v>
      </c>
      <c r="M266" s="368">
        <v>3800</v>
      </c>
      <c r="N266" s="368">
        <v>3800</v>
      </c>
      <c r="O266" s="368">
        <v>3800</v>
      </c>
      <c r="P266" s="368">
        <v>3800</v>
      </c>
      <c r="Q266" s="368">
        <v>3800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AAANE1b</v>
      </c>
      <c r="H267" s="368">
        <v>4000</v>
      </c>
      <c r="I267" s="368">
        <v>4000</v>
      </c>
      <c r="J267" s="368">
        <v>4000</v>
      </c>
      <c r="K267" s="368">
        <v>4000</v>
      </c>
      <c r="L267" s="368">
        <v>4000</v>
      </c>
      <c r="M267" s="368">
        <v>4000</v>
      </c>
      <c r="N267" s="368">
        <v>4000</v>
      </c>
      <c r="O267" s="368">
        <v>4000</v>
      </c>
      <c r="P267" s="368">
        <v>4000</v>
      </c>
      <c r="Q267" s="368">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AANEE1a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AYEEAa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YYEAAa</v>
      </c>
      <c r="H270" s="368">
        <v>0</v>
      </c>
      <c r="I270" s="368">
        <v>0</v>
      </c>
      <c r="J270" s="368">
        <v>0</v>
      </c>
      <c r="K270" s="368">
        <v>0</v>
      </c>
      <c r="L270" s="368">
        <v>0</v>
      </c>
      <c r="M270" s="368">
        <v>0</v>
      </c>
      <c r="N270" s="368">
        <v>0</v>
      </c>
      <c r="O270" s="368">
        <v>0</v>
      </c>
      <c r="P270" s="368">
        <v>0</v>
      </c>
      <c r="Q270" s="368">
        <v>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YYAAAa</v>
      </c>
      <c r="H271" s="368">
        <v>0</v>
      </c>
      <c r="I271" s="368">
        <v>0</v>
      </c>
      <c r="J271" s="368">
        <v>0</v>
      </c>
      <c r="K271" s="368">
        <v>0</v>
      </c>
      <c r="L271" s="368">
        <v>0</v>
      </c>
      <c r="M271" s="368">
        <v>0</v>
      </c>
      <c r="N271" s="368">
        <v>0</v>
      </c>
      <c r="O271" s="368">
        <v>0</v>
      </c>
      <c r="P271" s="368">
        <v>0</v>
      </c>
      <c r="Q271" s="368">
        <v>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YAAAAa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YYENE1l</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YYPENw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YYEPE1z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YYNEPw</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AYAAAw</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AAEAAa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AAAEAa</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YAAAE1a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YAAANw</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AYAAAz</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AYEAAa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782" t="str">
        <f t="shared" si="22"/>
        <v>AANEAa</v>
      </c>
      <c r="H284" s="368">
        <v>0</v>
      </c>
      <c r="I284" s="368">
        <v>0</v>
      </c>
      <c r="J284" s="368">
        <v>0</v>
      </c>
      <c r="K284" s="368">
        <v>0</v>
      </c>
      <c r="L284" s="368">
        <v>0</v>
      </c>
      <c r="M284" s="368">
        <v>0</v>
      </c>
      <c r="N284" s="368">
        <v>0</v>
      </c>
      <c r="O284" s="368">
        <v>0</v>
      </c>
      <c r="P284" s="368">
        <v>0</v>
      </c>
      <c r="Q284" s="368">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82" t="str">
        <f t="shared" si="22"/>
        <v>AAANE1a</v>
      </c>
      <c r="H285" s="368">
        <v>0</v>
      </c>
      <c r="I285" s="368">
        <v>0</v>
      </c>
      <c r="J285" s="368">
        <v>0</v>
      </c>
      <c r="K285" s="368">
        <v>0</v>
      </c>
      <c r="L285" s="368">
        <v>0</v>
      </c>
      <c r="M285" s="368">
        <v>0</v>
      </c>
      <c r="N285" s="368">
        <v>0</v>
      </c>
      <c r="O285" s="368">
        <v>0</v>
      </c>
      <c r="P285" s="368">
        <v>0</v>
      </c>
      <c r="Q285" s="368">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c r="I287" s="257"/>
      <c r="J287" s="257"/>
      <c r="K287" s="257"/>
      <c r="N287" s="707"/>
      <c r="O287" s="313"/>
      <c r="P287" s="313"/>
      <c r="Q287" s="313"/>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5" customFormat="1" ht="15" outlineLevel="1" x14ac:dyDescent="0.25">
      <c r="A288" s="238"/>
      <c r="B288" s="239"/>
      <c r="C288" s="249"/>
      <c r="D288" s="249"/>
      <c r="E288" s="249"/>
      <c r="F288" s="257"/>
      <c r="G288" s="708" t="s">
        <v>909</v>
      </c>
      <c r="I288" s="257"/>
      <c r="J288" s="257"/>
      <c r="K288" s="257"/>
      <c r="N288" s="707"/>
      <c r="O288" s="313"/>
      <c r="P288" s="313"/>
      <c r="Q288" s="313"/>
      <c r="R288" s="313"/>
      <c r="S288" s="313"/>
      <c r="T288" s="313"/>
      <c r="U288" s="313"/>
      <c r="V288" s="313"/>
      <c r="W288" s="313"/>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5" customFormat="1" ht="15" outlineLevel="1" x14ac:dyDescent="0.25">
      <c r="A289" s="238"/>
      <c r="B289" s="239"/>
      <c r="C289" s="249"/>
      <c r="D289" s="249"/>
      <c r="E289" s="249"/>
      <c r="F289" s="257"/>
      <c r="G289" s="257" t="s">
        <v>914</v>
      </c>
      <c r="H289" s="75" t="s">
        <v>933</v>
      </c>
      <c r="I289" s="75" t="s">
        <v>933</v>
      </c>
      <c r="J289" s="75" t="s">
        <v>933</v>
      </c>
      <c r="K289" s="75" t="s">
        <v>933</v>
      </c>
      <c r="L289" s="75" t="s">
        <v>933</v>
      </c>
      <c r="M289" s="75" t="s">
        <v>933</v>
      </c>
      <c r="N289" s="75" t="s">
        <v>460</v>
      </c>
      <c r="O289" s="75" t="s">
        <v>460</v>
      </c>
      <c r="P289" s="75" t="s">
        <v>460</v>
      </c>
      <c r="Q289" s="75" t="s">
        <v>460</v>
      </c>
      <c r="R289" s="75" t="s">
        <v>460</v>
      </c>
      <c r="S289" s="75" t="s">
        <v>460</v>
      </c>
      <c r="T289" s="75" t="s">
        <v>899</v>
      </c>
      <c r="U289" s="75" t="s">
        <v>899</v>
      </c>
      <c r="V289" s="75" t="s">
        <v>899</v>
      </c>
      <c r="W289" s="75" t="s">
        <v>899</v>
      </c>
      <c r="X289" s="75" t="s">
        <v>899</v>
      </c>
      <c r="Y289" s="75" t="s">
        <v>899</v>
      </c>
      <c r="Z289" s="75" t="s">
        <v>900</v>
      </c>
      <c r="AA289" s="75" t="s">
        <v>900</v>
      </c>
      <c r="AB289" s="75" t="s">
        <v>900</v>
      </c>
      <c r="AC289" s="75" t="s">
        <v>900</v>
      </c>
      <c r="AD289" s="75" t="s">
        <v>900</v>
      </c>
      <c r="AE289" s="75" t="s">
        <v>900</v>
      </c>
      <c r="AF289" s="75" t="s">
        <v>901</v>
      </c>
      <c r="AG289" s="75" t="s">
        <v>901</v>
      </c>
      <c r="AH289" s="75" t="s">
        <v>901</v>
      </c>
      <c r="AI289" s="75" t="s">
        <v>901</v>
      </c>
      <c r="AJ289" s="75" t="s">
        <v>901</v>
      </c>
      <c r="AK289" s="75" t="s">
        <v>901</v>
      </c>
      <c r="AL289" s="75" t="s">
        <v>902</v>
      </c>
      <c r="AM289" s="75" t="s">
        <v>902</v>
      </c>
      <c r="AN289" s="75" t="s">
        <v>902</v>
      </c>
      <c r="AO289" s="75" t="s">
        <v>902</v>
      </c>
      <c r="AP289" s="75" t="s">
        <v>902</v>
      </c>
      <c r="AQ289" s="75" t="s">
        <v>902</v>
      </c>
      <c r="AR289" s="75" t="s">
        <v>903</v>
      </c>
      <c r="AS289" s="75" t="s">
        <v>903</v>
      </c>
      <c r="AT289" s="75" t="s">
        <v>903</v>
      </c>
      <c r="AU289" s="75" t="s">
        <v>903</v>
      </c>
      <c r="AV289" s="75" t="s">
        <v>903</v>
      </c>
      <c r="AW289" s="75" t="s">
        <v>903</v>
      </c>
      <c r="AX289" s="75" t="s">
        <v>904</v>
      </c>
      <c r="AY289" s="75" t="s">
        <v>904</v>
      </c>
      <c r="AZ289" s="75" t="s">
        <v>904</v>
      </c>
      <c r="BA289" s="75" t="s">
        <v>904</v>
      </c>
      <c r="BB289" s="75" t="s">
        <v>904</v>
      </c>
      <c r="BC289" s="75" t="s">
        <v>904</v>
      </c>
      <c r="BD289" s="75" t="s">
        <v>905</v>
      </c>
      <c r="BE289" s="75" t="s">
        <v>905</v>
      </c>
      <c r="BF289" s="75" t="s">
        <v>905</v>
      </c>
      <c r="BG289" s="75" t="s">
        <v>905</v>
      </c>
      <c r="BH289" s="75" t="s">
        <v>905</v>
      </c>
      <c r="BI289" s="75" t="s">
        <v>905</v>
      </c>
      <c r="BJ289" s="75" t="s">
        <v>906</v>
      </c>
      <c r="BK289" s="75" t="s">
        <v>906</v>
      </c>
      <c r="BL289" s="75" t="s">
        <v>906</v>
      </c>
      <c r="BM289" s="75" t="s">
        <v>906</v>
      </c>
      <c r="BN289" s="75" t="s">
        <v>906</v>
      </c>
      <c r="BO289" s="75" t="s">
        <v>906</v>
      </c>
      <c r="BP289" s="320"/>
      <c r="BQ289" s="320"/>
      <c r="BR289" s="248"/>
      <c r="BS289" s="240"/>
      <c r="BT289" s="240"/>
      <c r="BU289" s="240"/>
    </row>
    <row r="290" spans="1:73" s="75" customFormat="1" ht="15" outlineLevel="1" x14ac:dyDescent="0.25">
      <c r="A290" s="238"/>
      <c r="B290" s="239"/>
      <c r="C290" s="249"/>
      <c r="D290" s="249"/>
      <c r="E290" s="249"/>
      <c r="F290" s="257"/>
      <c r="G290" s="257" t="s">
        <v>913</v>
      </c>
      <c r="H290" s="75" t="s">
        <v>383</v>
      </c>
      <c r="I290" s="75" t="s">
        <v>384</v>
      </c>
      <c r="J290" s="75" t="s">
        <v>385</v>
      </c>
      <c r="K290" s="75" t="s">
        <v>375</v>
      </c>
      <c r="L290" s="75" t="s">
        <v>376</v>
      </c>
      <c r="M290" s="75" t="s">
        <v>377</v>
      </c>
      <c r="N290" s="75" t="s">
        <v>383</v>
      </c>
      <c r="O290" s="75" t="s">
        <v>384</v>
      </c>
      <c r="P290" s="75" t="s">
        <v>385</v>
      </c>
      <c r="Q290" s="75" t="s">
        <v>375</v>
      </c>
      <c r="R290" s="75" t="s">
        <v>376</v>
      </c>
      <c r="S290" s="75" t="s">
        <v>377</v>
      </c>
      <c r="T290" s="75" t="s">
        <v>383</v>
      </c>
      <c r="U290" s="75" t="s">
        <v>384</v>
      </c>
      <c r="V290" s="75" t="s">
        <v>385</v>
      </c>
      <c r="W290" s="75" t="s">
        <v>375</v>
      </c>
      <c r="X290" s="75" t="s">
        <v>376</v>
      </c>
      <c r="Y290" s="75" t="s">
        <v>377</v>
      </c>
      <c r="Z290" s="75" t="s">
        <v>383</v>
      </c>
      <c r="AA290" s="75" t="s">
        <v>384</v>
      </c>
      <c r="AB290" s="75" t="s">
        <v>385</v>
      </c>
      <c r="AC290" s="75" t="s">
        <v>375</v>
      </c>
      <c r="AD290" s="75" t="s">
        <v>376</v>
      </c>
      <c r="AE290" s="75" t="s">
        <v>377</v>
      </c>
      <c r="AF290" s="75" t="s">
        <v>383</v>
      </c>
      <c r="AG290" s="75" t="s">
        <v>384</v>
      </c>
      <c r="AH290" s="75" t="s">
        <v>385</v>
      </c>
      <c r="AI290" s="75" t="s">
        <v>375</v>
      </c>
      <c r="AJ290" s="75" t="s">
        <v>376</v>
      </c>
      <c r="AK290" s="75" t="s">
        <v>377</v>
      </c>
      <c r="AL290" s="75" t="s">
        <v>383</v>
      </c>
      <c r="AM290" s="75" t="s">
        <v>384</v>
      </c>
      <c r="AN290" s="75" t="s">
        <v>385</v>
      </c>
      <c r="AO290" s="75" t="s">
        <v>375</v>
      </c>
      <c r="AP290" s="75" t="s">
        <v>376</v>
      </c>
      <c r="AQ290" s="75" t="s">
        <v>377</v>
      </c>
      <c r="AR290" s="75" t="s">
        <v>383</v>
      </c>
      <c r="AS290" s="75" t="s">
        <v>384</v>
      </c>
      <c r="AT290" s="75" t="s">
        <v>385</v>
      </c>
      <c r="AU290" s="75" t="s">
        <v>375</v>
      </c>
      <c r="AV290" s="75" t="s">
        <v>376</v>
      </c>
      <c r="AW290" s="75" t="s">
        <v>377</v>
      </c>
      <c r="AX290" s="75" t="s">
        <v>383</v>
      </c>
      <c r="AY290" s="75" t="s">
        <v>384</v>
      </c>
      <c r="AZ290" s="75" t="s">
        <v>385</v>
      </c>
      <c r="BA290" s="75" t="s">
        <v>375</v>
      </c>
      <c r="BB290" s="75" t="s">
        <v>376</v>
      </c>
      <c r="BC290" s="75" t="s">
        <v>377</v>
      </c>
      <c r="BD290" s="75" t="s">
        <v>383</v>
      </c>
      <c r="BE290" s="75" t="s">
        <v>384</v>
      </c>
      <c r="BF290" s="75" t="s">
        <v>385</v>
      </c>
      <c r="BG290" s="75" t="s">
        <v>375</v>
      </c>
      <c r="BH290" s="75" t="s">
        <v>376</v>
      </c>
      <c r="BI290" s="75" t="s">
        <v>377</v>
      </c>
      <c r="BJ290" s="75" t="s">
        <v>383</v>
      </c>
      <c r="BK290" s="75" t="s">
        <v>384</v>
      </c>
      <c r="BL290" s="75" t="s">
        <v>385</v>
      </c>
      <c r="BM290" s="75" t="s">
        <v>375</v>
      </c>
      <c r="BN290" s="75" t="s">
        <v>376</v>
      </c>
      <c r="BO290" s="75" t="s">
        <v>377</v>
      </c>
      <c r="BP290" s="320"/>
      <c r="BQ290" s="320"/>
      <c r="BR290" s="248"/>
      <c r="BS290" s="240"/>
      <c r="BT290" s="240"/>
      <c r="BU290" s="240"/>
    </row>
    <row r="291" spans="1:73" s="75" customFormat="1" ht="15" outlineLevel="1" x14ac:dyDescent="0.25">
      <c r="A291" s="238"/>
      <c r="B291" s="239"/>
      <c r="C291" s="249"/>
      <c r="D291" s="249"/>
      <c r="E291" s="249"/>
      <c r="F291" s="257"/>
      <c r="G291" s="257" t="str">
        <f t="shared" ref="G291:G323" si="24">_xlfn.CONCAT(H216:M216)</f>
        <v>AAAAAa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24"/>
        <v>YAEAE1a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24"/>
        <v>AYAEAb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65" customFormat="1" ht="15" outlineLevel="1" x14ac:dyDescent="0.25">
      <c r="A294" s="769"/>
      <c r="B294" s="766"/>
      <c r="C294" s="778"/>
      <c r="D294" s="778"/>
      <c r="E294" s="778"/>
      <c r="F294" s="782"/>
      <c r="G294" s="782" t="str">
        <f t="shared" si="24"/>
        <v>AYAEAbd</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65" customFormat="1" ht="15" outlineLevel="1" x14ac:dyDescent="0.25">
      <c r="A295" s="769"/>
      <c r="B295" s="766"/>
      <c r="C295" s="778"/>
      <c r="D295" s="778"/>
      <c r="E295" s="778"/>
      <c r="F295" s="782"/>
      <c r="G295" s="782" t="str">
        <f t="shared" si="24"/>
        <v>YAEAOFa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773"/>
      <c r="BS295" s="768"/>
      <c r="BT295" s="768"/>
      <c r="BU295" s="768"/>
    </row>
    <row r="296" spans="1:73" s="765" customFormat="1" ht="15" outlineLevel="1" x14ac:dyDescent="0.25">
      <c r="A296" s="769"/>
      <c r="B296" s="766"/>
      <c r="C296" s="778"/>
      <c r="D296" s="778"/>
      <c r="E296" s="778"/>
      <c r="F296" s="782"/>
      <c r="G296" s="782" t="str">
        <f t="shared" si="24"/>
        <v>AYAEAof</v>
      </c>
      <c r="H296" s="368">
        <v>1</v>
      </c>
      <c r="I296" s="368">
        <v>1</v>
      </c>
      <c r="J296" s="368">
        <v>1</v>
      </c>
      <c r="K296" s="368">
        <v>1</v>
      </c>
      <c r="L296" s="368">
        <v>0</v>
      </c>
      <c r="M296" s="368">
        <v>0</v>
      </c>
      <c r="N296" s="368">
        <v>1</v>
      </c>
      <c r="O296" s="368">
        <v>1</v>
      </c>
      <c r="P296" s="368">
        <v>1</v>
      </c>
      <c r="Q296" s="368">
        <v>1</v>
      </c>
      <c r="R296" s="368">
        <v>0</v>
      </c>
      <c r="S296" s="368">
        <v>0</v>
      </c>
      <c r="T296" s="368">
        <v>1</v>
      </c>
      <c r="U296" s="368">
        <v>1</v>
      </c>
      <c r="V296" s="368">
        <v>1</v>
      </c>
      <c r="W296" s="368">
        <v>1</v>
      </c>
      <c r="X296" s="368">
        <v>0</v>
      </c>
      <c r="Y296" s="368">
        <v>0</v>
      </c>
      <c r="Z296" s="368">
        <v>1</v>
      </c>
      <c r="AA296" s="368">
        <v>1</v>
      </c>
      <c r="AB296" s="368">
        <v>1</v>
      </c>
      <c r="AC296" s="368">
        <v>1</v>
      </c>
      <c r="AD296" s="368">
        <v>0</v>
      </c>
      <c r="AE296" s="368">
        <v>0</v>
      </c>
      <c r="AF296" s="368">
        <v>1</v>
      </c>
      <c r="AG296" s="368">
        <v>1</v>
      </c>
      <c r="AH296" s="368">
        <v>1</v>
      </c>
      <c r="AI296" s="368">
        <v>1</v>
      </c>
      <c r="AJ296" s="368">
        <v>0</v>
      </c>
      <c r="AK296" s="368">
        <v>0</v>
      </c>
      <c r="AL296" s="368">
        <v>1</v>
      </c>
      <c r="AM296" s="368">
        <v>1</v>
      </c>
      <c r="AN296" s="368">
        <v>1</v>
      </c>
      <c r="AO296" s="368">
        <v>1</v>
      </c>
      <c r="AP296" s="368">
        <v>0</v>
      </c>
      <c r="AQ296" s="368">
        <v>0</v>
      </c>
      <c r="AR296" s="368">
        <v>1</v>
      </c>
      <c r="AS296" s="368">
        <v>1</v>
      </c>
      <c r="AT296" s="368">
        <v>1</v>
      </c>
      <c r="AU296" s="368">
        <v>1</v>
      </c>
      <c r="AV296" s="368">
        <v>0</v>
      </c>
      <c r="AW296" s="368">
        <v>0</v>
      </c>
      <c r="AX296" s="368">
        <v>1</v>
      </c>
      <c r="AY296" s="368">
        <v>1</v>
      </c>
      <c r="AZ296" s="368">
        <v>1</v>
      </c>
      <c r="BA296" s="368">
        <v>1</v>
      </c>
      <c r="BB296" s="368">
        <v>0</v>
      </c>
      <c r="BC296" s="368">
        <v>0</v>
      </c>
      <c r="BD296" s="368">
        <v>1</v>
      </c>
      <c r="BE296" s="368">
        <v>1</v>
      </c>
      <c r="BF296" s="368">
        <v>1</v>
      </c>
      <c r="BG296" s="368">
        <v>1</v>
      </c>
      <c r="BH296" s="368">
        <v>0</v>
      </c>
      <c r="BI296" s="368">
        <v>0</v>
      </c>
      <c r="BJ296" s="368">
        <v>1</v>
      </c>
      <c r="BK296" s="368">
        <v>1</v>
      </c>
      <c r="BL296" s="368">
        <v>1</v>
      </c>
      <c r="BM296" s="368">
        <v>1</v>
      </c>
      <c r="BN296" s="368">
        <v>0</v>
      </c>
      <c r="BO296" s="368">
        <v>0</v>
      </c>
      <c r="BP296" s="320"/>
      <c r="BQ296" s="320"/>
      <c r="BR296" s="773"/>
      <c r="BS296" s="768"/>
      <c r="BT296" s="768"/>
      <c r="BU296" s="768"/>
    </row>
    <row r="297" spans="1:73" s="75" customFormat="1" ht="15" outlineLevel="1" x14ac:dyDescent="0.25">
      <c r="A297" s="238"/>
      <c r="B297" s="239"/>
      <c r="C297" s="249"/>
      <c r="D297" s="249"/>
      <c r="E297" s="249"/>
      <c r="F297" s="257"/>
      <c r="G297" s="257" t="str">
        <f t="shared" si="24"/>
        <v>YYNENb</v>
      </c>
      <c r="H297" s="368">
        <v>1</v>
      </c>
      <c r="I297" s="368">
        <v>1</v>
      </c>
      <c r="J297" s="368">
        <v>2</v>
      </c>
      <c r="K297" s="368">
        <v>2</v>
      </c>
      <c r="L297" s="368">
        <v>0</v>
      </c>
      <c r="M297" s="368">
        <v>0</v>
      </c>
      <c r="N297" s="368">
        <v>1</v>
      </c>
      <c r="O297" s="368">
        <v>1</v>
      </c>
      <c r="P297" s="368">
        <v>2</v>
      </c>
      <c r="Q297" s="368">
        <v>2</v>
      </c>
      <c r="R297" s="368">
        <v>0</v>
      </c>
      <c r="S297" s="368">
        <v>0</v>
      </c>
      <c r="T297" s="368">
        <v>1</v>
      </c>
      <c r="U297" s="368">
        <v>1</v>
      </c>
      <c r="V297" s="368">
        <v>2</v>
      </c>
      <c r="W297" s="368">
        <v>2</v>
      </c>
      <c r="X297" s="368">
        <v>0</v>
      </c>
      <c r="Y297" s="368">
        <v>0</v>
      </c>
      <c r="Z297" s="368">
        <v>1</v>
      </c>
      <c r="AA297" s="368">
        <v>1</v>
      </c>
      <c r="AB297" s="368">
        <v>2</v>
      </c>
      <c r="AC297" s="368">
        <v>2</v>
      </c>
      <c r="AD297" s="368">
        <v>0</v>
      </c>
      <c r="AE297" s="368">
        <v>0</v>
      </c>
      <c r="AF297" s="368">
        <v>1</v>
      </c>
      <c r="AG297" s="368">
        <v>1</v>
      </c>
      <c r="AH297" s="368">
        <v>2</v>
      </c>
      <c r="AI297" s="368">
        <v>2</v>
      </c>
      <c r="AJ297" s="368">
        <v>0</v>
      </c>
      <c r="AK297" s="368">
        <v>0</v>
      </c>
      <c r="AL297" s="368">
        <v>1</v>
      </c>
      <c r="AM297" s="368">
        <v>1</v>
      </c>
      <c r="AN297" s="368">
        <v>2</v>
      </c>
      <c r="AO297" s="368">
        <v>2</v>
      </c>
      <c r="AP297" s="368">
        <v>0</v>
      </c>
      <c r="AQ297" s="368">
        <v>0</v>
      </c>
      <c r="AR297" s="368">
        <v>1</v>
      </c>
      <c r="AS297" s="368">
        <v>1</v>
      </c>
      <c r="AT297" s="368">
        <v>2</v>
      </c>
      <c r="AU297" s="368">
        <v>2</v>
      </c>
      <c r="AV297" s="368">
        <v>0</v>
      </c>
      <c r="AW297" s="368">
        <v>0</v>
      </c>
      <c r="AX297" s="368">
        <v>1</v>
      </c>
      <c r="AY297" s="368">
        <v>1</v>
      </c>
      <c r="AZ297" s="368">
        <v>2</v>
      </c>
      <c r="BA297" s="368">
        <v>2</v>
      </c>
      <c r="BB297" s="368">
        <v>0</v>
      </c>
      <c r="BC297" s="368">
        <v>0</v>
      </c>
      <c r="BD297" s="368">
        <v>1</v>
      </c>
      <c r="BE297" s="368">
        <v>1</v>
      </c>
      <c r="BF297" s="368">
        <v>2</v>
      </c>
      <c r="BG297" s="368">
        <v>2</v>
      </c>
      <c r="BH297" s="368">
        <v>0</v>
      </c>
      <c r="BI297" s="368">
        <v>0</v>
      </c>
      <c r="BJ297" s="368">
        <v>1</v>
      </c>
      <c r="BK297" s="368">
        <v>1</v>
      </c>
      <c r="BL297" s="368">
        <v>2</v>
      </c>
      <c r="BM297" s="368">
        <v>2</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YYENE1z</v>
      </c>
      <c r="H298" s="368">
        <v>1</v>
      </c>
      <c r="I298" s="368">
        <v>1</v>
      </c>
      <c r="J298" s="368">
        <v>2</v>
      </c>
      <c r="K298" s="368">
        <v>0</v>
      </c>
      <c r="L298" s="368">
        <v>1</v>
      </c>
      <c r="M298" s="368">
        <v>0</v>
      </c>
      <c r="N298" s="368">
        <v>1</v>
      </c>
      <c r="O298" s="368">
        <v>1</v>
      </c>
      <c r="P298" s="368">
        <v>2</v>
      </c>
      <c r="Q298" s="368">
        <v>0</v>
      </c>
      <c r="R298" s="368">
        <v>1</v>
      </c>
      <c r="S298" s="368">
        <v>0</v>
      </c>
      <c r="T298" s="368">
        <v>1</v>
      </c>
      <c r="U298" s="368">
        <v>1</v>
      </c>
      <c r="V298" s="368">
        <v>2</v>
      </c>
      <c r="W298" s="368">
        <v>0</v>
      </c>
      <c r="X298" s="368">
        <v>1</v>
      </c>
      <c r="Y298" s="368">
        <v>0</v>
      </c>
      <c r="Z298" s="368">
        <v>1</v>
      </c>
      <c r="AA298" s="368">
        <v>1</v>
      </c>
      <c r="AB298" s="368">
        <v>2</v>
      </c>
      <c r="AC298" s="368">
        <v>0</v>
      </c>
      <c r="AD298" s="368">
        <v>1</v>
      </c>
      <c r="AE298" s="368">
        <v>0</v>
      </c>
      <c r="AF298" s="368">
        <v>1</v>
      </c>
      <c r="AG298" s="368">
        <v>1</v>
      </c>
      <c r="AH298" s="368">
        <v>2</v>
      </c>
      <c r="AI298" s="368">
        <v>0</v>
      </c>
      <c r="AJ298" s="368">
        <v>1</v>
      </c>
      <c r="AK298" s="368">
        <v>0</v>
      </c>
      <c r="AL298" s="368">
        <v>1</v>
      </c>
      <c r="AM298" s="368">
        <v>1</v>
      </c>
      <c r="AN298" s="368">
        <v>2</v>
      </c>
      <c r="AO298" s="368">
        <v>0</v>
      </c>
      <c r="AP298" s="368">
        <v>1</v>
      </c>
      <c r="AQ298" s="368">
        <v>0</v>
      </c>
      <c r="AR298" s="368">
        <v>1</v>
      </c>
      <c r="AS298" s="368">
        <v>1</v>
      </c>
      <c r="AT298" s="368">
        <v>2</v>
      </c>
      <c r="AU298" s="368">
        <v>0</v>
      </c>
      <c r="AV298" s="368">
        <v>1</v>
      </c>
      <c r="AW298" s="368">
        <v>0</v>
      </c>
      <c r="AX298" s="368">
        <v>1</v>
      </c>
      <c r="AY298" s="368">
        <v>1</v>
      </c>
      <c r="AZ298" s="368">
        <v>2</v>
      </c>
      <c r="BA298" s="368">
        <v>0</v>
      </c>
      <c r="BB298" s="368">
        <v>1</v>
      </c>
      <c r="BC298" s="368">
        <v>0</v>
      </c>
      <c r="BD298" s="368">
        <v>1</v>
      </c>
      <c r="BE298" s="368">
        <v>1</v>
      </c>
      <c r="BF298" s="368">
        <v>2</v>
      </c>
      <c r="BG298" s="368">
        <v>0</v>
      </c>
      <c r="BH298" s="368">
        <v>1</v>
      </c>
      <c r="BI298" s="368">
        <v>0</v>
      </c>
      <c r="BJ298" s="368">
        <v>1</v>
      </c>
      <c r="BK298" s="368">
        <v>1</v>
      </c>
      <c r="BL298" s="368">
        <v>2</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YYENE1r</v>
      </c>
      <c r="H299" s="368">
        <v>1</v>
      </c>
      <c r="I299" s="368">
        <v>1</v>
      </c>
      <c r="J299" s="368">
        <v>3</v>
      </c>
      <c r="K299" s="368">
        <v>0</v>
      </c>
      <c r="L299" s="368">
        <v>1</v>
      </c>
      <c r="M299" s="368">
        <v>0</v>
      </c>
      <c r="N299" s="368">
        <v>1</v>
      </c>
      <c r="O299" s="368">
        <v>1</v>
      </c>
      <c r="P299" s="368">
        <v>3</v>
      </c>
      <c r="Q299" s="368">
        <v>0</v>
      </c>
      <c r="R299" s="368">
        <v>1</v>
      </c>
      <c r="S299" s="368">
        <v>0</v>
      </c>
      <c r="T299" s="368">
        <v>1</v>
      </c>
      <c r="U299" s="368">
        <v>1</v>
      </c>
      <c r="V299" s="368">
        <v>3</v>
      </c>
      <c r="W299" s="368">
        <v>0</v>
      </c>
      <c r="X299" s="368">
        <v>1</v>
      </c>
      <c r="Y299" s="368">
        <v>0</v>
      </c>
      <c r="Z299" s="368">
        <v>1</v>
      </c>
      <c r="AA299" s="368">
        <v>1</v>
      </c>
      <c r="AB299" s="368">
        <v>3</v>
      </c>
      <c r="AC299" s="368">
        <v>0</v>
      </c>
      <c r="AD299" s="368">
        <v>1</v>
      </c>
      <c r="AE299" s="368">
        <v>0</v>
      </c>
      <c r="AF299" s="368">
        <v>1</v>
      </c>
      <c r="AG299" s="368">
        <v>1</v>
      </c>
      <c r="AH299" s="368">
        <v>3</v>
      </c>
      <c r="AI299" s="368">
        <v>0</v>
      </c>
      <c r="AJ299" s="368">
        <v>1</v>
      </c>
      <c r="AK299" s="368">
        <v>0</v>
      </c>
      <c r="AL299" s="368">
        <v>1</v>
      </c>
      <c r="AM299" s="368">
        <v>1</v>
      </c>
      <c r="AN299" s="368">
        <v>3</v>
      </c>
      <c r="AO299" s="368">
        <v>0</v>
      </c>
      <c r="AP299" s="368">
        <v>1</v>
      </c>
      <c r="AQ299" s="368">
        <v>0</v>
      </c>
      <c r="AR299" s="368">
        <v>1</v>
      </c>
      <c r="AS299" s="368">
        <v>1</v>
      </c>
      <c r="AT299" s="368">
        <v>3</v>
      </c>
      <c r="AU299" s="368">
        <v>0</v>
      </c>
      <c r="AV299" s="368">
        <v>1</v>
      </c>
      <c r="AW299" s="368">
        <v>0</v>
      </c>
      <c r="AX299" s="368">
        <v>1</v>
      </c>
      <c r="AY299" s="368">
        <v>1</v>
      </c>
      <c r="AZ299" s="368">
        <v>3</v>
      </c>
      <c r="BA299" s="368">
        <v>0</v>
      </c>
      <c r="BB299" s="368">
        <v>1</v>
      </c>
      <c r="BC299" s="368">
        <v>0</v>
      </c>
      <c r="BD299" s="368">
        <v>1</v>
      </c>
      <c r="BE299" s="368">
        <v>1</v>
      </c>
      <c r="BF299" s="368">
        <v>3</v>
      </c>
      <c r="BG299" s="368">
        <v>0</v>
      </c>
      <c r="BH299" s="368">
        <v>1</v>
      </c>
      <c r="BI299" s="368">
        <v>0</v>
      </c>
      <c r="BJ299" s="368">
        <v>1</v>
      </c>
      <c r="BK299" s="368">
        <v>1</v>
      </c>
      <c r="BL299" s="368">
        <v>3</v>
      </c>
      <c r="BM299" s="368">
        <v>0</v>
      </c>
      <c r="BN299" s="368">
        <v>1</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YYNEE1r</v>
      </c>
      <c r="H300" s="368">
        <v>1</v>
      </c>
      <c r="I300" s="368">
        <v>1</v>
      </c>
      <c r="J300" s="368">
        <v>3</v>
      </c>
      <c r="K300" s="368">
        <v>0</v>
      </c>
      <c r="L300" s="368">
        <v>1</v>
      </c>
      <c r="M300" s="368">
        <v>0</v>
      </c>
      <c r="N300" s="368">
        <v>1</v>
      </c>
      <c r="O300" s="368">
        <v>1</v>
      </c>
      <c r="P300" s="368">
        <v>3</v>
      </c>
      <c r="Q300" s="368">
        <v>0</v>
      </c>
      <c r="R300" s="368">
        <v>1</v>
      </c>
      <c r="S300" s="368">
        <v>0</v>
      </c>
      <c r="T300" s="368">
        <v>1</v>
      </c>
      <c r="U300" s="368">
        <v>1</v>
      </c>
      <c r="V300" s="368">
        <v>3</v>
      </c>
      <c r="W300" s="368">
        <v>0</v>
      </c>
      <c r="X300" s="368">
        <v>1</v>
      </c>
      <c r="Y300" s="368">
        <v>0</v>
      </c>
      <c r="Z300" s="368">
        <v>1</v>
      </c>
      <c r="AA300" s="368">
        <v>1</v>
      </c>
      <c r="AB300" s="368">
        <v>3</v>
      </c>
      <c r="AC300" s="368">
        <v>0</v>
      </c>
      <c r="AD300" s="368">
        <v>1</v>
      </c>
      <c r="AE300" s="368">
        <v>0</v>
      </c>
      <c r="AF300" s="368">
        <v>1</v>
      </c>
      <c r="AG300" s="368">
        <v>1</v>
      </c>
      <c r="AH300" s="368">
        <v>3</v>
      </c>
      <c r="AI300" s="368">
        <v>0</v>
      </c>
      <c r="AJ300" s="368">
        <v>1</v>
      </c>
      <c r="AK300" s="368">
        <v>0</v>
      </c>
      <c r="AL300" s="368">
        <v>1</v>
      </c>
      <c r="AM300" s="368">
        <v>1</v>
      </c>
      <c r="AN300" s="368">
        <v>3</v>
      </c>
      <c r="AO300" s="368">
        <v>0</v>
      </c>
      <c r="AP300" s="368">
        <v>1</v>
      </c>
      <c r="AQ300" s="368">
        <v>0</v>
      </c>
      <c r="AR300" s="368">
        <v>1</v>
      </c>
      <c r="AS300" s="368">
        <v>1</v>
      </c>
      <c r="AT300" s="368">
        <v>3</v>
      </c>
      <c r="AU300" s="368">
        <v>0</v>
      </c>
      <c r="AV300" s="368">
        <v>1</v>
      </c>
      <c r="AW300" s="368">
        <v>0</v>
      </c>
      <c r="AX300" s="368">
        <v>1</v>
      </c>
      <c r="AY300" s="368">
        <v>1</v>
      </c>
      <c r="AZ300" s="368">
        <v>3</v>
      </c>
      <c r="BA300" s="368">
        <v>0</v>
      </c>
      <c r="BB300" s="368">
        <v>1</v>
      </c>
      <c r="BC300" s="368">
        <v>0</v>
      </c>
      <c r="BD300" s="368">
        <v>1</v>
      </c>
      <c r="BE300" s="368">
        <v>1</v>
      </c>
      <c r="BF300" s="368">
        <v>3</v>
      </c>
      <c r="BG300" s="368">
        <v>0</v>
      </c>
      <c r="BH300" s="368">
        <v>1</v>
      </c>
      <c r="BI300" s="368">
        <v>0</v>
      </c>
      <c r="BJ300" s="368">
        <v>1</v>
      </c>
      <c r="BK300" s="368">
        <v>1</v>
      </c>
      <c r="BL300" s="368">
        <v>3</v>
      </c>
      <c r="BM300" s="368">
        <v>0</v>
      </c>
      <c r="BN300" s="368">
        <v>1</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YYEENw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YYENE1b</v>
      </c>
      <c r="H302" s="368">
        <v>1</v>
      </c>
      <c r="I302" s="368">
        <v>1</v>
      </c>
      <c r="J302" s="368">
        <v>2</v>
      </c>
      <c r="K302" s="368">
        <v>2</v>
      </c>
      <c r="L302" s="368">
        <v>0</v>
      </c>
      <c r="M302" s="368">
        <v>0</v>
      </c>
      <c r="N302" s="368">
        <v>1</v>
      </c>
      <c r="O302" s="368">
        <v>1</v>
      </c>
      <c r="P302" s="368">
        <v>2</v>
      </c>
      <c r="Q302" s="368">
        <v>2</v>
      </c>
      <c r="R302" s="368">
        <v>0</v>
      </c>
      <c r="S302" s="368">
        <v>0</v>
      </c>
      <c r="T302" s="368">
        <v>1</v>
      </c>
      <c r="U302" s="368">
        <v>1</v>
      </c>
      <c r="V302" s="368">
        <v>2</v>
      </c>
      <c r="W302" s="368">
        <v>2</v>
      </c>
      <c r="X302" s="368">
        <v>0</v>
      </c>
      <c r="Y302" s="368">
        <v>0</v>
      </c>
      <c r="Z302" s="368">
        <v>1</v>
      </c>
      <c r="AA302" s="368">
        <v>1</v>
      </c>
      <c r="AB302" s="368">
        <v>2</v>
      </c>
      <c r="AC302" s="368">
        <v>2</v>
      </c>
      <c r="AD302" s="368">
        <v>0</v>
      </c>
      <c r="AE302" s="368">
        <v>0</v>
      </c>
      <c r="AF302" s="368">
        <v>1</v>
      </c>
      <c r="AG302" s="368">
        <v>1</v>
      </c>
      <c r="AH302" s="368">
        <v>2</v>
      </c>
      <c r="AI302" s="368">
        <v>2</v>
      </c>
      <c r="AJ302" s="368">
        <v>0</v>
      </c>
      <c r="AK302" s="368">
        <v>0</v>
      </c>
      <c r="AL302" s="368">
        <v>1</v>
      </c>
      <c r="AM302" s="368">
        <v>1</v>
      </c>
      <c r="AN302" s="368">
        <v>2</v>
      </c>
      <c r="AO302" s="368">
        <v>2</v>
      </c>
      <c r="AP302" s="368">
        <v>0</v>
      </c>
      <c r="AQ302" s="368">
        <v>0</v>
      </c>
      <c r="AR302" s="368">
        <v>1</v>
      </c>
      <c r="AS302" s="368">
        <v>1</v>
      </c>
      <c r="AT302" s="368">
        <v>2</v>
      </c>
      <c r="AU302" s="368">
        <v>2</v>
      </c>
      <c r="AV302" s="368">
        <v>0</v>
      </c>
      <c r="AW302" s="368">
        <v>0</v>
      </c>
      <c r="AX302" s="368">
        <v>1</v>
      </c>
      <c r="AY302" s="368">
        <v>1</v>
      </c>
      <c r="AZ302" s="368">
        <v>2</v>
      </c>
      <c r="BA302" s="368">
        <v>2</v>
      </c>
      <c r="BB302" s="368">
        <v>0</v>
      </c>
      <c r="BC302" s="368">
        <v>0</v>
      </c>
      <c r="BD302" s="368">
        <v>1</v>
      </c>
      <c r="BE302" s="368">
        <v>1</v>
      </c>
      <c r="BF302" s="368">
        <v>2</v>
      </c>
      <c r="BG302" s="368">
        <v>2</v>
      </c>
      <c r="BH302" s="368">
        <v>0</v>
      </c>
      <c r="BI302" s="368">
        <v>0</v>
      </c>
      <c r="BJ302" s="368">
        <v>1</v>
      </c>
      <c r="BK302" s="368">
        <v>1</v>
      </c>
      <c r="BL302" s="368">
        <v>2</v>
      </c>
      <c r="BM302" s="368">
        <v>2</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AAAAAz</v>
      </c>
      <c r="H303" s="368">
        <v>1</v>
      </c>
      <c r="I303" s="368">
        <v>1</v>
      </c>
      <c r="J303" s="368">
        <v>2</v>
      </c>
      <c r="K303" s="368">
        <v>0</v>
      </c>
      <c r="L303" s="368">
        <v>0</v>
      </c>
      <c r="M303" s="368">
        <v>0</v>
      </c>
      <c r="N303" s="368">
        <v>1</v>
      </c>
      <c r="O303" s="368">
        <v>1</v>
      </c>
      <c r="P303" s="368">
        <v>2</v>
      </c>
      <c r="Q303" s="368">
        <v>0</v>
      </c>
      <c r="R303" s="368">
        <v>0</v>
      </c>
      <c r="S303" s="368">
        <v>0</v>
      </c>
      <c r="T303" s="368">
        <v>1</v>
      </c>
      <c r="U303" s="368">
        <v>1</v>
      </c>
      <c r="V303" s="368">
        <v>2</v>
      </c>
      <c r="W303" s="368">
        <v>0</v>
      </c>
      <c r="X303" s="368">
        <v>0</v>
      </c>
      <c r="Y303" s="368">
        <v>0</v>
      </c>
      <c r="Z303" s="368">
        <v>1</v>
      </c>
      <c r="AA303" s="368">
        <v>1</v>
      </c>
      <c r="AB303" s="368">
        <v>2</v>
      </c>
      <c r="AC303" s="368">
        <v>0</v>
      </c>
      <c r="AD303" s="368">
        <v>0</v>
      </c>
      <c r="AE303" s="368">
        <v>0</v>
      </c>
      <c r="AF303" s="368">
        <v>1</v>
      </c>
      <c r="AG303" s="368">
        <v>1</v>
      </c>
      <c r="AH303" s="368">
        <v>2</v>
      </c>
      <c r="AI303" s="368">
        <v>0</v>
      </c>
      <c r="AJ303" s="368">
        <v>0</v>
      </c>
      <c r="AK303" s="368">
        <v>0</v>
      </c>
      <c r="AL303" s="368">
        <v>1</v>
      </c>
      <c r="AM303" s="368">
        <v>1</v>
      </c>
      <c r="AN303" s="368">
        <v>2</v>
      </c>
      <c r="AO303" s="368">
        <v>0</v>
      </c>
      <c r="AP303" s="368">
        <v>0</v>
      </c>
      <c r="AQ303" s="368">
        <v>0</v>
      </c>
      <c r="AR303" s="368">
        <v>1</v>
      </c>
      <c r="AS303" s="368">
        <v>1</v>
      </c>
      <c r="AT303" s="368">
        <v>2</v>
      </c>
      <c r="AU303" s="368">
        <v>0</v>
      </c>
      <c r="AV303" s="368">
        <v>0</v>
      </c>
      <c r="AW303" s="368">
        <v>0</v>
      </c>
      <c r="AX303" s="368">
        <v>1</v>
      </c>
      <c r="AY303" s="368">
        <v>1</v>
      </c>
      <c r="AZ303" s="368">
        <v>2</v>
      </c>
      <c r="BA303" s="368">
        <v>0</v>
      </c>
      <c r="BB303" s="368">
        <v>0</v>
      </c>
      <c r="BC303" s="368">
        <v>0</v>
      </c>
      <c r="BD303" s="368">
        <v>1</v>
      </c>
      <c r="BE303" s="368">
        <v>1</v>
      </c>
      <c r="BF303" s="368">
        <v>2</v>
      </c>
      <c r="BG303" s="368">
        <v>0</v>
      </c>
      <c r="BH303" s="368">
        <v>0</v>
      </c>
      <c r="BI303" s="368">
        <v>0</v>
      </c>
      <c r="BJ303" s="368">
        <v>1</v>
      </c>
      <c r="BK303" s="368">
        <v>1</v>
      </c>
      <c r="BL303" s="368">
        <v>2</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AAAANw</v>
      </c>
      <c r="H304" s="368">
        <v>1</v>
      </c>
      <c r="I304" s="368">
        <v>1</v>
      </c>
      <c r="J304" s="368">
        <v>1</v>
      </c>
      <c r="K304" s="368">
        <v>1</v>
      </c>
      <c r="L304" s="368">
        <v>0</v>
      </c>
      <c r="M304" s="368">
        <v>0</v>
      </c>
      <c r="N304" s="368">
        <v>1</v>
      </c>
      <c r="O304" s="368">
        <v>1</v>
      </c>
      <c r="P304" s="368">
        <v>1</v>
      </c>
      <c r="Q304" s="368">
        <v>1</v>
      </c>
      <c r="R304" s="368">
        <v>0</v>
      </c>
      <c r="S304" s="368">
        <v>0</v>
      </c>
      <c r="T304" s="368">
        <v>1</v>
      </c>
      <c r="U304" s="368">
        <v>1</v>
      </c>
      <c r="V304" s="368">
        <v>1</v>
      </c>
      <c r="W304" s="368">
        <v>1</v>
      </c>
      <c r="X304" s="368">
        <v>0</v>
      </c>
      <c r="Y304" s="368">
        <v>0</v>
      </c>
      <c r="Z304" s="368">
        <v>1</v>
      </c>
      <c r="AA304" s="368">
        <v>1</v>
      </c>
      <c r="AB304" s="368">
        <v>1</v>
      </c>
      <c r="AC304" s="368">
        <v>1</v>
      </c>
      <c r="AD304" s="368">
        <v>0</v>
      </c>
      <c r="AE304" s="368">
        <v>0</v>
      </c>
      <c r="AF304" s="368">
        <v>1</v>
      </c>
      <c r="AG304" s="368">
        <v>1</v>
      </c>
      <c r="AH304" s="368">
        <v>1</v>
      </c>
      <c r="AI304" s="368">
        <v>1</v>
      </c>
      <c r="AJ304" s="368">
        <v>0</v>
      </c>
      <c r="AK304" s="368">
        <v>0</v>
      </c>
      <c r="AL304" s="368">
        <v>1</v>
      </c>
      <c r="AM304" s="368">
        <v>1</v>
      </c>
      <c r="AN304" s="368">
        <v>1</v>
      </c>
      <c r="AO304" s="368">
        <v>1</v>
      </c>
      <c r="AP304" s="368">
        <v>0</v>
      </c>
      <c r="AQ304" s="368">
        <v>0</v>
      </c>
      <c r="AR304" s="368">
        <v>1</v>
      </c>
      <c r="AS304" s="368">
        <v>1</v>
      </c>
      <c r="AT304" s="368">
        <v>1</v>
      </c>
      <c r="AU304" s="368">
        <v>1</v>
      </c>
      <c r="AV304" s="368">
        <v>0</v>
      </c>
      <c r="AW304" s="368">
        <v>0</v>
      </c>
      <c r="AX304" s="368">
        <v>1</v>
      </c>
      <c r="AY304" s="368">
        <v>1</v>
      </c>
      <c r="AZ304" s="368">
        <v>1</v>
      </c>
      <c r="BA304" s="368">
        <v>1</v>
      </c>
      <c r="BB304" s="368">
        <v>0</v>
      </c>
      <c r="BC304" s="368">
        <v>0</v>
      </c>
      <c r="BD304" s="368">
        <v>1</v>
      </c>
      <c r="BE304" s="368">
        <v>1</v>
      </c>
      <c r="BF304" s="368">
        <v>1</v>
      </c>
      <c r="BG304" s="368">
        <v>1</v>
      </c>
      <c r="BH304" s="368">
        <v>0</v>
      </c>
      <c r="BI304" s="368">
        <v>0</v>
      </c>
      <c r="BJ304" s="368">
        <v>1</v>
      </c>
      <c r="BK304" s="368">
        <v>1</v>
      </c>
      <c r="BL304" s="368">
        <v>1</v>
      </c>
      <c r="BM304" s="368">
        <v>1</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AAANE1b</v>
      </c>
      <c r="H305" s="368">
        <v>1</v>
      </c>
      <c r="I305" s="368">
        <v>1</v>
      </c>
      <c r="J305" s="368">
        <v>1</v>
      </c>
      <c r="K305" s="368">
        <v>1</v>
      </c>
      <c r="L305" s="368">
        <v>0</v>
      </c>
      <c r="M305" s="368">
        <v>0</v>
      </c>
      <c r="N305" s="368">
        <v>1</v>
      </c>
      <c r="O305" s="368">
        <v>1</v>
      </c>
      <c r="P305" s="368">
        <v>1</v>
      </c>
      <c r="Q305" s="368">
        <v>1</v>
      </c>
      <c r="R305" s="368">
        <v>0</v>
      </c>
      <c r="S305" s="368">
        <v>0</v>
      </c>
      <c r="T305" s="368">
        <v>1</v>
      </c>
      <c r="U305" s="368">
        <v>1</v>
      </c>
      <c r="V305" s="368">
        <v>1</v>
      </c>
      <c r="W305" s="368">
        <v>1</v>
      </c>
      <c r="X305" s="368">
        <v>0</v>
      </c>
      <c r="Y305" s="368">
        <v>0</v>
      </c>
      <c r="Z305" s="368">
        <v>1</v>
      </c>
      <c r="AA305" s="368">
        <v>1</v>
      </c>
      <c r="AB305" s="368">
        <v>1</v>
      </c>
      <c r="AC305" s="368">
        <v>1</v>
      </c>
      <c r="AD305" s="368">
        <v>0</v>
      </c>
      <c r="AE305" s="368">
        <v>0</v>
      </c>
      <c r="AF305" s="368">
        <v>1</v>
      </c>
      <c r="AG305" s="368">
        <v>1</v>
      </c>
      <c r="AH305" s="368">
        <v>1</v>
      </c>
      <c r="AI305" s="368">
        <v>1</v>
      </c>
      <c r="AJ305" s="368">
        <v>0</v>
      </c>
      <c r="AK305" s="368">
        <v>0</v>
      </c>
      <c r="AL305" s="368">
        <v>1</v>
      </c>
      <c r="AM305" s="368">
        <v>1</v>
      </c>
      <c r="AN305" s="368">
        <v>1</v>
      </c>
      <c r="AO305" s="368">
        <v>1</v>
      </c>
      <c r="AP305" s="368">
        <v>0</v>
      </c>
      <c r="AQ305" s="368">
        <v>0</v>
      </c>
      <c r="AR305" s="368">
        <v>1</v>
      </c>
      <c r="AS305" s="368">
        <v>1</v>
      </c>
      <c r="AT305" s="368">
        <v>1</v>
      </c>
      <c r="AU305" s="368">
        <v>1</v>
      </c>
      <c r="AV305" s="368">
        <v>0</v>
      </c>
      <c r="AW305" s="368">
        <v>0</v>
      </c>
      <c r="AX305" s="368">
        <v>1</v>
      </c>
      <c r="AY305" s="368">
        <v>1</v>
      </c>
      <c r="AZ305" s="368">
        <v>1</v>
      </c>
      <c r="BA305" s="368">
        <v>1</v>
      </c>
      <c r="BB305" s="368">
        <v>0</v>
      </c>
      <c r="BC305" s="368">
        <v>0</v>
      </c>
      <c r="BD305" s="368">
        <v>1</v>
      </c>
      <c r="BE305" s="368">
        <v>1</v>
      </c>
      <c r="BF305" s="368">
        <v>1</v>
      </c>
      <c r="BG305" s="368">
        <v>1</v>
      </c>
      <c r="BH305" s="368">
        <v>0</v>
      </c>
      <c r="BI305" s="368">
        <v>0</v>
      </c>
      <c r="BJ305" s="368">
        <v>1</v>
      </c>
      <c r="BK305" s="368">
        <v>1</v>
      </c>
      <c r="BL305" s="368">
        <v>1</v>
      </c>
      <c r="BM305" s="368">
        <v>1</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AANEE1a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AYEEAa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YYAAAa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YYENE1l</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YYPENw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YYEPE1z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YYNEPw</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AYAAAw</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AAEAAa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AAAEAa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YAAAE1a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YAAANw</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AYAAAz</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AYEAAa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t="str">
        <f t="shared" si="24"/>
        <v>AANEAa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68">
        <v>0</v>
      </c>
      <c r="AW322" s="368">
        <v>0</v>
      </c>
      <c r="AX322" s="368">
        <v>0</v>
      </c>
      <c r="AY322" s="368">
        <v>0</v>
      </c>
      <c r="AZ322" s="368">
        <v>0</v>
      </c>
      <c r="BA322" s="368">
        <v>0</v>
      </c>
      <c r="BB322" s="368">
        <v>0</v>
      </c>
      <c r="BC322" s="368">
        <v>0</v>
      </c>
      <c r="BD322" s="368">
        <v>0</v>
      </c>
      <c r="BE322" s="368">
        <v>0</v>
      </c>
      <c r="BF322" s="368">
        <v>0</v>
      </c>
      <c r="BG322" s="368">
        <v>0</v>
      </c>
      <c r="BH322" s="368">
        <v>0</v>
      </c>
      <c r="BI322" s="368">
        <v>0</v>
      </c>
      <c r="BJ322" s="368">
        <v>0</v>
      </c>
      <c r="BK322" s="368">
        <v>0</v>
      </c>
      <c r="BL322" s="368">
        <v>0</v>
      </c>
      <c r="BM322" s="368">
        <v>0</v>
      </c>
      <c r="BN322" s="368">
        <v>0</v>
      </c>
      <c r="BO322" s="368">
        <v>0</v>
      </c>
      <c r="BP322" s="320"/>
      <c r="BQ322" s="320"/>
      <c r="BR322" s="248"/>
      <c r="BS322" s="240"/>
      <c r="BT322" s="240"/>
      <c r="BU322" s="240"/>
    </row>
    <row r="323" spans="1:73" s="75" customFormat="1" ht="15" outlineLevel="1" x14ac:dyDescent="0.25">
      <c r="A323" s="238"/>
      <c r="B323" s="239"/>
      <c r="C323" s="249"/>
      <c r="D323" s="249"/>
      <c r="E323" s="249"/>
      <c r="F323" s="257"/>
      <c r="G323" s="257" t="str">
        <f t="shared" si="24"/>
        <v>AAANE1a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68">
        <v>0</v>
      </c>
      <c r="AW323" s="368">
        <v>0</v>
      </c>
      <c r="AX323" s="368">
        <v>0</v>
      </c>
      <c r="AY323" s="368">
        <v>0</v>
      </c>
      <c r="AZ323" s="368">
        <v>0</v>
      </c>
      <c r="BA323" s="368">
        <v>0</v>
      </c>
      <c r="BB323" s="368">
        <v>0</v>
      </c>
      <c r="BC323" s="368">
        <v>0</v>
      </c>
      <c r="BD323" s="368">
        <v>0</v>
      </c>
      <c r="BE323" s="368">
        <v>0</v>
      </c>
      <c r="BF323" s="368">
        <v>0</v>
      </c>
      <c r="BG323" s="368">
        <v>0</v>
      </c>
      <c r="BH323" s="368">
        <v>0</v>
      </c>
      <c r="BI323" s="368">
        <v>0</v>
      </c>
      <c r="BJ323" s="368">
        <v>0</v>
      </c>
      <c r="BK323" s="368">
        <v>0</v>
      </c>
      <c r="BL323" s="368">
        <v>0</v>
      </c>
      <c r="BM323" s="368">
        <v>0</v>
      </c>
      <c r="BN323" s="368">
        <v>0</v>
      </c>
      <c r="BO323" s="368">
        <v>0</v>
      </c>
      <c r="BP323" s="320"/>
      <c r="BQ323" s="320"/>
      <c r="BR323" s="248"/>
      <c r="BS323" s="240"/>
      <c r="BT323" s="240"/>
      <c r="BU323" s="240"/>
    </row>
    <row r="324" spans="1:73" s="75" customFormat="1" ht="15" outlineLevel="1" x14ac:dyDescent="0.25">
      <c r="A324" s="238"/>
      <c r="B324" s="239"/>
      <c r="C324" s="249"/>
      <c r="D324" s="249"/>
      <c r="E324" s="249"/>
      <c r="F324" s="257"/>
      <c r="G324" s="257"/>
      <c r="I324" s="257"/>
      <c r="J324" s="257"/>
      <c r="K324" s="257"/>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c r="I325" s="257"/>
      <c r="J325" s="257"/>
      <c r="K325" s="257"/>
      <c r="N325" s="707"/>
      <c r="O325" s="313"/>
      <c r="P325" s="313"/>
      <c r="Q325" s="313"/>
      <c r="R325" s="313"/>
      <c r="S325" s="313"/>
      <c r="T325" s="313"/>
      <c r="U325" s="313"/>
      <c r="V325" s="313"/>
      <c r="W325" s="313"/>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708" t="s">
        <v>911</v>
      </c>
      <c r="N326" s="707"/>
      <c r="O326" s="313"/>
      <c r="P326" s="313"/>
      <c r="Q326" s="313"/>
      <c r="R326" s="313"/>
      <c r="S326" s="313"/>
      <c r="T326" s="313"/>
      <c r="U326" s="313"/>
      <c r="V326" s="313"/>
      <c r="W326" s="313"/>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
        <v>914</v>
      </c>
      <c r="H327" s="75" t="s">
        <v>933</v>
      </c>
      <c r="I327" s="75" t="s">
        <v>933</v>
      </c>
      <c r="J327" s="75" t="s">
        <v>933</v>
      </c>
      <c r="K327" s="75" t="s">
        <v>933</v>
      </c>
      <c r="L327" s="75" t="s">
        <v>460</v>
      </c>
      <c r="M327" s="75" t="s">
        <v>460</v>
      </c>
      <c r="N327" s="75" t="s">
        <v>460</v>
      </c>
      <c r="O327" s="75" t="s">
        <v>460</v>
      </c>
      <c r="P327" s="75" t="s">
        <v>899</v>
      </c>
      <c r="Q327" s="75" t="s">
        <v>899</v>
      </c>
      <c r="R327" s="75" t="s">
        <v>899</v>
      </c>
      <c r="S327" s="75" t="s">
        <v>899</v>
      </c>
      <c r="T327" s="75" t="s">
        <v>900</v>
      </c>
      <c r="U327" s="75" t="s">
        <v>900</v>
      </c>
      <c r="V327" s="75" t="s">
        <v>900</v>
      </c>
      <c r="W327" s="75" t="s">
        <v>900</v>
      </c>
      <c r="X327" s="75" t="s">
        <v>901</v>
      </c>
      <c r="Y327" s="75" t="s">
        <v>901</v>
      </c>
      <c r="Z327" s="75" t="s">
        <v>901</v>
      </c>
      <c r="AA327" s="75" t="s">
        <v>901</v>
      </c>
      <c r="AB327" s="75" t="s">
        <v>902</v>
      </c>
      <c r="AC327" s="75" t="s">
        <v>902</v>
      </c>
      <c r="AD327" s="75" t="s">
        <v>902</v>
      </c>
      <c r="AE327" s="75" t="s">
        <v>902</v>
      </c>
      <c r="AF327" s="75" t="s">
        <v>903</v>
      </c>
      <c r="AG327" s="75" t="s">
        <v>903</v>
      </c>
      <c r="AH327" s="75" t="s">
        <v>903</v>
      </c>
      <c r="AI327" s="75" t="s">
        <v>903</v>
      </c>
      <c r="AJ327" s="75" t="s">
        <v>904</v>
      </c>
      <c r="AK327" s="75" t="s">
        <v>904</v>
      </c>
      <c r="AL327" s="75" t="s">
        <v>904</v>
      </c>
      <c r="AM327" s="75" t="s">
        <v>904</v>
      </c>
      <c r="AN327" s="75" t="s">
        <v>905</v>
      </c>
      <c r="AO327" s="75" t="s">
        <v>905</v>
      </c>
      <c r="AP327" s="75" t="s">
        <v>905</v>
      </c>
      <c r="AQ327" s="75" t="s">
        <v>905</v>
      </c>
      <c r="AR327" s="75" t="s">
        <v>906</v>
      </c>
      <c r="AS327" s="75" t="s">
        <v>906</v>
      </c>
      <c r="AT327" s="75" t="s">
        <v>906</v>
      </c>
      <c r="AU327" s="75" t="s">
        <v>906</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
        <v>67</v>
      </c>
      <c r="H328" s="75" t="s">
        <v>405</v>
      </c>
      <c r="I328" s="75" t="s">
        <v>406</v>
      </c>
      <c r="J328" s="75" t="s">
        <v>68</v>
      </c>
      <c r="K328" s="75" t="s">
        <v>407</v>
      </c>
      <c r="L328" s="75" t="s">
        <v>405</v>
      </c>
      <c r="M328" s="75" t="s">
        <v>406</v>
      </c>
      <c r="N328" s="75" t="s">
        <v>68</v>
      </c>
      <c r="O328" s="75" t="s">
        <v>407</v>
      </c>
      <c r="P328" s="75" t="s">
        <v>405</v>
      </c>
      <c r="Q328" s="75" t="s">
        <v>406</v>
      </c>
      <c r="R328" s="75" t="s">
        <v>68</v>
      </c>
      <c r="S328" s="75" t="s">
        <v>407</v>
      </c>
      <c r="T328" s="75" t="s">
        <v>405</v>
      </c>
      <c r="U328" s="75" t="s">
        <v>406</v>
      </c>
      <c r="V328" s="75" t="s">
        <v>68</v>
      </c>
      <c r="W328" s="75" t="s">
        <v>407</v>
      </c>
      <c r="X328" s="75" t="s">
        <v>405</v>
      </c>
      <c r="Y328" s="75" t="s">
        <v>406</v>
      </c>
      <c r="Z328" s="75" t="s">
        <v>68</v>
      </c>
      <c r="AA328" s="75" t="s">
        <v>407</v>
      </c>
      <c r="AB328" s="75" t="s">
        <v>405</v>
      </c>
      <c r="AC328" s="75" t="s">
        <v>406</v>
      </c>
      <c r="AD328" s="75" t="s">
        <v>68</v>
      </c>
      <c r="AE328" s="75" t="s">
        <v>407</v>
      </c>
      <c r="AF328" s="75" t="s">
        <v>405</v>
      </c>
      <c r="AG328" s="75" t="s">
        <v>406</v>
      </c>
      <c r="AH328" s="75" t="s">
        <v>68</v>
      </c>
      <c r="AI328" s="75" t="s">
        <v>407</v>
      </c>
      <c r="AJ328" s="75" t="s">
        <v>405</v>
      </c>
      <c r="AK328" s="75" t="s">
        <v>406</v>
      </c>
      <c r="AL328" s="75" t="s">
        <v>68</v>
      </c>
      <c r="AM328" s="75" t="s">
        <v>407</v>
      </c>
      <c r="AN328" s="75" t="s">
        <v>405</v>
      </c>
      <c r="AO328" s="75" t="s">
        <v>406</v>
      </c>
      <c r="AP328" s="75" t="s">
        <v>68</v>
      </c>
      <c r="AQ328" s="75" t="s">
        <v>407</v>
      </c>
      <c r="AR328" s="75" t="s">
        <v>405</v>
      </c>
      <c r="AS328" s="75" t="s">
        <v>406</v>
      </c>
      <c r="AT328" s="75" t="s">
        <v>68</v>
      </c>
      <c r="AU328" s="75" t="s">
        <v>407</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_xlfn.CONCAT(H216:M216)</f>
        <v>AAAAAa</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ref="G330:G361" si="25">_xlfn.CONCAT(H217:M217)</f>
        <v>YAEAE1a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5"/>
        <v>AYAEAb</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65" customFormat="1" ht="15" outlineLevel="1" x14ac:dyDescent="0.25">
      <c r="A332" s="769"/>
      <c r="B332" s="766"/>
      <c r="C332" s="778"/>
      <c r="D332" s="778"/>
      <c r="E332" s="778"/>
      <c r="F332" s="782"/>
      <c r="G332" s="782" t="str">
        <f t="shared" si="25"/>
        <v>AYAEAbd</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65" customFormat="1" ht="15" outlineLevel="1" x14ac:dyDescent="0.25">
      <c r="A333" s="769"/>
      <c r="B333" s="766"/>
      <c r="C333" s="778"/>
      <c r="D333" s="778"/>
      <c r="E333" s="778"/>
      <c r="F333" s="782"/>
      <c r="G333" s="782" t="str">
        <f t="shared" si="25"/>
        <v>YAEAOFa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773"/>
      <c r="BS333" s="768"/>
      <c r="BT333" s="768"/>
      <c r="BU333" s="768"/>
    </row>
    <row r="334" spans="1:73" s="765" customFormat="1" ht="15" outlineLevel="1" x14ac:dyDescent="0.25">
      <c r="A334" s="769"/>
      <c r="B334" s="766"/>
      <c r="C334" s="778"/>
      <c r="D334" s="778"/>
      <c r="E334" s="778"/>
      <c r="F334" s="782"/>
      <c r="G334" s="782" t="str">
        <f t="shared" si="25"/>
        <v>AYAEAof</v>
      </c>
      <c r="H334" s="368">
        <v>100</v>
      </c>
      <c r="I334" s="368">
        <v>100</v>
      </c>
      <c r="J334" s="368">
        <v>40</v>
      </c>
      <c r="K334" s="368">
        <v>0</v>
      </c>
      <c r="L334" s="368">
        <v>100</v>
      </c>
      <c r="M334" s="368">
        <v>100</v>
      </c>
      <c r="N334" s="368">
        <v>40</v>
      </c>
      <c r="O334" s="368">
        <v>0</v>
      </c>
      <c r="P334" s="368">
        <v>100</v>
      </c>
      <c r="Q334" s="368">
        <v>100</v>
      </c>
      <c r="R334" s="368">
        <v>40</v>
      </c>
      <c r="S334" s="368">
        <v>0</v>
      </c>
      <c r="T334" s="368">
        <v>100</v>
      </c>
      <c r="U334" s="368">
        <v>100</v>
      </c>
      <c r="V334" s="368">
        <v>40</v>
      </c>
      <c r="W334" s="368">
        <v>0</v>
      </c>
      <c r="X334" s="368">
        <v>100</v>
      </c>
      <c r="Y334" s="368">
        <v>100</v>
      </c>
      <c r="Z334" s="368">
        <v>40</v>
      </c>
      <c r="AA334" s="368">
        <v>0</v>
      </c>
      <c r="AB334" s="368">
        <v>100</v>
      </c>
      <c r="AC334" s="368">
        <v>100</v>
      </c>
      <c r="AD334" s="368">
        <v>40</v>
      </c>
      <c r="AE334" s="368">
        <v>0</v>
      </c>
      <c r="AF334" s="368">
        <v>100</v>
      </c>
      <c r="AG334" s="368">
        <v>100</v>
      </c>
      <c r="AH334" s="368">
        <v>40</v>
      </c>
      <c r="AI334" s="368">
        <v>0</v>
      </c>
      <c r="AJ334" s="368">
        <v>100</v>
      </c>
      <c r="AK334" s="368">
        <v>100</v>
      </c>
      <c r="AL334" s="368">
        <v>40</v>
      </c>
      <c r="AM334" s="368">
        <v>0</v>
      </c>
      <c r="AN334" s="368">
        <v>100</v>
      </c>
      <c r="AO334" s="368">
        <v>100</v>
      </c>
      <c r="AP334" s="368">
        <v>40</v>
      </c>
      <c r="AQ334" s="368">
        <v>0</v>
      </c>
      <c r="AR334" s="368">
        <v>100</v>
      </c>
      <c r="AS334" s="368">
        <v>100</v>
      </c>
      <c r="AT334" s="368">
        <v>40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773"/>
      <c r="BS334" s="768"/>
      <c r="BT334" s="768"/>
      <c r="BU334" s="768"/>
    </row>
    <row r="335" spans="1:73" s="75" customFormat="1" ht="15" outlineLevel="1" x14ac:dyDescent="0.25">
      <c r="A335" s="238"/>
      <c r="B335" s="239"/>
      <c r="C335" s="249"/>
      <c r="D335" s="249"/>
      <c r="E335" s="249"/>
      <c r="F335" s="257"/>
      <c r="G335" s="782" t="str">
        <f t="shared" si="25"/>
        <v>YYNENb</v>
      </c>
      <c r="H335" s="368">
        <v>100</v>
      </c>
      <c r="I335" s="368">
        <v>120</v>
      </c>
      <c r="J335" s="368">
        <v>100</v>
      </c>
      <c r="K335" s="368">
        <v>0</v>
      </c>
      <c r="L335" s="368">
        <v>100</v>
      </c>
      <c r="M335" s="368">
        <v>120</v>
      </c>
      <c r="N335" s="368">
        <v>100</v>
      </c>
      <c r="O335" s="368">
        <v>0</v>
      </c>
      <c r="P335" s="368">
        <v>100</v>
      </c>
      <c r="Q335" s="368">
        <v>120</v>
      </c>
      <c r="R335" s="368">
        <v>100</v>
      </c>
      <c r="S335" s="368">
        <v>0</v>
      </c>
      <c r="T335" s="368">
        <v>100</v>
      </c>
      <c r="U335" s="368">
        <v>120</v>
      </c>
      <c r="V335" s="368">
        <v>100</v>
      </c>
      <c r="W335" s="368">
        <v>0</v>
      </c>
      <c r="X335" s="368">
        <v>100</v>
      </c>
      <c r="Y335" s="368">
        <v>120</v>
      </c>
      <c r="Z335" s="368">
        <v>100</v>
      </c>
      <c r="AA335" s="368">
        <v>0</v>
      </c>
      <c r="AB335" s="368">
        <v>100</v>
      </c>
      <c r="AC335" s="368">
        <v>120</v>
      </c>
      <c r="AD335" s="368">
        <v>100</v>
      </c>
      <c r="AE335" s="368">
        <v>0</v>
      </c>
      <c r="AF335" s="368">
        <v>100</v>
      </c>
      <c r="AG335" s="368">
        <v>120</v>
      </c>
      <c r="AH335" s="368">
        <v>100</v>
      </c>
      <c r="AI335" s="368">
        <v>0</v>
      </c>
      <c r="AJ335" s="368">
        <v>100</v>
      </c>
      <c r="AK335" s="368">
        <v>120</v>
      </c>
      <c r="AL335" s="368">
        <v>100</v>
      </c>
      <c r="AM335" s="368">
        <v>0</v>
      </c>
      <c r="AN335" s="368">
        <v>100</v>
      </c>
      <c r="AO335" s="368">
        <v>120</v>
      </c>
      <c r="AP335" s="368">
        <v>100</v>
      </c>
      <c r="AQ335" s="368">
        <v>0</v>
      </c>
      <c r="AR335" s="368">
        <v>100</v>
      </c>
      <c r="AS335" s="368">
        <v>120</v>
      </c>
      <c r="AT335" s="368">
        <v>100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YYENE1z</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YYENE1r</v>
      </c>
      <c r="H337" s="368">
        <v>100</v>
      </c>
      <c r="I337" s="368">
        <v>150</v>
      </c>
      <c r="J337" s="368">
        <v>0</v>
      </c>
      <c r="K337" s="368">
        <v>150</v>
      </c>
      <c r="L337" s="368">
        <v>100</v>
      </c>
      <c r="M337" s="368">
        <v>150</v>
      </c>
      <c r="N337" s="368">
        <v>0</v>
      </c>
      <c r="O337" s="368">
        <v>150</v>
      </c>
      <c r="P337" s="368">
        <v>100</v>
      </c>
      <c r="Q337" s="368">
        <v>150</v>
      </c>
      <c r="R337" s="368">
        <v>0</v>
      </c>
      <c r="S337" s="368">
        <v>150</v>
      </c>
      <c r="T337" s="368">
        <v>100</v>
      </c>
      <c r="U337" s="368">
        <v>150</v>
      </c>
      <c r="V337" s="368">
        <v>0</v>
      </c>
      <c r="W337" s="368">
        <v>150</v>
      </c>
      <c r="X337" s="368">
        <v>100</v>
      </c>
      <c r="Y337" s="368">
        <v>150</v>
      </c>
      <c r="Z337" s="368">
        <v>0</v>
      </c>
      <c r="AA337" s="368">
        <v>150</v>
      </c>
      <c r="AB337" s="368">
        <v>100</v>
      </c>
      <c r="AC337" s="368">
        <v>150</v>
      </c>
      <c r="AD337" s="368">
        <v>0</v>
      </c>
      <c r="AE337" s="368">
        <v>150</v>
      </c>
      <c r="AF337" s="368">
        <v>100</v>
      </c>
      <c r="AG337" s="368">
        <v>150</v>
      </c>
      <c r="AH337" s="368">
        <v>0</v>
      </c>
      <c r="AI337" s="368">
        <v>150</v>
      </c>
      <c r="AJ337" s="368">
        <v>100</v>
      </c>
      <c r="AK337" s="368">
        <v>150</v>
      </c>
      <c r="AL337" s="368">
        <v>0</v>
      </c>
      <c r="AM337" s="368">
        <v>150</v>
      </c>
      <c r="AN337" s="368">
        <v>100</v>
      </c>
      <c r="AO337" s="368">
        <v>150</v>
      </c>
      <c r="AP337" s="368">
        <v>0</v>
      </c>
      <c r="AQ337" s="368">
        <v>150</v>
      </c>
      <c r="AR337" s="368">
        <v>100</v>
      </c>
      <c r="AS337" s="368">
        <v>150</v>
      </c>
      <c r="AT337" s="368">
        <v>0</v>
      </c>
      <c r="AU337" s="368">
        <v>150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YYNEE1r</v>
      </c>
      <c r="H338" s="368">
        <v>100</v>
      </c>
      <c r="I338" s="368">
        <v>150</v>
      </c>
      <c r="J338" s="368">
        <v>0</v>
      </c>
      <c r="K338" s="368">
        <v>150</v>
      </c>
      <c r="L338" s="368">
        <v>100</v>
      </c>
      <c r="M338" s="368">
        <v>150</v>
      </c>
      <c r="N338" s="368">
        <v>0</v>
      </c>
      <c r="O338" s="368">
        <v>150</v>
      </c>
      <c r="P338" s="368">
        <v>100</v>
      </c>
      <c r="Q338" s="368">
        <v>150</v>
      </c>
      <c r="R338" s="368">
        <v>0</v>
      </c>
      <c r="S338" s="368">
        <v>150</v>
      </c>
      <c r="T338" s="368">
        <v>100</v>
      </c>
      <c r="U338" s="368">
        <v>150</v>
      </c>
      <c r="V338" s="368">
        <v>0</v>
      </c>
      <c r="W338" s="368">
        <v>150</v>
      </c>
      <c r="X338" s="368">
        <v>100</v>
      </c>
      <c r="Y338" s="368">
        <v>150</v>
      </c>
      <c r="Z338" s="368">
        <v>0</v>
      </c>
      <c r="AA338" s="368">
        <v>150</v>
      </c>
      <c r="AB338" s="368">
        <v>100</v>
      </c>
      <c r="AC338" s="368">
        <v>150</v>
      </c>
      <c r="AD338" s="368">
        <v>0</v>
      </c>
      <c r="AE338" s="368">
        <v>150</v>
      </c>
      <c r="AF338" s="368">
        <v>100</v>
      </c>
      <c r="AG338" s="368">
        <v>150</v>
      </c>
      <c r="AH338" s="368">
        <v>0</v>
      </c>
      <c r="AI338" s="368">
        <v>150</v>
      </c>
      <c r="AJ338" s="368">
        <v>100</v>
      </c>
      <c r="AK338" s="368">
        <v>150</v>
      </c>
      <c r="AL338" s="368">
        <v>0</v>
      </c>
      <c r="AM338" s="368">
        <v>150</v>
      </c>
      <c r="AN338" s="368">
        <v>100</v>
      </c>
      <c r="AO338" s="368">
        <v>150</v>
      </c>
      <c r="AP338" s="368">
        <v>0</v>
      </c>
      <c r="AQ338" s="368">
        <v>150</v>
      </c>
      <c r="AR338" s="368">
        <v>100</v>
      </c>
      <c r="AS338" s="368">
        <v>150</v>
      </c>
      <c r="AT338" s="368">
        <v>0</v>
      </c>
      <c r="AU338" s="368">
        <v>150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YYEENw</v>
      </c>
      <c r="H339" s="368">
        <v>100</v>
      </c>
      <c r="I339" s="368">
        <v>120</v>
      </c>
      <c r="J339" s="368">
        <v>100</v>
      </c>
      <c r="K339" s="368">
        <v>0</v>
      </c>
      <c r="L339" s="368">
        <v>100</v>
      </c>
      <c r="M339" s="368">
        <v>120</v>
      </c>
      <c r="N339" s="368">
        <v>100</v>
      </c>
      <c r="O339" s="368">
        <v>0</v>
      </c>
      <c r="P339" s="368">
        <v>100</v>
      </c>
      <c r="Q339" s="368">
        <v>120</v>
      </c>
      <c r="R339" s="368">
        <v>100</v>
      </c>
      <c r="S339" s="368">
        <v>0</v>
      </c>
      <c r="T339" s="368">
        <v>100</v>
      </c>
      <c r="U339" s="368">
        <v>120</v>
      </c>
      <c r="V339" s="368">
        <v>100</v>
      </c>
      <c r="W339" s="368">
        <v>0</v>
      </c>
      <c r="X339" s="368">
        <v>100</v>
      </c>
      <c r="Y339" s="368">
        <v>120</v>
      </c>
      <c r="Z339" s="368">
        <v>100</v>
      </c>
      <c r="AA339" s="368">
        <v>0</v>
      </c>
      <c r="AB339" s="368">
        <v>100</v>
      </c>
      <c r="AC339" s="368">
        <v>120</v>
      </c>
      <c r="AD339" s="368">
        <v>100</v>
      </c>
      <c r="AE339" s="368">
        <v>0</v>
      </c>
      <c r="AF339" s="368">
        <v>100</v>
      </c>
      <c r="AG339" s="368">
        <v>120</v>
      </c>
      <c r="AH339" s="368">
        <v>100</v>
      </c>
      <c r="AI339" s="368">
        <v>0</v>
      </c>
      <c r="AJ339" s="368">
        <v>100</v>
      </c>
      <c r="AK339" s="368">
        <v>120</v>
      </c>
      <c r="AL339" s="368">
        <v>100</v>
      </c>
      <c r="AM339" s="368">
        <v>0</v>
      </c>
      <c r="AN339" s="368">
        <v>100</v>
      </c>
      <c r="AO339" s="368">
        <v>120</v>
      </c>
      <c r="AP339" s="368">
        <v>100</v>
      </c>
      <c r="AQ339" s="368">
        <v>0</v>
      </c>
      <c r="AR339" s="368">
        <v>100</v>
      </c>
      <c r="AS339" s="368">
        <v>120</v>
      </c>
      <c r="AT339" s="368">
        <v>100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YYENE1b</v>
      </c>
      <c r="H340" s="368">
        <v>100</v>
      </c>
      <c r="I340" s="368">
        <v>120</v>
      </c>
      <c r="J340" s="368">
        <v>100</v>
      </c>
      <c r="K340" s="368">
        <v>0</v>
      </c>
      <c r="L340" s="368">
        <v>100</v>
      </c>
      <c r="M340" s="368">
        <v>120</v>
      </c>
      <c r="N340" s="368">
        <v>100</v>
      </c>
      <c r="O340" s="368">
        <v>0</v>
      </c>
      <c r="P340" s="368">
        <v>100</v>
      </c>
      <c r="Q340" s="368">
        <v>120</v>
      </c>
      <c r="R340" s="368">
        <v>100</v>
      </c>
      <c r="S340" s="368">
        <v>0</v>
      </c>
      <c r="T340" s="368">
        <v>100</v>
      </c>
      <c r="U340" s="368">
        <v>120</v>
      </c>
      <c r="V340" s="368">
        <v>100</v>
      </c>
      <c r="W340" s="368">
        <v>0</v>
      </c>
      <c r="X340" s="368">
        <v>100</v>
      </c>
      <c r="Y340" s="368">
        <v>120</v>
      </c>
      <c r="Z340" s="368">
        <v>100</v>
      </c>
      <c r="AA340" s="368">
        <v>0</v>
      </c>
      <c r="AB340" s="368">
        <v>100</v>
      </c>
      <c r="AC340" s="368">
        <v>120</v>
      </c>
      <c r="AD340" s="368">
        <v>100</v>
      </c>
      <c r="AE340" s="368">
        <v>0</v>
      </c>
      <c r="AF340" s="368">
        <v>100</v>
      </c>
      <c r="AG340" s="368">
        <v>120</v>
      </c>
      <c r="AH340" s="368">
        <v>100</v>
      </c>
      <c r="AI340" s="368">
        <v>0</v>
      </c>
      <c r="AJ340" s="368">
        <v>100</v>
      </c>
      <c r="AK340" s="368">
        <v>120</v>
      </c>
      <c r="AL340" s="368">
        <v>100</v>
      </c>
      <c r="AM340" s="368">
        <v>0</v>
      </c>
      <c r="AN340" s="368">
        <v>100</v>
      </c>
      <c r="AO340" s="368">
        <v>120</v>
      </c>
      <c r="AP340" s="368">
        <v>100</v>
      </c>
      <c r="AQ340" s="368">
        <v>0</v>
      </c>
      <c r="AR340" s="368">
        <v>100</v>
      </c>
      <c r="AS340" s="368">
        <v>120</v>
      </c>
      <c r="AT340" s="368">
        <v>100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AAAAAz</v>
      </c>
      <c r="H341" s="368">
        <v>100</v>
      </c>
      <c r="I341" s="368">
        <v>100</v>
      </c>
      <c r="J341" s="368">
        <v>0</v>
      </c>
      <c r="K341" s="368">
        <v>50</v>
      </c>
      <c r="L341" s="368">
        <v>100</v>
      </c>
      <c r="M341" s="368">
        <v>100</v>
      </c>
      <c r="N341" s="368">
        <v>0</v>
      </c>
      <c r="O341" s="368">
        <v>50</v>
      </c>
      <c r="P341" s="368">
        <v>100</v>
      </c>
      <c r="Q341" s="368">
        <v>100</v>
      </c>
      <c r="R341" s="368">
        <v>0</v>
      </c>
      <c r="S341" s="368">
        <v>50</v>
      </c>
      <c r="T341" s="368">
        <v>100</v>
      </c>
      <c r="U341" s="368">
        <v>100</v>
      </c>
      <c r="V341" s="368">
        <v>0</v>
      </c>
      <c r="W341" s="368">
        <v>50</v>
      </c>
      <c r="X341" s="368">
        <v>100</v>
      </c>
      <c r="Y341" s="368">
        <v>100</v>
      </c>
      <c r="Z341" s="368">
        <v>0</v>
      </c>
      <c r="AA341" s="368">
        <v>50</v>
      </c>
      <c r="AB341" s="368">
        <v>100</v>
      </c>
      <c r="AC341" s="368">
        <v>100</v>
      </c>
      <c r="AD341" s="368">
        <v>0</v>
      </c>
      <c r="AE341" s="368">
        <v>50</v>
      </c>
      <c r="AF341" s="368">
        <v>100</v>
      </c>
      <c r="AG341" s="368">
        <v>100</v>
      </c>
      <c r="AH341" s="368">
        <v>0</v>
      </c>
      <c r="AI341" s="368">
        <v>50</v>
      </c>
      <c r="AJ341" s="368">
        <v>100</v>
      </c>
      <c r="AK341" s="368">
        <v>100</v>
      </c>
      <c r="AL341" s="368">
        <v>0</v>
      </c>
      <c r="AM341" s="368">
        <v>50</v>
      </c>
      <c r="AN341" s="368">
        <v>100</v>
      </c>
      <c r="AO341" s="368">
        <v>100</v>
      </c>
      <c r="AP341" s="368">
        <v>0</v>
      </c>
      <c r="AQ341" s="368">
        <v>50</v>
      </c>
      <c r="AR341" s="368">
        <v>100</v>
      </c>
      <c r="AS341" s="368">
        <v>100</v>
      </c>
      <c r="AT341" s="368">
        <v>0</v>
      </c>
      <c r="AU341" s="368">
        <v>50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AAAANw</v>
      </c>
      <c r="H342" s="368">
        <v>100</v>
      </c>
      <c r="I342" s="368">
        <v>100</v>
      </c>
      <c r="J342" s="368">
        <v>60</v>
      </c>
      <c r="K342" s="368">
        <v>0</v>
      </c>
      <c r="L342" s="368">
        <v>100</v>
      </c>
      <c r="M342" s="368">
        <v>100</v>
      </c>
      <c r="N342" s="368">
        <v>60</v>
      </c>
      <c r="O342" s="368">
        <v>0</v>
      </c>
      <c r="P342" s="368">
        <v>100</v>
      </c>
      <c r="Q342" s="368">
        <v>100</v>
      </c>
      <c r="R342" s="368">
        <v>60</v>
      </c>
      <c r="S342" s="368">
        <v>0</v>
      </c>
      <c r="T342" s="368">
        <v>100</v>
      </c>
      <c r="U342" s="368">
        <v>100</v>
      </c>
      <c r="V342" s="368">
        <v>60</v>
      </c>
      <c r="W342" s="368">
        <v>0</v>
      </c>
      <c r="X342" s="368">
        <v>100</v>
      </c>
      <c r="Y342" s="368">
        <v>100</v>
      </c>
      <c r="Z342" s="368">
        <v>60</v>
      </c>
      <c r="AA342" s="368">
        <v>0</v>
      </c>
      <c r="AB342" s="368">
        <v>100</v>
      </c>
      <c r="AC342" s="368">
        <v>100</v>
      </c>
      <c r="AD342" s="368">
        <v>60</v>
      </c>
      <c r="AE342" s="368">
        <v>0</v>
      </c>
      <c r="AF342" s="368">
        <v>100</v>
      </c>
      <c r="AG342" s="368">
        <v>100</v>
      </c>
      <c r="AH342" s="368">
        <v>60</v>
      </c>
      <c r="AI342" s="368">
        <v>0</v>
      </c>
      <c r="AJ342" s="368">
        <v>100</v>
      </c>
      <c r="AK342" s="368">
        <v>100</v>
      </c>
      <c r="AL342" s="368">
        <v>60</v>
      </c>
      <c r="AM342" s="368">
        <v>0</v>
      </c>
      <c r="AN342" s="368">
        <v>100</v>
      </c>
      <c r="AO342" s="368">
        <v>100</v>
      </c>
      <c r="AP342" s="368">
        <v>60</v>
      </c>
      <c r="AQ342" s="368">
        <v>0</v>
      </c>
      <c r="AR342" s="368">
        <v>100</v>
      </c>
      <c r="AS342" s="368">
        <v>100</v>
      </c>
      <c r="AT342" s="368">
        <v>60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AAANE1b</v>
      </c>
      <c r="H343" s="368">
        <v>100</v>
      </c>
      <c r="I343" s="368">
        <v>120</v>
      </c>
      <c r="J343" s="368">
        <v>80</v>
      </c>
      <c r="K343" s="368">
        <v>0</v>
      </c>
      <c r="L343" s="368">
        <v>100</v>
      </c>
      <c r="M343" s="368">
        <v>120</v>
      </c>
      <c r="N343" s="368">
        <v>80</v>
      </c>
      <c r="O343" s="368">
        <v>0</v>
      </c>
      <c r="P343" s="368">
        <v>100</v>
      </c>
      <c r="Q343" s="368">
        <v>120</v>
      </c>
      <c r="R343" s="368">
        <v>80</v>
      </c>
      <c r="S343" s="368">
        <v>0</v>
      </c>
      <c r="T343" s="368">
        <v>100</v>
      </c>
      <c r="U343" s="368">
        <v>120</v>
      </c>
      <c r="V343" s="368">
        <v>80</v>
      </c>
      <c r="W343" s="368">
        <v>0</v>
      </c>
      <c r="X343" s="368">
        <v>100</v>
      </c>
      <c r="Y343" s="368">
        <v>120</v>
      </c>
      <c r="Z343" s="368">
        <v>80</v>
      </c>
      <c r="AA343" s="368">
        <v>0</v>
      </c>
      <c r="AB343" s="368">
        <v>100</v>
      </c>
      <c r="AC343" s="368">
        <v>120</v>
      </c>
      <c r="AD343" s="368">
        <v>80</v>
      </c>
      <c r="AE343" s="368">
        <v>0</v>
      </c>
      <c r="AF343" s="368">
        <v>100</v>
      </c>
      <c r="AG343" s="368">
        <v>120</v>
      </c>
      <c r="AH343" s="368">
        <v>80</v>
      </c>
      <c r="AI343" s="368">
        <v>0</v>
      </c>
      <c r="AJ343" s="368">
        <v>100</v>
      </c>
      <c r="AK343" s="368">
        <v>120</v>
      </c>
      <c r="AL343" s="368">
        <v>80</v>
      </c>
      <c r="AM343" s="368">
        <v>0</v>
      </c>
      <c r="AN343" s="368">
        <v>100</v>
      </c>
      <c r="AO343" s="368">
        <v>120</v>
      </c>
      <c r="AP343" s="368">
        <v>80</v>
      </c>
      <c r="AQ343" s="368">
        <v>0</v>
      </c>
      <c r="AR343" s="368">
        <v>100</v>
      </c>
      <c r="AS343" s="368">
        <v>120</v>
      </c>
      <c r="AT343" s="368">
        <v>80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AANEE1a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AYEEAa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YYAAAa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YAAAAa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YYENE1l</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YYPENw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YYEPE1z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YYNEPw</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AYAAAw</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AAEAAa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AAAEAa</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YAAAE1a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YAAANw</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AYAAAz</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AYEAAa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782" t="str">
        <f t="shared" si="25"/>
        <v>AANEAa</v>
      </c>
      <c r="H360" s="368">
        <v>0</v>
      </c>
      <c r="I360" s="368">
        <v>0</v>
      </c>
      <c r="J360" s="368">
        <v>0</v>
      </c>
      <c r="K360" s="368">
        <v>0</v>
      </c>
      <c r="L360" s="368">
        <v>0</v>
      </c>
      <c r="M360" s="368">
        <v>0</v>
      </c>
      <c r="N360" s="368">
        <v>0</v>
      </c>
      <c r="O360" s="368">
        <v>0</v>
      </c>
      <c r="P360" s="368">
        <v>0</v>
      </c>
      <c r="Q360" s="368">
        <v>0</v>
      </c>
      <c r="R360" s="368">
        <v>0</v>
      </c>
      <c r="S360" s="368">
        <v>0</v>
      </c>
      <c r="T360" s="368">
        <v>0</v>
      </c>
      <c r="U360" s="368">
        <v>0</v>
      </c>
      <c r="V360" s="368">
        <v>0</v>
      </c>
      <c r="W360" s="368">
        <v>0</v>
      </c>
      <c r="X360" s="368">
        <v>0</v>
      </c>
      <c r="Y360" s="368">
        <v>0</v>
      </c>
      <c r="Z360" s="368">
        <v>0</v>
      </c>
      <c r="AA360" s="368">
        <v>0</v>
      </c>
      <c r="AB360" s="368">
        <v>0</v>
      </c>
      <c r="AC360" s="368">
        <v>0</v>
      </c>
      <c r="AD360" s="368">
        <v>0</v>
      </c>
      <c r="AE360" s="368">
        <v>0</v>
      </c>
      <c r="AF360" s="368">
        <v>0</v>
      </c>
      <c r="AG360" s="368">
        <v>0</v>
      </c>
      <c r="AH360" s="368">
        <v>0</v>
      </c>
      <c r="AI360" s="368">
        <v>0</v>
      </c>
      <c r="AJ360" s="368">
        <v>0</v>
      </c>
      <c r="AK360" s="368">
        <v>0</v>
      </c>
      <c r="AL360" s="368">
        <v>0</v>
      </c>
      <c r="AM360" s="368">
        <v>0</v>
      </c>
      <c r="AN360" s="368">
        <v>0</v>
      </c>
      <c r="AO360" s="368">
        <v>0</v>
      </c>
      <c r="AP360" s="368">
        <v>0</v>
      </c>
      <c r="AQ360" s="368">
        <v>0</v>
      </c>
      <c r="AR360" s="368">
        <v>0</v>
      </c>
      <c r="AS360" s="368">
        <v>0</v>
      </c>
      <c r="AT360" s="368">
        <v>0</v>
      </c>
      <c r="AU360" s="368">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si="25"/>
        <v>AAANE1a</v>
      </c>
      <c r="H361" s="368">
        <v>0</v>
      </c>
      <c r="I361" s="368">
        <v>0</v>
      </c>
      <c r="J361" s="368">
        <v>0</v>
      </c>
      <c r="K361" s="368">
        <v>0</v>
      </c>
      <c r="L361" s="368">
        <v>0</v>
      </c>
      <c r="M361" s="368">
        <v>0</v>
      </c>
      <c r="N361" s="368">
        <v>0</v>
      </c>
      <c r="O361" s="368">
        <v>0</v>
      </c>
      <c r="P361" s="368">
        <v>0</v>
      </c>
      <c r="Q361" s="368">
        <v>0</v>
      </c>
      <c r="R361" s="368">
        <v>0</v>
      </c>
      <c r="S361" s="368">
        <v>0</v>
      </c>
      <c r="T361" s="368">
        <v>0</v>
      </c>
      <c r="U361" s="368">
        <v>0</v>
      </c>
      <c r="V361" s="368">
        <v>0</v>
      </c>
      <c r="W361" s="368">
        <v>0</v>
      </c>
      <c r="X361" s="368">
        <v>0</v>
      </c>
      <c r="Y361" s="368">
        <v>0</v>
      </c>
      <c r="Z361" s="368">
        <v>0</v>
      </c>
      <c r="AA361" s="368">
        <v>0</v>
      </c>
      <c r="AB361" s="368">
        <v>0</v>
      </c>
      <c r="AC361" s="368">
        <v>0</v>
      </c>
      <c r="AD361" s="368">
        <v>0</v>
      </c>
      <c r="AE361" s="368">
        <v>0</v>
      </c>
      <c r="AF361" s="368">
        <v>0</v>
      </c>
      <c r="AG361" s="368">
        <v>0</v>
      </c>
      <c r="AH361" s="368">
        <v>0</v>
      </c>
      <c r="AI361" s="368">
        <v>0</v>
      </c>
      <c r="AJ361" s="368">
        <v>0</v>
      </c>
      <c r="AK361" s="368">
        <v>0</v>
      </c>
      <c r="AL361" s="368">
        <v>0</v>
      </c>
      <c r="AM361" s="368">
        <v>0</v>
      </c>
      <c r="AN361" s="368">
        <v>0</v>
      </c>
      <c r="AO361" s="368">
        <v>0</v>
      </c>
      <c r="AP361" s="368">
        <v>0</v>
      </c>
      <c r="AQ361" s="368">
        <v>0</v>
      </c>
      <c r="AR361" s="368">
        <v>0</v>
      </c>
      <c r="AS361" s="368">
        <v>0</v>
      </c>
      <c r="AT361" s="368">
        <v>0</v>
      </c>
      <c r="AU361" s="368">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c r="I363" s="257"/>
      <c r="J363" s="257"/>
      <c r="K363" s="257"/>
      <c r="L363" s="257"/>
      <c r="M363" s="257"/>
      <c r="N363" s="257"/>
      <c r="O363" s="257"/>
      <c r="P363" s="257"/>
      <c r="Q363" s="257"/>
      <c r="R363" s="257"/>
      <c r="S363" s="257"/>
      <c r="T363" s="257"/>
      <c r="U363" s="257"/>
      <c r="V363" s="257"/>
      <c r="W363" s="257"/>
      <c r="X363" s="257"/>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708" t="s">
        <v>912</v>
      </c>
      <c r="I364" s="257"/>
      <c r="J364" s="257"/>
      <c r="K364" s="257"/>
      <c r="L364" s="257"/>
      <c r="M364" s="257"/>
      <c r="N364" s="257"/>
      <c r="O364" s="257"/>
      <c r="P364" s="257"/>
      <c r="Q364" s="257"/>
      <c r="R364" s="257"/>
      <c r="S364" s="257"/>
      <c r="T364" s="257"/>
      <c r="U364" s="257"/>
      <c r="V364" s="257"/>
      <c r="W364" s="257"/>
      <c r="X364" s="257"/>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
        <v>914</v>
      </c>
      <c r="H365" s="75" t="s">
        <v>933</v>
      </c>
      <c r="I365" s="75" t="s">
        <v>933</v>
      </c>
      <c r="J365" s="75" t="s">
        <v>933</v>
      </c>
      <c r="K365" s="75" t="s">
        <v>933</v>
      </c>
      <c r="L365" s="75" t="s">
        <v>460</v>
      </c>
      <c r="M365" s="75" t="s">
        <v>460</v>
      </c>
      <c r="N365" s="75" t="s">
        <v>460</v>
      </c>
      <c r="O365" s="75" t="s">
        <v>460</v>
      </c>
      <c r="P365" s="75" t="s">
        <v>899</v>
      </c>
      <c r="Q365" s="75" t="s">
        <v>899</v>
      </c>
      <c r="R365" s="75" t="s">
        <v>899</v>
      </c>
      <c r="S365" s="75" t="s">
        <v>899</v>
      </c>
      <c r="T365" s="75" t="s">
        <v>900</v>
      </c>
      <c r="U365" s="75" t="s">
        <v>900</v>
      </c>
      <c r="V365" s="75" t="s">
        <v>900</v>
      </c>
      <c r="W365" s="75" t="s">
        <v>900</v>
      </c>
      <c r="X365" s="75" t="s">
        <v>901</v>
      </c>
      <c r="Y365" s="75" t="s">
        <v>901</v>
      </c>
      <c r="Z365" s="75" t="s">
        <v>901</v>
      </c>
      <c r="AA365" s="75" t="s">
        <v>901</v>
      </c>
      <c r="AB365" s="75" t="s">
        <v>902</v>
      </c>
      <c r="AC365" s="75" t="s">
        <v>902</v>
      </c>
      <c r="AD365" s="75" t="s">
        <v>902</v>
      </c>
      <c r="AE365" s="75" t="s">
        <v>902</v>
      </c>
      <c r="AF365" s="75" t="s">
        <v>903</v>
      </c>
      <c r="AG365" s="75" t="s">
        <v>903</v>
      </c>
      <c r="AH365" s="75" t="s">
        <v>903</v>
      </c>
      <c r="AI365" s="75" t="s">
        <v>903</v>
      </c>
      <c r="AJ365" s="75" t="s">
        <v>904</v>
      </c>
      <c r="AK365" s="75" t="s">
        <v>904</v>
      </c>
      <c r="AL365" s="75" t="s">
        <v>904</v>
      </c>
      <c r="AM365" s="75" t="s">
        <v>904</v>
      </c>
      <c r="AN365" s="75" t="s">
        <v>905</v>
      </c>
      <c r="AO365" s="75" t="s">
        <v>905</v>
      </c>
      <c r="AP365" s="75" t="s">
        <v>905</v>
      </c>
      <c r="AQ365" s="75" t="s">
        <v>905</v>
      </c>
      <c r="AR365" s="75" t="s">
        <v>906</v>
      </c>
      <c r="AS365" s="75" t="s">
        <v>906</v>
      </c>
      <c r="AT365" s="75" t="s">
        <v>906</v>
      </c>
      <c r="AU365" s="75" t="s">
        <v>906</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
        <v>915</v>
      </c>
      <c r="H366" s="75" t="s">
        <v>405</v>
      </c>
      <c r="I366" s="75" t="s">
        <v>406</v>
      </c>
      <c r="J366" s="75" t="s">
        <v>68</v>
      </c>
      <c r="K366" s="75" t="s">
        <v>407</v>
      </c>
      <c r="L366" s="75" t="s">
        <v>405</v>
      </c>
      <c r="M366" s="75" t="s">
        <v>406</v>
      </c>
      <c r="N366" s="75" t="s">
        <v>68</v>
      </c>
      <c r="O366" s="75" t="s">
        <v>407</v>
      </c>
      <c r="P366" s="75" t="s">
        <v>405</v>
      </c>
      <c r="Q366" s="75" t="s">
        <v>406</v>
      </c>
      <c r="R366" s="75" t="s">
        <v>68</v>
      </c>
      <c r="S366" s="75" t="s">
        <v>407</v>
      </c>
      <c r="T366" s="75" t="s">
        <v>405</v>
      </c>
      <c r="U366" s="75" t="s">
        <v>406</v>
      </c>
      <c r="V366" s="75" t="s">
        <v>68</v>
      </c>
      <c r="W366" s="75" t="s">
        <v>407</v>
      </c>
      <c r="X366" s="75" t="s">
        <v>405</v>
      </c>
      <c r="Y366" s="75" t="s">
        <v>406</v>
      </c>
      <c r="Z366" s="75" t="s">
        <v>68</v>
      </c>
      <c r="AA366" s="75" t="s">
        <v>407</v>
      </c>
      <c r="AB366" s="75" t="s">
        <v>405</v>
      </c>
      <c r="AC366" s="75" t="s">
        <v>406</v>
      </c>
      <c r="AD366" s="75" t="s">
        <v>68</v>
      </c>
      <c r="AE366" s="75" t="s">
        <v>407</v>
      </c>
      <c r="AF366" s="75" t="s">
        <v>405</v>
      </c>
      <c r="AG366" s="75" t="s">
        <v>406</v>
      </c>
      <c r="AH366" s="75" t="s">
        <v>68</v>
      </c>
      <c r="AI366" s="75" t="s">
        <v>407</v>
      </c>
      <c r="AJ366" s="75" t="s">
        <v>405</v>
      </c>
      <c r="AK366" s="75" t="s">
        <v>406</v>
      </c>
      <c r="AL366" s="75" t="s">
        <v>68</v>
      </c>
      <c r="AM366" s="75" t="s">
        <v>407</v>
      </c>
      <c r="AN366" s="75" t="s">
        <v>405</v>
      </c>
      <c r="AO366" s="75" t="s">
        <v>406</v>
      </c>
      <c r="AP366" s="75" t="s">
        <v>68</v>
      </c>
      <c r="AQ366" s="75" t="s">
        <v>407</v>
      </c>
      <c r="AR366" s="75" t="s">
        <v>405</v>
      </c>
      <c r="AS366" s="75" t="s">
        <v>406</v>
      </c>
      <c r="AT366" s="75" t="s">
        <v>68</v>
      </c>
      <c r="AU366" s="75" t="s">
        <v>407</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_xlfn.CONCAT(H216:M216)</f>
        <v>AAAAAa</v>
      </c>
      <c r="H367" s="368">
        <f t="shared" ref="H367:AU367" si="26">IF(H329&gt;0,1,0)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782" t="str">
        <f t="shared" ref="G368:G399" si="27">_xlfn.CONCAT(H217:M217)</f>
        <v>YAEAE1a</v>
      </c>
      <c r="H368" s="368">
        <f t="shared" ref="H368:AU368" si="28">IF(H330&gt;0,1,0)</f>
        <v>0</v>
      </c>
      <c r="I368" s="368">
        <f t="shared" si="28"/>
        <v>0</v>
      </c>
      <c r="J368" s="368">
        <f t="shared" si="28"/>
        <v>0</v>
      </c>
      <c r="K368" s="368">
        <f t="shared" si="28"/>
        <v>0</v>
      </c>
      <c r="L368" s="368">
        <f t="shared" si="28"/>
        <v>0</v>
      </c>
      <c r="M368" s="368">
        <f t="shared" si="28"/>
        <v>0</v>
      </c>
      <c r="N368" s="368">
        <f t="shared" si="28"/>
        <v>0</v>
      </c>
      <c r="O368" s="368">
        <f t="shared" si="28"/>
        <v>0</v>
      </c>
      <c r="P368" s="368">
        <f t="shared" si="28"/>
        <v>0</v>
      </c>
      <c r="Q368" s="368">
        <f t="shared" si="28"/>
        <v>0</v>
      </c>
      <c r="R368" s="368">
        <f t="shared" si="28"/>
        <v>0</v>
      </c>
      <c r="S368" s="368">
        <f t="shared" si="28"/>
        <v>0</v>
      </c>
      <c r="T368" s="368">
        <f t="shared" si="28"/>
        <v>0</v>
      </c>
      <c r="U368" s="368">
        <f t="shared" si="28"/>
        <v>0</v>
      </c>
      <c r="V368" s="368">
        <f t="shared" si="28"/>
        <v>0</v>
      </c>
      <c r="W368" s="368">
        <f t="shared" si="28"/>
        <v>0</v>
      </c>
      <c r="X368" s="368">
        <f t="shared" si="28"/>
        <v>0</v>
      </c>
      <c r="Y368" s="368">
        <f t="shared" si="28"/>
        <v>0</v>
      </c>
      <c r="Z368" s="368">
        <f t="shared" si="28"/>
        <v>0</v>
      </c>
      <c r="AA368" s="368">
        <f t="shared" si="28"/>
        <v>0</v>
      </c>
      <c r="AB368" s="368">
        <f t="shared" si="28"/>
        <v>0</v>
      </c>
      <c r="AC368" s="368">
        <f t="shared" si="28"/>
        <v>0</v>
      </c>
      <c r="AD368" s="368">
        <f t="shared" si="28"/>
        <v>0</v>
      </c>
      <c r="AE368" s="368">
        <f t="shared" si="28"/>
        <v>0</v>
      </c>
      <c r="AF368" s="368">
        <f t="shared" si="28"/>
        <v>0</v>
      </c>
      <c r="AG368" s="368">
        <f t="shared" si="28"/>
        <v>0</v>
      </c>
      <c r="AH368" s="368">
        <f t="shared" si="28"/>
        <v>0</v>
      </c>
      <c r="AI368" s="368">
        <f t="shared" si="28"/>
        <v>0</v>
      </c>
      <c r="AJ368" s="368">
        <f t="shared" si="28"/>
        <v>0</v>
      </c>
      <c r="AK368" s="368">
        <f t="shared" si="28"/>
        <v>0</v>
      </c>
      <c r="AL368" s="368">
        <f t="shared" si="28"/>
        <v>0</v>
      </c>
      <c r="AM368" s="368">
        <f t="shared" si="28"/>
        <v>0</v>
      </c>
      <c r="AN368" s="368">
        <f t="shared" si="28"/>
        <v>0</v>
      </c>
      <c r="AO368" s="368">
        <f t="shared" si="28"/>
        <v>0</v>
      </c>
      <c r="AP368" s="368">
        <f t="shared" si="28"/>
        <v>0</v>
      </c>
      <c r="AQ368" s="368">
        <f t="shared" si="28"/>
        <v>0</v>
      </c>
      <c r="AR368" s="368">
        <f t="shared" si="28"/>
        <v>0</v>
      </c>
      <c r="AS368" s="368">
        <f t="shared" si="28"/>
        <v>0</v>
      </c>
      <c r="AT368" s="368">
        <f t="shared" si="28"/>
        <v>0</v>
      </c>
      <c r="AU368" s="368">
        <f t="shared" si="2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782" t="str">
        <f t="shared" si="27"/>
        <v>AYAEAb</v>
      </c>
      <c r="H369" s="368">
        <f t="shared" ref="H369:AU369" si="29">IF(H331&gt;0,1,0)</f>
        <v>1</v>
      </c>
      <c r="I369" s="368">
        <f t="shared" si="29"/>
        <v>1</v>
      </c>
      <c r="J369" s="368">
        <f t="shared" si="29"/>
        <v>1</v>
      </c>
      <c r="K369" s="368">
        <f t="shared" si="29"/>
        <v>0</v>
      </c>
      <c r="L369" s="368">
        <f t="shared" si="29"/>
        <v>1</v>
      </c>
      <c r="M369" s="368">
        <f t="shared" si="29"/>
        <v>1</v>
      </c>
      <c r="N369" s="368">
        <f t="shared" si="29"/>
        <v>1</v>
      </c>
      <c r="O369" s="368">
        <f t="shared" si="29"/>
        <v>0</v>
      </c>
      <c r="P369" s="368">
        <f t="shared" si="29"/>
        <v>1</v>
      </c>
      <c r="Q369" s="368">
        <f t="shared" si="29"/>
        <v>1</v>
      </c>
      <c r="R369" s="368">
        <f t="shared" si="29"/>
        <v>1</v>
      </c>
      <c r="S369" s="368">
        <f t="shared" si="29"/>
        <v>0</v>
      </c>
      <c r="T369" s="368">
        <f t="shared" si="29"/>
        <v>1</v>
      </c>
      <c r="U369" s="368">
        <f t="shared" si="29"/>
        <v>1</v>
      </c>
      <c r="V369" s="368">
        <f t="shared" si="29"/>
        <v>1</v>
      </c>
      <c r="W369" s="368">
        <f t="shared" si="29"/>
        <v>0</v>
      </c>
      <c r="X369" s="368">
        <f t="shared" si="29"/>
        <v>1</v>
      </c>
      <c r="Y369" s="368">
        <f t="shared" si="29"/>
        <v>1</v>
      </c>
      <c r="Z369" s="368">
        <f t="shared" si="29"/>
        <v>1</v>
      </c>
      <c r="AA369" s="368">
        <f t="shared" si="29"/>
        <v>0</v>
      </c>
      <c r="AB369" s="368">
        <f t="shared" si="29"/>
        <v>1</v>
      </c>
      <c r="AC369" s="368">
        <f t="shared" si="29"/>
        <v>1</v>
      </c>
      <c r="AD369" s="368">
        <f t="shared" si="29"/>
        <v>1</v>
      </c>
      <c r="AE369" s="368">
        <f t="shared" si="29"/>
        <v>0</v>
      </c>
      <c r="AF369" s="368">
        <f t="shared" si="29"/>
        <v>1</v>
      </c>
      <c r="AG369" s="368">
        <f t="shared" si="29"/>
        <v>1</v>
      </c>
      <c r="AH369" s="368">
        <f t="shared" si="29"/>
        <v>1</v>
      </c>
      <c r="AI369" s="368">
        <f t="shared" si="29"/>
        <v>0</v>
      </c>
      <c r="AJ369" s="368">
        <f t="shared" si="29"/>
        <v>1</v>
      </c>
      <c r="AK369" s="368">
        <f t="shared" si="29"/>
        <v>1</v>
      </c>
      <c r="AL369" s="368">
        <f t="shared" si="29"/>
        <v>1</v>
      </c>
      <c r="AM369" s="368">
        <f t="shared" si="29"/>
        <v>0</v>
      </c>
      <c r="AN369" s="368">
        <f t="shared" si="29"/>
        <v>1</v>
      </c>
      <c r="AO369" s="368">
        <f t="shared" si="29"/>
        <v>1</v>
      </c>
      <c r="AP369" s="368">
        <f t="shared" si="29"/>
        <v>1</v>
      </c>
      <c r="AQ369" s="368">
        <f t="shared" si="29"/>
        <v>0</v>
      </c>
      <c r="AR369" s="368">
        <f t="shared" si="29"/>
        <v>1</v>
      </c>
      <c r="AS369" s="368">
        <f t="shared" si="29"/>
        <v>1</v>
      </c>
      <c r="AT369" s="368">
        <f t="shared" si="29"/>
        <v>1</v>
      </c>
      <c r="AU369" s="368">
        <f t="shared" si="29"/>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65" customFormat="1" ht="15" outlineLevel="1" x14ac:dyDescent="0.25">
      <c r="A370" s="769"/>
      <c r="B370" s="766"/>
      <c r="C370" s="778"/>
      <c r="D370" s="778"/>
      <c r="E370" s="778"/>
      <c r="F370" s="782"/>
      <c r="G370" s="782" t="str">
        <f t="shared" si="27"/>
        <v>AYAEAbd</v>
      </c>
      <c r="H370" s="368">
        <f t="shared" ref="H370:AU370" si="30">IF(H332&gt;0,1,0)</f>
        <v>1</v>
      </c>
      <c r="I370" s="368">
        <f t="shared" si="30"/>
        <v>1</v>
      </c>
      <c r="J370" s="368">
        <f t="shared" si="30"/>
        <v>1</v>
      </c>
      <c r="K370" s="368">
        <f t="shared" si="30"/>
        <v>0</v>
      </c>
      <c r="L370" s="368">
        <f t="shared" si="30"/>
        <v>1</v>
      </c>
      <c r="M370" s="368">
        <f t="shared" si="30"/>
        <v>1</v>
      </c>
      <c r="N370" s="368">
        <f t="shared" si="30"/>
        <v>1</v>
      </c>
      <c r="O370" s="368">
        <f t="shared" si="30"/>
        <v>0</v>
      </c>
      <c r="P370" s="368">
        <f t="shared" si="30"/>
        <v>1</v>
      </c>
      <c r="Q370" s="368">
        <f t="shared" si="30"/>
        <v>1</v>
      </c>
      <c r="R370" s="368">
        <f t="shared" si="30"/>
        <v>1</v>
      </c>
      <c r="S370" s="368">
        <f t="shared" si="30"/>
        <v>0</v>
      </c>
      <c r="T370" s="368">
        <f t="shared" si="30"/>
        <v>1</v>
      </c>
      <c r="U370" s="368">
        <f t="shared" si="30"/>
        <v>1</v>
      </c>
      <c r="V370" s="368">
        <f t="shared" si="30"/>
        <v>1</v>
      </c>
      <c r="W370" s="368">
        <f t="shared" si="30"/>
        <v>0</v>
      </c>
      <c r="X370" s="368">
        <f t="shared" si="30"/>
        <v>1</v>
      </c>
      <c r="Y370" s="368">
        <f t="shared" si="30"/>
        <v>1</v>
      </c>
      <c r="Z370" s="368">
        <f t="shared" si="30"/>
        <v>1</v>
      </c>
      <c r="AA370" s="368">
        <f t="shared" si="30"/>
        <v>0</v>
      </c>
      <c r="AB370" s="368">
        <f t="shared" si="30"/>
        <v>1</v>
      </c>
      <c r="AC370" s="368">
        <f t="shared" si="30"/>
        <v>1</v>
      </c>
      <c r="AD370" s="368">
        <f t="shared" si="30"/>
        <v>1</v>
      </c>
      <c r="AE370" s="368">
        <f t="shared" si="30"/>
        <v>0</v>
      </c>
      <c r="AF370" s="368">
        <f t="shared" si="30"/>
        <v>1</v>
      </c>
      <c r="AG370" s="368">
        <f t="shared" si="30"/>
        <v>1</v>
      </c>
      <c r="AH370" s="368">
        <f t="shared" si="30"/>
        <v>1</v>
      </c>
      <c r="AI370" s="368">
        <f t="shared" si="30"/>
        <v>0</v>
      </c>
      <c r="AJ370" s="368">
        <f t="shared" si="30"/>
        <v>1</v>
      </c>
      <c r="AK370" s="368">
        <f t="shared" si="30"/>
        <v>1</v>
      </c>
      <c r="AL370" s="368">
        <f t="shared" si="30"/>
        <v>1</v>
      </c>
      <c r="AM370" s="368">
        <f t="shared" si="30"/>
        <v>0</v>
      </c>
      <c r="AN370" s="368">
        <f t="shared" si="30"/>
        <v>1</v>
      </c>
      <c r="AO370" s="368">
        <f t="shared" si="30"/>
        <v>1</v>
      </c>
      <c r="AP370" s="368">
        <f t="shared" si="30"/>
        <v>1</v>
      </c>
      <c r="AQ370" s="368">
        <f t="shared" si="30"/>
        <v>0</v>
      </c>
      <c r="AR370" s="368">
        <f t="shared" si="30"/>
        <v>1</v>
      </c>
      <c r="AS370" s="368">
        <f t="shared" si="30"/>
        <v>1</v>
      </c>
      <c r="AT370" s="368">
        <f t="shared" si="30"/>
        <v>1</v>
      </c>
      <c r="AU370" s="368">
        <f t="shared" si="30"/>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65" customFormat="1" ht="15" outlineLevel="1" x14ac:dyDescent="0.25">
      <c r="A371" s="769"/>
      <c r="B371" s="766"/>
      <c r="C371" s="778"/>
      <c r="D371" s="778"/>
      <c r="E371" s="778"/>
      <c r="F371" s="782"/>
      <c r="G371" s="782" t="str">
        <f t="shared" si="27"/>
        <v>YAEAOFa</v>
      </c>
      <c r="H371" s="368">
        <f t="shared" ref="H371:AU371" si="31">IF(H333&gt;0,1,0)</f>
        <v>0</v>
      </c>
      <c r="I371" s="368">
        <f t="shared" si="31"/>
        <v>0</v>
      </c>
      <c r="J371" s="368">
        <f t="shared" si="31"/>
        <v>0</v>
      </c>
      <c r="K371" s="368">
        <f t="shared" si="31"/>
        <v>0</v>
      </c>
      <c r="L371" s="368">
        <f t="shared" si="31"/>
        <v>0</v>
      </c>
      <c r="M371" s="368">
        <f t="shared" si="31"/>
        <v>0</v>
      </c>
      <c r="N371" s="368">
        <f t="shared" si="31"/>
        <v>0</v>
      </c>
      <c r="O371" s="368">
        <f t="shared" si="31"/>
        <v>0</v>
      </c>
      <c r="P371" s="368">
        <f t="shared" si="31"/>
        <v>0</v>
      </c>
      <c r="Q371" s="368">
        <f t="shared" si="31"/>
        <v>0</v>
      </c>
      <c r="R371" s="368">
        <f t="shared" si="31"/>
        <v>0</v>
      </c>
      <c r="S371" s="368">
        <f t="shared" si="31"/>
        <v>0</v>
      </c>
      <c r="T371" s="368">
        <f t="shared" si="31"/>
        <v>0</v>
      </c>
      <c r="U371" s="368">
        <f t="shared" si="31"/>
        <v>0</v>
      </c>
      <c r="V371" s="368">
        <f t="shared" si="31"/>
        <v>0</v>
      </c>
      <c r="W371" s="368">
        <f t="shared" si="31"/>
        <v>0</v>
      </c>
      <c r="X371" s="368">
        <f t="shared" si="31"/>
        <v>0</v>
      </c>
      <c r="Y371" s="368">
        <f t="shared" si="31"/>
        <v>0</v>
      </c>
      <c r="Z371" s="368">
        <f t="shared" si="31"/>
        <v>0</v>
      </c>
      <c r="AA371" s="368">
        <f t="shared" si="31"/>
        <v>0</v>
      </c>
      <c r="AB371" s="368">
        <f t="shared" si="31"/>
        <v>0</v>
      </c>
      <c r="AC371" s="368">
        <f t="shared" si="31"/>
        <v>0</v>
      </c>
      <c r="AD371" s="368">
        <f t="shared" si="31"/>
        <v>0</v>
      </c>
      <c r="AE371" s="368">
        <f t="shared" si="31"/>
        <v>0</v>
      </c>
      <c r="AF371" s="368">
        <f t="shared" si="31"/>
        <v>0</v>
      </c>
      <c r="AG371" s="368">
        <f t="shared" si="31"/>
        <v>0</v>
      </c>
      <c r="AH371" s="368">
        <f t="shared" si="31"/>
        <v>0</v>
      </c>
      <c r="AI371" s="368">
        <f t="shared" si="31"/>
        <v>0</v>
      </c>
      <c r="AJ371" s="368">
        <f t="shared" si="31"/>
        <v>0</v>
      </c>
      <c r="AK371" s="368">
        <f t="shared" si="31"/>
        <v>0</v>
      </c>
      <c r="AL371" s="368">
        <f t="shared" si="31"/>
        <v>0</v>
      </c>
      <c r="AM371" s="368">
        <f t="shared" si="31"/>
        <v>0</v>
      </c>
      <c r="AN371" s="368">
        <f t="shared" si="31"/>
        <v>0</v>
      </c>
      <c r="AO371" s="368">
        <f t="shared" si="31"/>
        <v>0</v>
      </c>
      <c r="AP371" s="368">
        <f t="shared" si="31"/>
        <v>0</v>
      </c>
      <c r="AQ371" s="368">
        <f t="shared" si="31"/>
        <v>0</v>
      </c>
      <c r="AR371" s="368">
        <f t="shared" si="31"/>
        <v>0</v>
      </c>
      <c r="AS371" s="368">
        <f t="shared" si="31"/>
        <v>0</v>
      </c>
      <c r="AT371" s="368">
        <f t="shared" si="31"/>
        <v>0</v>
      </c>
      <c r="AU371" s="368">
        <f t="shared" si="31"/>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773"/>
      <c r="BS371" s="768"/>
      <c r="BT371" s="768"/>
      <c r="BU371" s="768"/>
    </row>
    <row r="372" spans="1:73" s="765" customFormat="1" ht="15" outlineLevel="1" x14ac:dyDescent="0.25">
      <c r="A372" s="769"/>
      <c r="B372" s="766"/>
      <c r="C372" s="778"/>
      <c r="D372" s="778"/>
      <c r="E372" s="778"/>
      <c r="F372" s="782"/>
      <c r="G372" s="782" t="str">
        <f t="shared" si="27"/>
        <v>AYAEAof</v>
      </c>
      <c r="H372" s="368">
        <f t="shared" ref="H372:AU372" si="32">IF(H334&gt;0,1,0)</f>
        <v>1</v>
      </c>
      <c r="I372" s="368">
        <f t="shared" si="32"/>
        <v>1</v>
      </c>
      <c r="J372" s="368">
        <f t="shared" si="32"/>
        <v>1</v>
      </c>
      <c r="K372" s="368">
        <f t="shared" si="32"/>
        <v>0</v>
      </c>
      <c r="L372" s="368">
        <f t="shared" si="32"/>
        <v>1</v>
      </c>
      <c r="M372" s="368">
        <f t="shared" si="32"/>
        <v>1</v>
      </c>
      <c r="N372" s="368">
        <f t="shared" si="32"/>
        <v>1</v>
      </c>
      <c r="O372" s="368">
        <f t="shared" si="32"/>
        <v>0</v>
      </c>
      <c r="P372" s="368">
        <f t="shared" si="32"/>
        <v>1</v>
      </c>
      <c r="Q372" s="368">
        <f t="shared" si="32"/>
        <v>1</v>
      </c>
      <c r="R372" s="368">
        <f t="shared" si="32"/>
        <v>1</v>
      </c>
      <c r="S372" s="368">
        <f t="shared" si="32"/>
        <v>0</v>
      </c>
      <c r="T372" s="368">
        <f t="shared" si="32"/>
        <v>1</v>
      </c>
      <c r="U372" s="368">
        <f t="shared" si="32"/>
        <v>1</v>
      </c>
      <c r="V372" s="368">
        <f t="shared" si="32"/>
        <v>1</v>
      </c>
      <c r="W372" s="368">
        <f t="shared" si="32"/>
        <v>0</v>
      </c>
      <c r="X372" s="368">
        <f t="shared" si="32"/>
        <v>1</v>
      </c>
      <c r="Y372" s="368">
        <f t="shared" si="32"/>
        <v>1</v>
      </c>
      <c r="Z372" s="368">
        <f t="shared" si="32"/>
        <v>1</v>
      </c>
      <c r="AA372" s="368">
        <f t="shared" si="32"/>
        <v>0</v>
      </c>
      <c r="AB372" s="368">
        <f t="shared" si="32"/>
        <v>1</v>
      </c>
      <c r="AC372" s="368">
        <f t="shared" si="32"/>
        <v>1</v>
      </c>
      <c r="AD372" s="368">
        <f t="shared" si="32"/>
        <v>1</v>
      </c>
      <c r="AE372" s="368">
        <f t="shared" si="32"/>
        <v>0</v>
      </c>
      <c r="AF372" s="368">
        <f t="shared" si="32"/>
        <v>1</v>
      </c>
      <c r="AG372" s="368">
        <f t="shared" si="32"/>
        <v>1</v>
      </c>
      <c r="AH372" s="368">
        <f t="shared" si="32"/>
        <v>1</v>
      </c>
      <c r="AI372" s="368">
        <f t="shared" si="32"/>
        <v>0</v>
      </c>
      <c r="AJ372" s="368">
        <f t="shared" si="32"/>
        <v>1</v>
      </c>
      <c r="AK372" s="368">
        <f t="shared" si="32"/>
        <v>1</v>
      </c>
      <c r="AL372" s="368">
        <f t="shared" si="32"/>
        <v>1</v>
      </c>
      <c r="AM372" s="368">
        <f t="shared" si="32"/>
        <v>0</v>
      </c>
      <c r="AN372" s="368">
        <f t="shared" si="32"/>
        <v>1</v>
      </c>
      <c r="AO372" s="368">
        <f t="shared" si="32"/>
        <v>1</v>
      </c>
      <c r="AP372" s="368">
        <f t="shared" si="32"/>
        <v>1</v>
      </c>
      <c r="AQ372" s="368">
        <f t="shared" si="32"/>
        <v>0</v>
      </c>
      <c r="AR372" s="368">
        <f t="shared" si="32"/>
        <v>1</v>
      </c>
      <c r="AS372" s="368">
        <f t="shared" si="32"/>
        <v>1</v>
      </c>
      <c r="AT372" s="368">
        <f t="shared" si="32"/>
        <v>1</v>
      </c>
      <c r="AU372" s="368">
        <f t="shared" si="32"/>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773"/>
      <c r="BS372" s="768"/>
      <c r="BT372" s="768"/>
      <c r="BU372" s="768"/>
    </row>
    <row r="373" spans="1:73" s="75" customFormat="1" ht="15" outlineLevel="1" x14ac:dyDescent="0.25">
      <c r="A373" s="238"/>
      <c r="B373" s="239"/>
      <c r="C373" s="249"/>
      <c r="D373" s="249"/>
      <c r="E373" s="249"/>
      <c r="F373" s="257"/>
      <c r="G373" s="782" t="str">
        <f t="shared" si="27"/>
        <v>YYNENb</v>
      </c>
      <c r="H373" s="368">
        <f t="shared" ref="H373:AU373" si="33">IF(H335&gt;0,1,0)</f>
        <v>1</v>
      </c>
      <c r="I373" s="368">
        <f t="shared" si="33"/>
        <v>1</v>
      </c>
      <c r="J373" s="368">
        <f t="shared" si="33"/>
        <v>1</v>
      </c>
      <c r="K373" s="368">
        <f t="shared" si="33"/>
        <v>0</v>
      </c>
      <c r="L373" s="368">
        <f t="shared" si="33"/>
        <v>1</v>
      </c>
      <c r="M373" s="368">
        <f t="shared" si="33"/>
        <v>1</v>
      </c>
      <c r="N373" s="368">
        <f t="shared" si="33"/>
        <v>1</v>
      </c>
      <c r="O373" s="368">
        <f t="shared" si="33"/>
        <v>0</v>
      </c>
      <c r="P373" s="368">
        <f t="shared" si="33"/>
        <v>1</v>
      </c>
      <c r="Q373" s="368">
        <f t="shared" si="33"/>
        <v>1</v>
      </c>
      <c r="R373" s="368">
        <f t="shared" si="33"/>
        <v>1</v>
      </c>
      <c r="S373" s="368">
        <f t="shared" si="33"/>
        <v>0</v>
      </c>
      <c r="T373" s="368">
        <f t="shared" si="33"/>
        <v>1</v>
      </c>
      <c r="U373" s="368">
        <f t="shared" si="33"/>
        <v>1</v>
      </c>
      <c r="V373" s="368">
        <f t="shared" si="33"/>
        <v>1</v>
      </c>
      <c r="W373" s="368">
        <f t="shared" si="33"/>
        <v>0</v>
      </c>
      <c r="X373" s="368">
        <f t="shared" si="33"/>
        <v>1</v>
      </c>
      <c r="Y373" s="368">
        <f t="shared" si="33"/>
        <v>1</v>
      </c>
      <c r="Z373" s="368">
        <f t="shared" si="33"/>
        <v>1</v>
      </c>
      <c r="AA373" s="368">
        <f t="shared" si="33"/>
        <v>0</v>
      </c>
      <c r="AB373" s="368">
        <f t="shared" si="33"/>
        <v>1</v>
      </c>
      <c r="AC373" s="368">
        <f t="shared" si="33"/>
        <v>1</v>
      </c>
      <c r="AD373" s="368">
        <f t="shared" si="33"/>
        <v>1</v>
      </c>
      <c r="AE373" s="368">
        <f t="shared" si="33"/>
        <v>0</v>
      </c>
      <c r="AF373" s="368">
        <f t="shared" si="33"/>
        <v>1</v>
      </c>
      <c r="AG373" s="368">
        <f t="shared" si="33"/>
        <v>1</v>
      </c>
      <c r="AH373" s="368">
        <f t="shared" si="33"/>
        <v>1</v>
      </c>
      <c r="AI373" s="368">
        <f t="shared" si="33"/>
        <v>0</v>
      </c>
      <c r="AJ373" s="368">
        <f t="shared" si="33"/>
        <v>1</v>
      </c>
      <c r="AK373" s="368">
        <f t="shared" si="33"/>
        <v>1</v>
      </c>
      <c r="AL373" s="368">
        <f t="shared" si="33"/>
        <v>1</v>
      </c>
      <c r="AM373" s="368">
        <f t="shared" si="33"/>
        <v>0</v>
      </c>
      <c r="AN373" s="368">
        <f t="shared" si="33"/>
        <v>1</v>
      </c>
      <c r="AO373" s="368">
        <f t="shared" si="33"/>
        <v>1</v>
      </c>
      <c r="AP373" s="368">
        <f t="shared" si="33"/>
        <v>1</v>
      </c>
      <c r="AQ373" s="368">
        <f t="shared" si="33"/>
        <v>0</v>
      </c>
      <c r="AR373" s="368">
        <f t="shared" si="33"/>
        <v>1</v>
      </c>
      <c r="AS373" s="368">
        <f t="shared" si="33"/>
        <v>1</v>
      </c>
      <c r="AT373" s="368">
        <f t="shared" si="33"/>
        <v>1</v>
      </c>
      <c r="AU373" s="368">
        <f t="shared" si="33"/>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YYENE1z</v>
      </c>
      <c r="H374" s="368">
        <f t="shared" ref="H374:AU374" si="34">IF(H336&gt;0,1,0)</f>
        <v>1</v>
      </c>
      <c r="I374" s="368">
        <f t="shared" si="34"/>
        <v>1</v>
      </c>
      <c r="J374" s="368">
        <f t="shared" si="34"/>
        <v>0</v>
      </c>
      <c r="K374" s="368">
        <f t="shared" si="34"/>
        <v>1</v>
      </c>
      <c r="L374" s="368">
        <f t="shared" si="34"/>
        <v>1</v>
      </c>
      <c r="M374" s="368">
        <f t="shared" si="34"/>
        <v>1</v>
      </c>
      <c r="N374" s="368">
        <f t="shared" si="34"/>
        <v>0</v>
      </c>
      <c r="O374" s="368">
        <f t="shared" si="34"/>
        <v>1</v>
      </c>
      <c r="P374" s="368">
        <f t="shared" si="34"/>
        <v>1</v>
      </c>
      <c r="Q374" s="368">
        <f t="shared" si="34"/>
        <v>1</v>
      </c>
      <c r="R374" s="368">
        <f t="shared" si="34"/>
        <v>0</v>
      </c>
      <c r="S374" s="368">
        <f t="shared" si="34"/>
        <v>1</v>
      </c>
      <c r="T374" s="368">
        <f t="shared" si="34"/>
        <v>1</v>
      </c>
      <c r="U374" s="368">
        <f t="shared" si="34"/>
        <v>1</v>
      </c>
      <c r="V374" s="368">
        <f t="shared" si="34"/>
        <v>0</v>
      </c>
      <c r="W374" s="368">
        <f t="shared" si="34"/>
        <v>1</v>
      </c>
      <c r="X374" s="368">
        <f t="shared" si="34"/>
        <v>1</v>
      </c>
      <c r="Y374" s="368">
        <f t="shared" si="34"/>
        <v>1</v>
      </c>
      <c r="Z374" s="368">
        <f t="shared" si="34"/>
        <v>0</v>
      </c>
      <c r="AA374" s="368">
        <f t="shared" si="34"/>
        <v>1</v>
      </c>
      <c r="AB374" s="368">
        <f t="shared" si="34"/>
        <v>1</v>
      </c>
      <c r="AC374" s="368">
        <f t="shared" si="34"/>
        <v>1</v>
      </c>
      <c r="AD374" s="368">
        <f t="shared" si="34"/>
        <v>0</v>
      </c>
      <c r="AE374" s="368">
        <f t="shared" si="34"/>
        <v>1</v>
      </c>
      <c r="AF374" s="368">
        <f t="shared" si="34"/>
        <v>1</v>
      </c>
      <c r="AG374" s="368">
        <f t="shared" si="34"/>
        <v>1</v>
      </c>
      <c r="AH374" s="368">
        <f t="shared" si="34"/>
        <v>0</v>
      </c>
      <c r="AI374" s="368">
        <f t="shared" si="34"/>
        <v>1</v>
      </c>
      <c r="AJ374" s="368">
        <f t="shared" si="34"/>
        <v>1</v>
      </c>
      <c r="AK374" s="368">
        <f t="shared" si="34"/>
        <v>1</v>
      </c>
      <c r="AL374" s="368">
        <f t="shared" si="34"/>
        <v>0</v>
      </c>
      <c r="AM374" s="368">
        <f t="shared" si="34"/>
        <v>1</v>
      </c>
      <c r="AN374" s="368">
        <f t="shared" si="34"/>
        <v>1</v>
      </c>
      <c r="AO374" s="368">
        <f t="shared" si="34"/>
        <v>1</v>
      </c>
      <c r="AP374" s="368">
        <f t="shared" si="34"/>
        <v>0</v>
      </c>
      <c r="AQ374" s="368">
        <f t="shared" si="34"/>
        <v>1</v>
      </c>
      <c r="AR374" s="368">
        <f t="shared" si="34"/>
        <v>1</v>
      </c>
      <c r="AS374" s="368">
        <f t="shared" si="34"/>
        <v>1</v>
      </c>
      <c r="AT374" s="368">
        <f t="shared" si="34"/>
        <v>0</v>
      </c>
      <c r="AU374" s="368">
        <f t="shared" si="34"/>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YYENE1r</v>
      </c>
      <c r="H375" s="368">
        <f t="shared" ref="H375:AU375" si="35">IF(H337&gt;0,1,0)</f>
        <v>1</v>
      </c>
      <c r="I375" s="368">
        <f t="shared" si="35"/>
        <v>1</v>
      </c>
      <c r="J375" s="368">
        <f t="shared" si="35"/>
        <v>0</v>
      </c>
      <c r="K375" s="368">
        <f t="shared" si="35"/>
        <v>1</v>
      </c>
      <c r="L375" s="368">
        <f t="shared" si="35"/>
        <v>1</v>
      </c>
      <c r="M375" s="368">
        <f t="shared" si="35"/>
        <v>1</v>
      </c>
      <c r="N375" s="368">
        <f t="shared" si="35"/>
        <v>0</v>
      </c>
      <c r="O375" s="368">
        <f t="shared" si="35"/>
        <v>1</v>
      </c>
      <c r="P375" s="368">
        <f t="shared" si="35"/>
        <v>1</v>
      </c>
      <c r="Q375" s="368">
        <f t="shared" si="35"/>
        <v>1</v>
      </c>
      <c r="R375" s="368">
        <f t="shared" si="35"/>
        <v>0</v>
      </c>
      <c r="S375" s="368">
        <f t="shared" si="35"/>
        <v>1</v>
      </c>
      <c r="T375" s="368">
        <f t="shared" si="35"/>
        <v>1</v>
      </c>
      <c r="U375" s="368">
        <f t="shared" si="35"/>
        <v>1</v>
      </c>
      <c r="V375" s="368">
        <f t="shared" si="35"/>
        <v>0</v>
      </c>
      <c r="W375" s="368">
        <f t="shared" si="35"/>
        <v>1</v>
      </c>
      <c r="X375" s="368">
        <f t="shared" si="35"/>
        <v>1</v>
      </c>
      <c r="Y375" s="368">
        <f t="shared" si="35"/>
        <v>1</v>
      </c>
      <c r="Z375" s="368">
        <f t="shared" si="35"/>
        <v>0</v>
      </c>
      <c r="AA375" s="368">
        <f t="shared" si="35"/>
        <v>1</v>
      </c>
      <c r="AB375" s="368">
        <f t="shared" si="35"/>
        <v>1</v>
      </c>
      <c r="AC375" s="368">
        <f t="shared" si="35"/>
        <v>1</v>
      </c>
      <c r="AD375" s="368">
        <f t="shared" si="35"/>
        <v>0</v>
      </c>
      <c r="AE375" s="368">
        <f t="shared" si="35"/>
        <v>1</v>
      </c>
      <c r="AF375" s="368">
        <f t="shared" si="35"/>
        <v>1</v>
      </c>
      <c r="AG375" s="368">
        <f t="shared" si="35"/>
        <v>1</v>
      </c>
      <c r="AH375" s="368">
        <f t="shared" si="35"/>
        <v>0</v>
      </c>
      <c r="AI375" s="368">
        <f t="shared" si="35"/>
        <v>1</v>
      </c>
      <c r="AJ375" s="368">
        <f t="shared" si="35"/>
        <v>1</v>
      </c>
      <c r="AK375" s="368">
        <f t="shared" si="35"/>
        <v>1</v>
      </c>
      <c r="AL375" s="368">
        <f t="shared" si="35"/>
        <v>0</v>
      </c>
      <c r="AM375" s="368">
        <f t="shared" si="35"/>
        <v>1</v>
      </c>
      <c r="AN375" s="368">
        <f t="shared" si="35"/>
        <v>1</v>
      </c>
      <c r="AO375" s="368">
        <f t="shared" si="35"/>
        <v>1</v>
      </c>
      <c r="AP375" s="368">
        <f t="shared" si="35"/>
        <v>0</v>
      </c>
      <c r="AQ375" s="368">
        <f t="shared" si="35"/>
        <v>1</v>
      </c>
      <c r="AR375" s="368">
        <f t="shared" si="35"/>
        <v>1</v>
      </c>
      <c r="AS375" s="368">
        <f t="shared" si="35"/>
        <v>1</v>
      </c>
      <c r="AT375" s="368">
        <f t="shared" si="35"/>
        <v>0</v>
      </c>
      <c r="AU375" s="368">
        <f t="shared" si="35"/>
        <v>1</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YYNEE1r</v>
      </c>
      <c r="H376" s="368">
        <f t="shared" ref="H376:AU376" si="36">IF(H338&gt;0,1,0)</f>
        <v>1</v>
      </c>
      <c r="I376" s="368">
        <f t="shared" si="36"/>
        <v>1</v>
      </c>
      <c r="J376" s="368">
        <f t="shared" si="36"/>
        <v>0</v>
      </c>
      <c r="K376" s="368">
        <f t="shared" si="36"/>
        <v>1</v>
      </c>
      <c r="L376" s="368">
        <f t="shared" si="36"/>
        <v>1</v>
      </c>
      <c r="M376" s="368">
        <f t="shared" si="36"/>
        <v>1</v>
      </c>
      <c r="N376" s="368">
        <f t="shared" si="36"/>
        <v>0</v>
      </c>
      <c r="O376" s="368">
        <f t="shared" si="36"/>
        <v>1</v>
      </c>
      <c r="P376" s="368">
        <f t="shared" si="36"/>
        <v>1</v>
      </c>
      <c r="Q376" s="368">
        <f t="shared" si="36"/>
        <v>1</v>
      </c>
      <c r="R376" s="368">
        <f t="shared" si="36"/>
        <v>0</v>
      </c>
      <c r="S376" s="368">
        <f t="shared" si="36"/>
        <v>1</v>
      </c>
      <c r="T376" s="368">
        <f t="shared" si="36"/>
        <v>1</v>
      </c>
      <c r="U376" s="368">
        <f t="shared" si="36"/>
        <v>1</v>
      </c>
      <c r="V376" s="368">
        <f t="shared" si="36"/>
        <v>0</v>
      </c>
      <c r="W376" s="368">
        <f t="shared" si="36"/>
        <v>1</v>
      </c>
      <c r="X376" s="368">
        <f t="shared" si="36"/>
        <v>1</v>
      </c>
      <c r="Y376" s="368">
        <f t="shared" si="36"/>
        <v>1</v>
      </c>
      <c r="Z376" s="368">
        <f t="shared" si="36"/>
        <v>0</v>
      </c>
      <c r="AA376" s="368">
        <f t="shared" si="36"/>
        <v>1</v>
      </c>
      <c r="AB376" s="368">
        <f t="shared" si="36"/>
        <v>1</v>
      </c>
      <c r="AC376" s="368">
        <f t="shared" si="36"/>
        <v>1</v>
      </c>
      <c r="AD376" s="368">
        <f t="shared" si="36"/>
        <v>0</v>
      </c>
      <c r="AE376" s="368">
        <f t="shared" si="36"/>
        <v>1</v>
      </c>
      <c r="AF376" s="368">
        <f t="shared" si="36"/>
        <v>1</v>
      </c>
      <c r="AG376" s="368">
        <f t="shared" si="36"/>
        <v>1</v>
      </c>
      <c r="AH376" s="368">
        <f t="shared" si="36"/>
        <v>0</v>
      </c>
      <c r="AI376" s="368">
        <f t="shared" si="36"/>
        <v>1</v>
      </c>
      <c r="AJ376" s="368">
        <f t="shared" si="36"/>
        <v>1</v>
      </c>
      <c r="AK376" s="368">
        <f t="shared" si="36"/>
        <v>1</v>
      </c>
      <c r="AL376" s="368">
        <f t="shared" si="36"/>
        <v>0</v>
      </c>
      <c r="AM376" s="368">
        <f t="shared" si="36"/>
        <v>1</v>
      </c>
      <c r="AN376" s="368">
        <f t="shared" si="36"/>
        <v>1</v>
      </c>
      <c r="AO376" s="368">
        <f t="shared" si="36"/>
        <v>1</v>
      </c>
      <c r="AP376" s="368">
        <f t="shared" si="36"/>
        <v>0</v>
      </c>
      <c r="AQ376" s="368">
        <f t="shared" si="36"/>
        <v>1</v>
      </c>
      <c r="AR376" s="368">
        <f t="shared" si="36"/>
        <v>1</v>
      </c>
      <c r="AS376" s="368">
        <f t="shared" si="36"/>
        <v>1</v>
      </c>
      <c r="AT376" s="368">
        <f t="shared" si="36"/>
        <v>0</v>
      </c>
      <c r="AU376" s="368">
        <f t="shared" si="36"/>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YYEENw</v>
      </c>
      <c r="H377" s="368">
        <f t="shared" ref="H377:AU377" si="37">IF(H339&gt;0,1,0)</f>
        <v>1</v>
      </c>
      <c r="I377" s="368">
        <f t="shared" si="37"/>
        <v>1</v>
      </c>
      <c r="J377" s="368">
        <f t="shared" si="37"/>
        <v>1</v>
      </c>
      <c r="K377" s="368">
        <f t="shared" si="37"/>
        <v>0</v>
      </c>
      <c r="L377" s="368">
        <f t="shared" si="37"/>
        <v>1</v>
      </c>
      <c r="M377" s="368">
        <f t="shared" si="37"/>
        <v>1</v>
      </c>
      <c r="N377" s="368">
        <f t="shared" si="37"/>
        <v>1</v>
      </c>
      <c r="O377" s="368">
        <f t="shared" si="37"/>
        <v>0</v>
      </c>
      <c r="P377" s="368">
        <f t="shared" si="37"/>
        <v>1</v>
      </c>
      <c r="Q377" s="368">
        <f t="shared" si="37"/>
        <v>1</v>
      </c>
      <c r="R377" s="368">
        <f t="shared" si="37"/>
        <v>1</v>
      </c>
      <c r="S377" s="368">
        <f t="shared" si="37"/>
        <v>0</v>
      </c>
      <c r="T377" s="368">
        <f t="shared" si="37"/>
        <v>1</v>
      </c>
      <c r="U377" s="368">
        <f t="shared" si="37"/>
        <v>1</v>
      </c>
      <c r="V377" s="368">
        <f t="shared" si="37"/>
        <v>1</v>
      </c>
      <c r="W377" s="368">
        <f t="shared" si="37"/>
        <v>0</v>
      </c>
      <c r="X377" s="368">
        <f t="shared" si="37"/>
        <v>1</v>
      </c>
      <c r="Y377" s="368">
        <f t="shared" si="37"/>
        <v>1</v>
      </c>
      <c r="Z377" s="368">
        <f t="shared" si="37"/>
        <v>1</v>
      </c>
      <c r="AA377" s="368">
        <f t="shared" si="37"/>
        <v>0</v>
      </c>
      <c r="AB377" s="368">
        <f t="shared" si="37"/>
        <v>1</v>
      </c>
      <c r="AC377" s="368">
        <f t="shared" si="37"/>
        <v>1</v>
      </c>
      <c r="AD377" s="368">
        <f t="shared" si="37"/>
        <v>1</v>
      </c>
      <c r="AE377" s="368">
        <f t="shared" si="37"/>
        <v>0</v>
      </c>
      <c r="AF377" s="368">
        <f t="shared" si="37"/>
        <v>1</v>
      </c>
      <c r="AG377" s="368">
        <f t="shared" si="37"/>
        <v>1</v>
      </c>
      <c r="AH377" s="368">
        <f t="shared" si="37"/>
        <v>1</v>
      </c>
      <c r="AI377" s="368">
        <f t="shared" si="37"/>
        <v>0</v>
      </c>
      <c r="AJ377" s="368">
        <f t="shared" si="37"/>
        <v>1</v>
      </c>
      <c r="AK377" s="368">
        <f t="shared" si="37"/>
        <v>1</v>
      </c>
      <c r="AL377" s="368">
        <f t="shared" si="37"/>
        <v>1</v>
      </c>
      <c r="AM377" s="368">
        <f t="shared" si="37"/>
        <v>0</v>
      </c>
      <c r="AN377" s="368">
        <f t="shared" si="37"/>
        <v>1</v>
      </c>
      <c r="AO377" s="368">
        <f t="shared" si="37"/>
        <v>1</v>
      </c>
      <c r="AP377" s="368">
        <f t="shared" si="37"/>
        <v>1</v>
      </c>
      <c r="AQ377" s="368">
        <f t="shared" si="37"/>
        <v>0</v>
      </c>
      <c r="AR377" s="368">
        <f t="shared" si="37"/>
        <v>1</v>
      </c>
      <c r="AS377" s="368">
        <f t="shared" si="37"/>
        <v>1</v>
      </c>
      <c r="AT377" s="368">
        <f t="shared" si="37"/>
        <v>1</v>
      </c>
      <c r="AU377" s="368">
        <f t="shared" si="37"/>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2" customHeight="1" outlineLevel="1" x14ac:dyDescent="0.25">
      <c r="A378" s="238"/>
      <c r="B378" s="239"/>
      <c r="C378" s="249"/>
      <c r="D378" s="249"/>
      <c r="E378" s="249"/>
      <c r="F378" s="265"/>
      <c r="G378" s="782" t="str">
        <f t="shared" si="27"/>
        <v>YYENE1b</v>
      </c>
      <c r="H378" s="368">
        <f t="shared" ref="H378:AU378" si="38">IF(H340&gt;0,1,0)</f>
        <v>1</v>
      </c>
      <c r="I378" s="368">
        <f t="shared" si="38"/>
        <v>1</v>
      </c>
      <c r="J378" s="368">
        <f t="shared" si="38"/>
        <v>1</v>
      </c>
      <c r="K378" s="368">
        <f t="shared" si="38"/>
        <v>0</v>
      </c>
      <c r="L378" s="368">
        <f t="shared" si="38"/>
        <v>1</v>
      </c>
      <c r="M378" s="368">
        <f t="shared" si="38"/>
        <v>1</v>
      </c>
      <c r="N378" s="368">
        <f t="shared" si="38"/>
        <v>1</v>
      </c>
      <c r="O378" s="368">
        <f t="shared" si="38"/>
        <v>0</v>
      </c>
      <c r="P378" s="368">
        <f t="shared" si="38"/>
        <v>1</v>
      </c>
      <c r="Q378" s="368">
        <f t="shared" si="38"/>
        <v>1</v>
      </c>
      <c r="R378" s="368">
        <f t="shared" si="38"/>
        <v>1</v>
      </c>
      <c r="S378" s="368">
        <f t="shared" si="38"/>
        <v>0</v>
      </c>
      <c r="T378" s="368">
        <f t="shared" si="38"/>
        <v>1</v>
      </c>
      <c r="U378" s="368">
        <f t="shared" si="38"/>
        <v>1</v>
      </c>
      <c r="V378" s="368">
        <f t="shared" si="38"/>
        <v>1</v>
      </c>
      <c r="W378" s="368">
        <f t="shared" si="38"/>
        <v>0</v>
      </c>
      <c r="X378" s="368">
        <f t="shared" si="38"/>
        <v>1</v>
      </c>
      <c r="Y378" s="368">
        <f t="shared" si="38"/>
        <v>1</v>
      </c>
      <c r="Z378" s="368">
        <f t="shared" si="38"/>
        <v>1</v>
      </c>
      <c r="AA378" s="368">
        <f t="shared" si="38"/>
        <v>0</v>
      </c>
      <c r="AB378" s="368">
        <f t="shared" si="38"/>
        <v>1</v>
      </c>
      <c r="AC378" s="368">
        <f t="shared" si="38"/>
        <v>1</v>
      </c>
      <c r="AD378" s="368">
        <f t="shared" si="38"/>
        <v>1</v>
      </c>
      <c r="AE378" s="368">
        <f t="shared" si="38"/>
        <v>0</v>
      </c>
      <c r="AF378" s="368">
        <f t="shared" si="38"/>
        <v>1</v>
      </c>
      <c r="AG378" s="368">
        <f t="shared" si="38"/>
        <v>1</v>
      </c>
      <c r="AH378" s="368">
        <f t="shared" si="38"/>
        <v>1</v>
      </c>
      <c r="AI378" s="368">
        <f t="shared" si="38"/>
        <v>0</v>
      </c>
      <c r="AJ378" s="368">
        <f t="shared" si="38"/>
        <v>1</v>
      </c>
      <c r="AK378" s="368">
        <f t="shared" si="38"/>
        <v>1</v>
      </c>
      <c r="AL378" s="368">
        <f t="shared" si="38"/>
        <v>1</v>
      </c>
      <c r="AM378" s="368">
        <f t="shared" si="38"/>
        <v>0</v>
      </c>
      <c r="AN378" s="368">
        <f t="shared" si="38"/>
        <v>1</v>
      </c>
      <c r="AO378" s="368">
        <f t="shared" si="38"/>
        <v>1</v>
      </c>
      <c r="AP378" s="368">
        <f t="shared" si="38"/>
        <v>1</v>
      </c>
      <c r="AQ378" s="368">
        <f t="shared" si="38"/>
        <v>0</v>
      </c>
      <c r="AR378" s="368">
        <f t="shared" si="38"/>
        <v>1</v>
      </c>
      <c r="AS378" s="368">
        <f t="shared" si="38"/>
        <v>1</v>
      </c>
      <c r="AT378" s="368">
        <f t="shared" si="38"/>
        <v>1</v>
      </c>
      <c r="AU378" s="368">
        <f t="shared" si="3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AAAAAz</v>
      </c>
      <c r="H379" s="368">
        <f t="shared" ref="H379:AU379" si="39">IF(H341&gt;0,1,0)</f>
        <v>1</v>
      </c>
      <c r="I379" s="368">
        <f t="shared" si="39"/>
        <v>1</v>
      </c>
      <c r="J379" s="368">
        <f t="shared" si="39"/>
        <v>0</v>
      </c>
      <c r="K379" s="368">
        <f t="shared" si="39"/>
        <v>1</v>
      </c>
      <c r="L379" s="368">
        <f t="shared" si="39"/>
        <v>1</v>
      </c>
      <c r="M379" s="368">
        <f t="shared" si="39"/>
        <v>1</v>
      </c>
      <c r="N379" s="368">
        <f t="shared" si="39"/>
        <v>0</v>
      </c>
      <c r="O379" s="368">
        <f t="shared" si="39"/>
        <v>1</v>
      </c>
      <c r="P379" s="368">
        <f t="shared" si="39"/>
        <v>1</v>
      </c>
      <c r="Q379" s="368">
        <f t="shared" si="39"/>
        <v>1</v>
      </c>
      <c r="R379" s="368">
        <f t="shared" si="39"/>
        <v>0</v>
      </c>
      <c r="S379" s="368">
        <f t="shared" si="39"/>
        <v>1</v>
      </c>
      <c r="T379" s="368">
        <f t="shared" si="39"/>
        <v>1</v>
      </c>
      <c r="U379" s="368">
        <f t="shared" si="39"/>
        <v>1</v>
      </c>
      <c r="V379" s="368">
        <f t="shared" si="39"/>
        <v>0</v>
      </c>
      <c r="W379" s="368">
        <f t="shared" si="39"/>
        <v>1</v>
      </c>
      <c r="X379" s="368">
        <f t="shared" si="39"/>
        <v>1</v>
      </c>
      <c r="Y379" s="368">
        <f t="shared" si="39"/>
        <v>1</v>
      </c>
      <c r="Z379" s="368">
        <f t="shared" si="39"/>
        <v>0</v>
      </c>
      <c r="AA379" s="368">
        <f t="shared" si="39"/>
        <v>1</v>
      </c>
      <c r="AB379" s="368">
        <f t="shared" si="39"/>
        <v>1</v>
      </c>
      <c r="AC379" s="368">
        <f t="shared" si="39"/>
        <v>1</v>
      </c>
      <c r="AD379" s="368">
        <f t="shared" si="39"/>
        <v>0</v>
      </c>
      <c r="AE379" s="368">
        <f t="shared" si="39"/>
        <v>1</v>
      </c>
      <c r="AF379" s="368">
        <f t="shared" si="39"/>
        <v>1</v>
      </c>
      <c r="AG379" s="368">
        <f t="shared" si="39"/>
        <v>1</v>
      </c>
      <c r="AH379" s="368">
        <f t="shared" si="39"/>
        <v>0</v>
      </c>
      <c r="AI379" s="368">
        <f t="shared" si="39"/>
        <v>1</v>
      </c>
      <c r="AJ379" s="368">
        <f t="shared" si="39"/>
        <v>1</v>
      </c>
      <c r="AK379" s="368">
        <f t="shared" si="39"/>
        <v>1</v>
      </c>
      <c r="AL379" s="368">
        <f t="shared" si="39"/>
        <v>0</v>
      </c>
      <c r="AM379" s="368">
        <f t="shared" si="39"/>
        <v>1</v>
      </c>
      <c r="AN379" s="368">
        <f t="shared" si="39"/>
        <v>1</v>
      </c>
      <c r="AO379" s="368">
        <f t="shared" si="39"/>
        <v>1</v>
      </c>
      <c r="AP379" s="368">
        <f t="shared" si="39"/>
        <v>0</v>
      </c>
      <c r="AQ379" s="368">
        <f t="shared" si="39"/>
        <v>1</v>
      </c>
      <c r="AR379" s="368">
        <f t="shared" si="39"/>
        <v>1</v>
      </c>
      <c r="AS379" s="368">
        <f t="shared" si="39"/>
        <v>1</v>
      </c>
      <c r="AT379" s="368">
        <f t="shared" si="39"/>
        <v>0</v>
      </c>
      <c r="AU379" s="368">
        <f t="shared" si="39"/>
        <v>1</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AAAANw</v>
      </c>
      <c r="H380" s="368">
        <f t="shared" ref="H380:AU380" si="40">IF(H342&gt;0,1,0)</f>
        <v>1</v>
      </c>
      <c r="I380" s="368">
        <f t="shared" si="40"/>
        <v>1</v>
      </c>
      <c r="J380" s="368">
        <f t="shared" si="40"/>
        <v>1</v>
      </c>
      <c r="K380" s="368">
        <f t="shared" si="40"/>
        <v>0</v>
      </c>
      <c r="L380" s="368">
        <f t="shared" si="40"/>
        <v>1</v>
      </c>
      <c r="M380" s="368">
        <f t="shared" si="40"/>
        <v>1</v>
      </c>
      <c r="N380" s="368">
        <f t="shared" si="40"/>
        <v>1</v>
      </c>
      <c r="O380" s="368">
        <f t="shared" si="40"/>
        <v>0</v>
      </c>
      <c r="P380" s="368">
        <f t="shared" si="40"/>
        <v>1</v>
      </c>
      <c r="Q380" s="368">
        <f t="shared" si="40"/>
        <v>1</v>
      </c>
      <c r="R380" s="368">
        <f t="shared" si="40"/>
        <v>1</v>
      </c>
      <c r="S380" s="368">
        <f t="shared" si="40"/>
        <v>0</v>
      </c>
      <c r="T380" s="368">
        <f t="shared" si="40"/>
        <v>1</v>
      </c>
      <c r="U380" s="368">
        <f t="shared" si="40"/>
        <v>1</v>
      </c>
      <c r="V380" s="368">
        <f t="shared" si="40"/>
        <v>1</v>
      </c>
      <c r="W380" s="368">
        <f t="shared" si="40"/>
        <v>0</v>
      </c>
      <c r="X380" s="368">
        <f t="shared" si="40"/>
        <v>1</v>
      </c>
      <c r="Y380" s="368">
        <f t="shared" si="40"/>
        <v>1</v>
      </c>
      <c r="Z380" s="368">
        <f t="shared" si="40"/>
        <v>1</v>
      </c>
      <c r="AA380" s="368">
        <f t="shared" si="40"/>
        <v>0</v>
      </c>
      <c r="AB380" s="368">
        <f t="shared" si="40"/>
        <v>1</v>
      </c>
      <c r="AC380" s="368">
        <f t="shared" si="40"/>
        <v>1</v>
      </c>
      <c r="AD380" s="368">
        <f t="shared" si="40"/>
        <v>1</v>
      </c>
      <c r="AE380" s="368">
        <f t="shared" si="40"/>
        <v>0</v>
      </c>
      <c r="AF380" s="368">
        <f t="shared" si="40"/>
        <v>1</v>
      </c>
      <c r="AG380" s="368">
        <f t="shared" si="40"/>
        <v>1</v>
      </c>
      <c r="AH380" s="368">
        <f t="shared" si="40"/>
        <v>1</v>
      </c>
      <c r="AI380" s="368">
        <f t="shared" si="40"/>
        <v>0</v>
      </c>
      <c r="AJ380" s="368">
        <f t="shared" si="40"/>
        <v>1</v>
      </c>
      <c r="AK380" s="368">
        <f t="shared" si="40"/>
        <v>1</v>
      </c>
      <c r="AL380" s="368">
        <f t="shared" si="40"/>
        <v>1</v>
      </c>
      <c r="AM380" s="368">
        <f t="shared" si="40"/>
        <v>0</v>
      </c>
      <c r="AN380" s="368">
        <f t="shared" si="40"/>
        <v>1</v>
      </c>
      <c r="AO380" s="368">
        <f t="shared" si="40"/>
        <v>1</v>
      </c>
      <c r="AP380" s="368">
        <f t="shared" si="40"/>
        <v>1</v>
      </c>
      <c r="AQ380" s="368">
        <f t="shared" si="40"/>
        <v>0</v>
      </c>
      <c r="AR380" s="368">
        <f t="shared" si="40"/>
        <v>1</v>
      </c>
      <c r="AS380" s="368">
        <f t="shared" si="40"/>
        <v>1</v>
      </c>
      <c r="AT380" s="368">
        <f t="shared" si="40"/>
        <v>1</v>
      </c>
      <c r="AU380" s="368">
        <f t="shared" si="40"/>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AAANE1b</v>
      </c>
      <c r="H381" s="368">
        <f t="shared" ref="H381:AU381" si="41">IF(H343&gt;0,1,0)</f>
        <v>1</v>
      </c>
      <c r="I381" s="368">
        <f t="shared" si="41"/>
        <v>1</v>
      </c>
      <c r="J381" s="368">
        <f t="shared" si="41"/>
        <v>1</v>
      </c>
      <c r="K381" s="368">
        <f t="shared" si="41"/>
        <v>0</v>
      </c>
      <c r="L381" s="368">
        <f t="shared" si="41"/>
        <v>1</v>
      </c>
      <c r="M381" s="368">
        <f t="shared" si="41"/>
        <v>1</v>
      </c>
      <c r="N381" s="368">
        <f t="shared" si="41"/>
        <v>1</v>
      </c>
      <c r="O381" s="368">
        <f t="shared" si="41"/>
        <v>0</v>
      </c>
      <c r="P381" s="368">
        <f t="shared" si="41"/>
        <v>1</v>
      </c>
      <c r="Q381" s="368">
        <f t="shared" si="41"/>
        <v>1</v>
      </c>
      <c r="R381" s="368">
        <f t="shared" si="41"/>
        <v>1</v>
      </c>
      <c r="S381" s="368">
        <f t="shared" si="41"/>
        <v>0</v>
      </c>
      <c r="T381" s="368">
        <f t="shared" si="41"/>
        <v>1</v>
      </c>
      <c r="U381" s="368">
        <f t="shared" si="41"/>
        <v>1</v>
      </c>
      <c r="V381" s="368">
        <f t="shared" si="41"/>
        <v>1</v>
      </c>
      <c r="W381" s="368">
        <f t="shared" si="41"/>
        <v>0</v>
      </c>
      <c r="X381" s="368">
        <f t="shared" si="41"/>
        <v>1</v>
      </c>
      <c r="Y381" s="368">
        <f t="shared" si="41"/>
        <v>1</v>
      </c>
      <c r="Z381" s="368">
        <f t="shared" si="41"/>
        <v>1</v>
      </c>
      <c r="AA381" s="368">
        <f t="shared" si="41"/>
        <v>0</v>
      </c>
      <c r="AB381" s="368">
        <f t="shared" si="41"/>
        <v>1</v>
      </c>
      <c r="AC381" s="368">
        <f t="shared" si="41"/>
        <v>1</v>
      </c>
      <c r="AD381" s="368">
        <f t="shared" si="41"/>
        <v>1</v>
      </c>
      <c r="AE381" s="368">
        <f t="shared" si="41"/>
        <v>0</v>
      </c>
      <c r="AF381" s="368">
        <f t="shared" si="41"/>
        <v>1</v>
      </c>
      <c r="AG381" s="368">
        <f t="shared" si="41"/>
        <v>1</v>
      </c>
      <c r="AH381" s="368">
        <f t="shared" si="41"/>
        <v>1</v>
      </c>
      <c r="AI381" s="368">
        <f t="shared" si="41"/>
        <v>0</v>
      </c>
      <c r="AJ381" s="368">
        <f t="shared" si="41"/>
        <v>1</v>
      </c>
      <c r="AK381" s="368">
        <f t="shared" si="41"/>
        <v>1</v>
      </c>
      <c r="AL381" s="368">
        <f t="shared" si="41"/>
        <v>1</v>
      </c>
      <c r="AM381" s="368">
        <f t="shared" si="41"/>
        <v>0</v>
      </c>
      <c r="AN381" s="368">
        <f t="shared" si="41"/>
        <v>1</v>
      </c>
      <c r="AO381" s="368">
        <f t="shared" si="41"/>
        <v>1</v>
      </c>
      <c r="AP381" s="368">
        <f t="shared" si="41"/>
        <v>1</v>
      </c>
      <c r="AQ381" s="368">
        <f t="shared" si="41"/>
        <v>0</v>
      </c>
      <c r="AR381" s="368">
        <f t="shared" si="41"/>
        <v>1</v>
      </c>
      <c r="AS381" s="368">
        <f t="shared" si="41"/>
        <v>1</v>
      </c>
      <c r="AT381" s="368">
        <f t="shared" si="41"/>
        <v>1</v>
      </c>
      <c r="AU381" s="368">
        <f t="shared" si="41"/>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AANEE1a</v>
      </c>
      <c r="H382" s="368">
        <f t="shared" ref="H382:AU382" si="42">IF(H344&gt;0,1,0)</f>
        <v>0</v>
      </c>
      <c r="I382" s="368">
        <f t="shared" si="42"/>
        <v>0</v>
      </c>
      <c r="J382" s="368">
        <f t="shared" si="42"/>
        <v>0</v>
      </c>
      <c r="K382" s="368">
        <f t="shared" si="42"/>
        <v>0</v>
      </c>
      <c r="L382" s="368">
        <f t="shared" si="42"/>
        <v>0</v>
      </c>
      <c r="M382" s="368">
        <f t="shared" si="42"/>
        <v>0</v>
      </c>
      <c r="N382" s="368">
        <f t="shared" si="42"/>
        <v>0</v>
      </c>
      <c r="O382" s="368">
        <f t="shared" si="42"/>
        <v>0</v>
      </c>
      <c r="P382" s="368">
        <f t="shared" si="42"/>
        <v>0</v>
      </c>
      <c r="Q382" s="368">
        <f t="shared" si="42"/>
        <v>0</v>
      </c>
      <c r="R382" s="368">
        <f t="shared" si="42"/>
        <v>0</v>
      </c>
      <c r="S382" s="368">
        <f t="shared" si="42"/>
        <v>0</v>
      </c>
      <c r="T382" s="368">
        <f t="shared" si="42"/>
        <v>0</v>
      </c>
      <c r="U382" s="368">
        <f t="shared" si="42"/>
        <v>0</v>
      </c>
      <c r="V382" s="368">
        <f t="shared" si="42"/>
        <v>0</v>
      </c>
      <c r="W382" s="368">
        <f t="shared" si="42"/>
        <v>0</v>
      </c>
      <c r="X382" s="368">
        <f t="shared" si="42"/>
        <v>0</v>
      </c>
      <c r="Y382" s="368">
        <f t="shared" si="42"/>
        <v>0</v>
      </c>
      <c r="Z382" s="368">
        <f t="shared" si="42"/>
        <v>0</v>
      </c>
      <c r="AA382" s="368">
        <f t="shared" si="42"/>
        <v>0</v>
      </c>
      <c r="AB382" s="368">
        <f t="shared" si="42"/>
        <v>0</v>
      </c>
      <c r="AC382" s="368">
        <f t="shared" si="42"/>
        <v>0</v>
      </c>
      <c r="AD382" s="368">
        <f t="shared" si="42"/>
        <v>0</v>
      </c>
      <c r="AE382" s="368">
        <f t="shared" si="42"/>
        <v>0</v>
      </c>
      <c r="AF382" s="368">
        <f t="shared" si="42"/>
        <v>0</v>
      </c>
      <c r="AG382" s="368">
        <f t="shared" si="42"/>
        <v>0</v>
      </c>
      <c r="AH382" s="368">
        <f t="shared" si="42"/>
        <v>0</v>
      </c>
      <c r="AI382" s="368">
        <f t="shared" si="42"/>
        <v>0</v>
      </c>
      <c r="AJ382" s="368">
        <f t="shared" si="42"/>
        <v>0</v>
      </c>
      <c r="AK382" s="368">
        <f t="shared" si="42"/>
        <v>0</v>
      </c>
      <c r="AL382" s="368">
        <f t="shared" si="42"/>
        <v>0</v>
      </c>
      <c r="AM382" s="368">
        <f t="shared" si="42"/>
        <v>0</v>
      </c>
      <c r="AN382" s="368">
        <f t="shared" si="42"/>
        <v>0</v>
      </c>
      <c r="AO382" s="368">
        <f t="shared" si="42"/>
        <v>0</v>
      </c>
      <c r="AP382" s="368">
        <f t="shared" si="42"/>
        <v>0</v>
      </c>
      <c r="AQ382" s="368">
        <f t="shared" si="42"/>
        <v>0</v>
      </c>
      <c r="AR382" s="368">
        <f t="shared" si="42"/>
        <v>0</v>
      </c>
      <c r="AS382" s="368">
        <f t="shared" si="42"/>
        <v>0</v>
      </c>
      <c r="AT382" s="368">
        <f t="shared" si="42"/>
        <v>0</v>
      </c>
      <c r="AU382" s="368">
        <f t="shared" si="42"/>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AYEEAa</v>
      </c>
      <c r="H383" s="368">
        <f t="shared" ref="H383:AU383" si="43">IF(H345&gt;0,1,0)</f>
        <v>0</v>
      </c>
      <c r="I383" s="368">
        <f t="shared" si="43"/>
        <v>0</v>
      </c>
      <c r="J383" s="368">
        <f t="shared" si="43"/>
        <v>0</v>
      </c>
      <c r="K383" s="368">
        <f t="shared" si="43"/>
        <v>0</v>
      </c>
      <c r="L383" s="368">
        <f t="shared" si="43"/>
        <v>0</v>
      </c>
      <c r="M383" s="368">
        <f t="shared" si="43"/>
        <v>0</v>
      </c>
      <c r="N383" s="368">
        <f t="shared" si="43"/>
        <v>0</v>
      </c>
      <c r="O383" s="368">
        <f t="shared" si="43"/>
        <v>0</v>
      </c>
      <c r="P383" s="368">
        <f t="shared" si="43"/>
        <v>0</v>
      </c>
      <c r="Q383" s="368">
        <f t="shared" si="43"/>
        <v>0</v>
      </c>
      <c r="R383" s="368">
        <f t="shared" si="43"/>
        <v>0</v>
      </c>
      <c r="S383" s="368">
        <f t="shared" si="43"/>
        <v>0</v>
      </c>
      <c r="T383" s="368">
        <f t="shared" si="43"/>
        <v>0</v>
      </c>
      <c r="U383" s="368">
        <f t="shared" si="43"/>
        <v>0</v>
      </c>
      <c r="V383" s="368">
        <f t="shared" si="43"/>
        <v>0</v>
      </c>
      <c r="W383" s="368">
        <f t="shared" si="43"/>
        <v>0</v>
      </c>
      <c r="X383" s="368">
        <f t="shared" si="43"/>
        <v>0</v>
      </c>
      <c r="Y383" s="368">
        <f t="shared" si="43"/>
        <v>0</v>
      </c>
      <c r="Z383" s="368">
        <f t="shared" si="43"/>
        <v>0</v>
      </c>
      <c r="AA383" s="368">
        <f t="shared" si="43"/>
        <v>0</v>
      </c>
      <c r="AB383" s="368">
        <f t="shared" si="43"/>
        <v>0</v>
      </c>
      <c r="AC383" s="368">
        <f t="shared" si="43"/>
        <v>0</v>
      </c>
      <c r="AD383" s="368">
        <f t="shared" si="43"/>
        <v>0</v>
      </c>
      <c r="AE383" s="368">
        <f t="shared" si="43"/>
        <v>0</v>
      </c>
      <c r="AF383" s="368">
        <f t="shared" si="43"/>
        <v>0</v>
      </c>
      <c r="AG383" s="368">
        <f t="shared" si="43"/>
        <v>0</v>
      </c>
      <c r="AH383" s="368">
        <f t="shared" si="43"/>
        <v>0</v>
      </c>
      <c r="AI383" s="368">
        <f t="shared" si="43"/>
        <v>0</v>
      </c>
      <c r="AJ383" s="368">
        <f t="shared" si="43"/>
        <v>0</v>
      </c>
      <c r="AK383" s="368">
        <f t="shared" si="43"/>
        <v>0</v>
      </c>
      <c r="AL383" s="368">
        <f t="shared" si="43"/>
        <v>0</v>
      </c>
      <c r="AM383" s="368">
        <f t="shared" si="43"/>
        <v>0</v>
      </c>
      <c r="AN383" s="368">
        <f t="shared" si="43"/>
        <v>0</v>
      </c>
      <c r="AO383" s="368">
        <f t="shared" si="43"/>
        <v>0</v>
      </c>
      <c r="AP383" s="368">
        <f t="shared" si="43"/>
        <v>0</v>
      </c>
      <c r="AQ383" s="368">
        <f t="shared" si="43"/>
        <v>0</v>
      </c>
      <c r="AR383" s="368">
        <f t="shared" si="43"/>
        <v>0</v>
      </c>
      <c r="AS383" s="368">
        <f t="shared" si="43"/>
        <v>0</v>
      </c>
      <c r="AT383" s="368">
        <f t="shared" si="43"/>
        <v>0</v>
      </c>
      <c r="AU383" s="368">
        <f t="shared" si="43"/>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YYEAAa</v>
      </c>
      <c r="H384" s="368">
        <f t="shared" ref="H384:AU384" si="44">IF(H346&gt;0,1,0)</f>
        <v>0</v>
      </c>
      <c r="I384" s="368">
        <f t="shared" si="44"/>
        <v>0</v>
      </c>
      <c r="J384" s="368">
        <f t="shared" si="44"/>
        <v>0</v>
      </c>
      <c r="K384" s="368">
        <f t="shared" si="44"/>
        <v>0</v>
      </c>
      <c r="L384" s="368">
        <f t="shared" si="44"/>
        <v>0</v>
      </c>
      <c r="M384" s="368">
        <f t="shared" si="44"/>
        <v>0</v>
      </c>
      <c r="N384" s="368">
        <f t="shared" si="44"/>
        <v>0</v>
      </c>
      <c r="O384" s="368">
        <f t="shared" si="44"/>
        <v>0</v>
      </c>
      <c r="P384" s="368">
        <f t="shared" si="44"/>
        <v>0</v>
      </c>
      <c r="Q384" s="368">
        <f t="shared" si="44"/>
        <v>0</v>
      </c>
      <c r="R384" s="368">
        <f t="shared" si="44"/>
        <v>0</v>
      </c>
      <c r="S384" s="368">
        <f t="shared" si="44"/>
        <v>0</v>
      </c>
      <c r="T384" s="368">
        <f t="shared" si="44"/>
        <v>0</v>
      </c>
      <c r="U384" s="368">
        <f t="shared" si="44"/>
        <v>0</v>
      </c>
      <c r="V384" s="368">
        <f t="shared" si="44"/>
        <v>0</v>
      </c>
      <c r="W384" s="368">
        <f t="shared" si="44"/>
        <v>0</v>
      </c>
      <c r="X384" s="368">
        <f t="shared" si="44"/>
        <v>0</v>
      </c>
      <c r="Y384" s="368">
        <f t="shared" si="44"/>
        <v>0</v>
      </c>
      <c r="Z384" s="368">
        <f t="shared" si="44"/>
        <v>0</v>
      </c>
      <c r="AA384" s="368">
        <f t="shared" si="44"/>
        <v>0</v>
      </c>
      <c r="AB384" s="368">
        <f t="shared" si="44"/>
        <v>0</v>
      </c>
      <c r="AC384" s="368">
        <f t="shared" si="44"/>
        <v>0</v>
      </c>
      <c r="AD384" s="368">
        <f t="shared" si="44"/>
        <v>0</v>
      </c>
      <c r="AE384" s="368">
        <f t="shared" si="44"/>
        <v>0</v>
      </c>
      <c r="AF384" s="368">
        <f t="shared" si="44"/>
        <v>0</v>
      </c>
      <c r="AG384" s="368">
        <f t="shared" si="44"/>
        <v>0</v>
      </c>
      <c r="AH384" s="368">
        <f t="shared" si="44"/>
        <v>0</v>
      </c>
      <c r="AI384" s="368">
        <f t="shared" si="44"/>
        <v>0</v>
      </c>
      <c r="AJ384" s="368">
        <f t="shared" si="44"/>
        <v>0</v>
      </c>
      <c r="AK384" s="368">
        <f t="shared" si="44"/>
        <v>0</v>
      </c>
      <c r="AL384" s="368">
        <f t="shared" si="44"/>
        <v>0</v>
      </c>
      <c r="AM384" s="368">
        <f t="shared" si="44"/>
        <v>0</v>
      </c>
      <c r="AN384" s="368">
        <f t="shared" si="44"/>
        <v>0</v>
      </c>
      <c r="AO384" s="368">
        <f t="shared" si="44"/>
        <v>0</v>
      </c>
      <c r="AP384" s="368">
        <f t="shared" si="44"/>
        <v>0</v>
      </c>
      <c r="AQ384" s="368">
        <f t="shared" si="44"/>
        <v>0</v>
      </c>
      <c r="AR384" s="368">
        <f t="shared" si="44"/>
        <v>0</v>
      </c>
      <c r="AS384" s="368">
        <f t="shared" si="44"/>
        <v>0</v>
      </c>
      <c r="AT384" s="368">
        <f t="shared" si="44"/>
        <v>0</v>
      </c>
      <c r="AU384" s="368">
        <f t="shared" si="44"/>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YYAAAa</v>
      </c>
      <c r="H385" s="368">
        <f t="shared" ref="H385:AU385" si="45">IF(H347&gt;0,1,0)</f>
        <v>0</v>
      </c>
      <c r="I385" s="368">
        <f t="shared" si="45"/>
        <v>0</v>
      </c>
      <c r="J385" s="368">
        <f t="shared" si="45"/>
        <v>0</v>
      </c>
      <c r="K385" s="368">
        <f t="shared" si="45"/>
        <v>0</v>
      </c>
      <c r="L385" s="368">
        <f t="shared" si="45"/>
        <v>0</v>
      </c>
      <c r="M385" s="368">
        <f t="shared" si="45"/>
        <v>0</v>
      </c>
      <c r="N385" s="368">
        <f t="shared" si="45"/>
        <v>0</v>
      </c>
      <c r="O385" s="368">
        <f t="shared" si="45"/>
        <v>0</v>
      </c>
      <c r="P385" s="368">
        <f t="shared" si="45"/>
        <v>0</v>
      </c>
      <c r="Q385" s="368">
        <f t="shared" si="45"/>
        <v>0</v>
      </c>
      <c r="R385" s="368">
        <f t="shared" si="45"/>
        <v>0</v>
      </c>
      <c r="S385" s="368">
        <f t="shared" si="45"/>
        <v>0</v>
      </c>
      <c r="T385" s="368">
        <f t="shared" si="45"/>
        <v>0</v>
      </c>
      <c r="U385" s="368">
        <f t="shared" si="45"/>
        <v>0</v>
      </c>
      <c r="V385" s="368">
        <f t="shared" si="45"/>
        <v>0</v>
      </c>
      <c r="W385" s="368">
        <f t="shared" si="45"/>
        <v>0</v>
      </c>
      <c r="X385" s="368">
        <f t="shared" si="45"/>
        <v>0</v>
      </c>
      <c r="Y385" s="368">
        <f t="shared" si="45"/>
        <v>0</v>
      </c>
      <c r="Z385" s="368">
        <f t="shared" si="45"/>
        <v>0</v>
      </c>
      <c r="AA385" s="368">
        <f t="shared" si="45"/>
        <v>0</v>
      </c>
      <c r="AB385" s="368">
        <f t="shared" si="45"/>
        <v>0</v>
      </c>
      <c r="AC385" s="368">
        <f t="shared" si="45"/>
        <v>0</v>
      </c>
      <c r="AD385" s="368">
        <f t="shared" si="45"/>
        <v>0</v>
      </c>
      <c r="AE385" s="368">
        <f t="shared" si="45"/>
        <v>0</v>
      </c>
      <c r="AF385" s="368">
        <f t="shared" si="45"/>
        <v>0</v>
      </c>
      <c r="AG385" s="368">
        <f t="shared" si="45"/>
        <v>0</v>
      </c>
      <c r="AH385" s="368">
        <f t="shared" si="45"/>
        <v>0</v>
      </c>
      <c r="AI385" s="368">
        <f t="shared" si="45"/>
        <v>0</v>
      </c>
      <c r="AJ385" s="368">
        <f t="shared" si="45"/>
        <v>0</v>
      </c>
      <c r="AK385" s="368">
        <f t="shared" si="45"/>
        <v>0</v>
      </c>
      <c r="AL385" s="368">
        <f t="shared" si="45"/>
        <v>0</v>
      </c>
      <c r="AM385" s="368">
        <f t="shared" si="45"/>
        <v>0</v>
      </c>
      <c r="AN385" s="368">
        <f t="shared" si="45"/>
        <v>0</v>
      </c>
      <c r="AO385" s="368">
        <f t="shared" si="45"/>
        <v>0</v>
      </c>
      <c r="AP385" s="368">
        <f t="shared" si="45"/>
        <v>0</v>
      </c>
      <c r="AQ385" s="368">
        <f t="shared" si="45"/>
        <v>0</v>
      </c>
      <c r="AR385" s="368">
        <f t="shared" si="45"/>
        <v>0</v>
      </c>
      <c r="AS385" s="368">
        <f t="shared" si="45"/>
        <v>0</v>
      </c>
      <c r="AT385" s="368">
        <f t="shared" si="45"/>
        <v>0</v>
      </c>
      <c r="AU385" s="368">
        <f t="shared" si="45"/>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YAAAAa</v>
      </c>
      <c r="H386" s="368">
        <f t="shared" ref="H386:AU386" si="46">IF(H348&gt;0,1,0)</f>
        <v>0</v>
      </c>
      <c r="I386" s="368">
        <f t="shared" si="46"/>
        <v>0</v>
      </c>
      <c r="J386" s="368">
        <f t="shared" si="46"/>
        <v>0</v>
      </c>
      <c r="K386" s="368">
        <f t="shared" si="46"/>
        <v>0</v>
      </c>
      <c r="L386" s="368">
        <f t="shared" si="46"/>
        <v>0</v>
      </c>
      <c r="M386" s="368">
        <f t="shared" si="46"/>
        <v>0</v>
      </c>
      <c r="N386" s="368">
        <f t="shared" si="46"/>
        <v>0</v>
      </c>
      <c r="O386" s="368">
        <f t="shared" si="46"/>
        <v>0</v>
      </c>
      <c r="P386" s="368">
        <f t="shared" si="46"/>
        <v>0</v>
      </c>
      <c r="Q386" s="368">
        <f t="shared" si="46"/>
        <v>0</v>
      </c>
      <c r="R386" s="368">
        <f t="shared" si="46"/>
        <v>0</v>
      </c>
      <c r="S386" s="368">
        <f t="shared" si="46"/>
        <v>0</v>
      </c>
      <c r="T386" s="368">
        <f t="shared" si="46"/>
        <v>0</v>
      </c>
      <c r="U386" s="368">
        <f t="shared" si="46"/>
        <v>0</v>
      </c>
      <c r="V386" s="368">
        <f t="shared" si="46"/>
        <v>0</v>
      </c>
      <c r="W386" s="368">
        <f t="shared" si="46"/>
        <v>0</v>
      </c>
      <c r="X386" s="368">
        <f t="shared" si="46"/>
        <v>0</v>
      </c>
      <c r="Y386" s="368">
        <f t="shared" si="46"/>
        <v>0</v>
      </c>
      <c r="Z386" s="368">
        <f t="shared" si="46"/>
        <v>0</v>
      </c>
      <c r="AA386" s="368">
        <f t="shared" si="46"/>
        <v>0</v>
      </c>
      <c r="AB386" s="368">
        <f t="shared" si="46"/>
        <v>0</v>
      </c>
      <c r="AC386" s="368">
        <f t="shared" si="46"/>
        <v>0</v>
      </c>
      <c r="AD386" s="368">
        <f t="shared" si="46"/>
        <v>0</v>
      </c>
      <c r="AE386" s="368">
        <f t="shared" si="46"/>
        <v>0</v>
      </c>
      <c r="AF386" s="368">
        <f t="shared" si="46"/>
        <v>0</v>
      </c>
      <c r="AG386" s="368">
        <f t="shared" si="46"/>
        <v>0</v>
      </c>
      <c r="AH386" s="368">
        <f t="shared" si="46"/>
        <v>0</v>
      </c>
      <c r="AI386" s="368">
        <f t="shared" si="46"/>
        <v>0</v>
      </c>
      <c r="AJ386" s="368">
        <f t="shared" si="46"/>
        <v>0</v>
      </c>
      <c r="AK386" s="368">
        <f t="shared" si="46"/>
        <v>0</v>
      </c>
      <c r="AL386" s="368">
        <f t="shared" si="46"/>
        <v>0</v>
      </c>
      <c r="AM386" s="368">
        <f t="shared" si="46"/>
        <v>0</v>
      </c>
      <c r="AN386" s="368">
        <f t="shared" si="46"/>
        <v>0</v>
      </c>
      <c r="AO386" s="368">
        <f t="shared" si="46"/>
        <v>0</v>
      </c>
      <c r="AP386" s="368">
        <f t="shared" si="46"/>
        <v>0</v>
      </c>
      <c r="AQ386" s="368">
        <f t="shared" si="46"/>
        <v>0</v>
      </c>
      <c r="AR386" s="368">
        <f t="shared" si="46"/>
        <v>0</v>
      </c>
      <c r="AS386" s="368">
        <f t="shared" si="46"/>
        <v>0</v>
      </c>
      <c r="AT386" s="368">
        <f t="shared" si="46"/>
        <v>0</v>
      </c>
      <c r="AU386" s="368">
        <f t="shared" si="46"/>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YYENE1l</v>
      </c>
      <c r="H387" s="368">
        <f t="shared" ref="H387:AU387" si="47">IF(H349&gt;0,1,0)</f>
        <v>0</v>
      </c>
      <c r="I387" s="368">
        <f t="shared" si="47"/>
        <v>0</v>
      </c>
      <c r="J387" s="368">
        <f t="shared" si="47"/>
        <v>0</v>
      </c>
      <c r="K387" s="368">
        <f t="shared" si="47"/>
        <v>0</v>
      </c>
      <c r="L387" s="368">
        <f t="shared" si="47"/>
        <v>0</v>
      </c>
      <c r="M387" s="368">
        <f t="shared" si="47"/>
        <v>0</v>
      </c>
      <c r="N387" s="368">
        <f t="shared" si="47"/>
        <v>0</v>
      </c>
      <c r="O387" s="368">
        <f t="shared" si="47"/>
        <v>0</v>
      </c>
      <c r="P387" s="368">
        <f t="shared" si="47"/>
        <v>0</v>
      </c>
      <c r="Q387" s="368">
        <f t="shared" si="47"/>
        <v>0</v>
      </c>
      <c r="R387" s="368">
        <f t="shared" si="47"/>
        <v>0</v>
      </c>
      <c r="S387" s="368">
        <f t="shared" si="47"/>
        <v>0</v>
      </c>
      <c r="T387" s="368">
        <f t="shared" si="47"/>
        <v>0</v>
      </c>
      <c r="U387" s="368">
        <f t="shared" si="47"/>
        <v>0</v>
      </c>
      <c r="V387" s="368">
        <f t="shared" si="47"/>
        <v>0</v>
      </c>
      <c r="W387" s="368">
        <f t="shared" si="47"/>
        <v>0</v>
      </c>
      <c r="X387" s="368">
        <f t="shared" si="47"/>
        <v>0</v>
      </c>
      <c r="Y387" s="368">
        <f t="shared" si="47"/>
        <v>0</v>
      </c>
      <c r="Z387" s="368">
        <f t="shared" si="47"/>
        <v>0</v>
      </c>
      <c r="AA387" s="368">
        <f t="shared" si="47"/>
        <v>0</v>
      </c>
      <c r="AB387" s="368">
        <f t="shared" si="47"/>
        <v>0</v>
      </c>
      <c r="AC387" s="368">
        <f t="shared" si="47"/>
        <v>0</v>
      </c>
      <c r="AD387" s="368">
        <f t="shared" si="47"/>
        <v>0</v>
      </c>
      <c r="AE387" s="368">
        <f t="shared" si="47"/>
        <v>0</v>
      </c>
      <c r="AF387" s="368">
        <f t="shared" si="47"/>
        <v>0</v>
      </c>
      <c r="AG387" s="368">
        <f t="shared" si="47"/>
        <v>0</v>
      </c>
      <c r="AH387" s="368">
        <f t="shared" si="47"/>
        <v>0</v>
      </c>
      <c r="AI387" s="368">
        <f t="shared" si="47"/>
        <v>0</v>
      </c>
      <c r="AJ387" s="368">
        <f t="shared" si="47"/>
        <v>0</v>
      </c>
      <c r="AK387" s="368">
        <f t="shared" si="47"/>
        <v>0</v>
      </c>
      <c r="AL387" s="368">
        <f t="shared" si="47"/>
        <v>0</v>
      </c>
      <c r="AM387" s="368">
        <f t="shared" si="47"/>
        <v>0</v>
      </c>
      <c r="AN387" s="368">
        <f t="shared" si="47"/>
        <v>0</v>
      </c>
      <c r="AO387" s="368">
        <f t="shared" si="47"/>
        <v>0</v>
      </c>
      <c r="AP387" s="368">
        <f t="shared" si="47"/>
        <v>0</v>
      </c>
      <c r="AQ387" s="368">
        <f t="shared" si="47"/>
        <v>0</v>
      </c>
      <c r="AR387" s="368">
        <f t="shared" si="47"/>
        <v>0</v>
      </c>
      <c r="AS387" s="368">
        <f t="shared" si="47"/>
        <v>0</v>
      </c>
      <c r="AT387" s="368">
        <f t="shared" si="47"/>
        <v>0</v>
      </c>
      <c r="AU387" s="368">
        <f t="shared" si="47"/>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YYPENw</v>
      </c>
      <c r="H388" s="368">
        <f t="shared" ref="H388:AU388" si="48">IF(H350&gt;0,1,0)</f>
        <v>0</v>
      </c>
      <c r="I388" s="368">
        <f t="shared" si="48"/>
        <v>0</v>
      </c>
      <c r="J388" s="368">
        <f t="shared" si="48"/>
        <v>0</v>
      </c>
      <c r="K388" s="368">
        <f t="shared" si="48"/>
        <v>0</v>
      </c>
      <c r="L388" s="368">
        <f t="shared" si="48"/>
        <v>0</v>
      </c>
      <c r="M388" s="368">
        <f t="shared" si="48"/>
        <v>0</v>
      </c>
      <c r="N388" s="368">
        <f t="shared" si="48"/>
        <v>0</v>
      </c>
      <c r="O388" s="368">
        <f t="shared" si="48"/>
        <v>0</v>
      </c>
      <c r="P388" s="368">
        <f t="shared" si="48"/>
        <v>0</v>
      </c>
      <c r="Q388" s="368">
        <f t="shared" si="48"/>
        <v>0</v>
      </c>
      <c r="R388" s="368">
        <f t="shared" si="48"/>
        <v>0</v>
      </c>
      <c r="S388" s="368">
        <f t="shared" si="48"/>
        <v>0</v>
      </c>
      <c r="T388" s="368">
        <f t="shared" si="48"/>
        <v>0</v>
      </c>
      <c r="U388" s="368">
        <f t="shared" si="48"/>
        <v>0</v>
      </c>
      <c r="V388" s="368">
        <f t="shared" si="48"/>
        <v>0</v>
      </c>
      <c r="W388" s="368">
        <f t="shared" si="48"/>
        <v>0</v>
      </c>
      <c r="X388" s="368">
        <f t="shared" si="48"/>
        <v>0</v>
      </c>
      <c r="Y388" s="368">
        <f t="shared" si="48"/>
        <v>0</v>
      </c>
      <c r="Z388" s="368">
        <f t="shared" si="48"/>
        <v>0</v>
      </c>
      <c r="AA388" s="368">
        <f t="shared" si="48"/>
        <v>0</v>
      </c>
      <c r="AB388" s="368">
        <f t="shared" si="48"/>
        <v>0</v>
      </c>
      <c r="AC388" s="368">
        <f t="shared" si="48"/>
        <v>0</v>
      </c>
      <c r="AD388" s="368">
        <f t="shared" si="48"/>
        <v>0</v>
      </c>
      <c r="AE388" s="368">
        <f t="shared" si="48"/>
        <v>0</v>
      </c>
      <c r="AF388" s="368">
        <f t="shared" si="48"/>
        <v>0</v>
      </c>
      <c r="AG388" s="368">
        <f t="shared" si="48"/>
        <v>0</v>
      </c>
      <c r="AH388" s="368">
        <f t="shared" si="48"/>
        <v>0</v>
      </c>
      <c r="AI388" s="368">
        <f t="shared" si="48"/>
        <v>0</v>
      </c>
      <c r="AJ388" s="368">
        <f t="shared" si="48"/>
        <v>0</v>
      </c>
      <c r="AK388" s="368">
        <f t="shared" si="48"/>
        <v>0</v>
      </c>
      <c r="AL388" s="368">
        <f t="shared" si="48"/>
        <v>0</v>
      </c>
      <c r="AM388" s="368">
        <f t="shared" si="48"/>
        <v>0</v>
      </c>
      <c r="AN388" s="368">
        <f t="shared" si="48"/>
        <v>0</v>
      </c>
      <c r="AO388" s="368">
        <f t="shared" si="48"/>
        <v>0</v>
      </c>
      <c r="AP388" s="368">
        <f t="shared" si="48"/>
        <v>0</v>
      </c>
      <c r="AQ388" s="368">
        <f t="shared" si="48"/>
        <v>0</v>
      </c>
      <c r="AR388" s="368">
        <f t="shared" si="48"/>
        <v>0</v>
      </c>
      <c r="AS388" s="368">
        <f t="shared" si="48"/>
        <v>0</v>
      </c>
      <c r="AT388" s="368">
        <f t="shared" si="48"/>
        <v>0</v>
      </c>
      <c r="AU388" s="368">
        <f t="shared" si="48"/>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YYEPE1z</v>
      </c>
      <c r="H389" s="368">
        <f t="shared" ref="H389:AU389" si="49">IF(H351&gt;0,1,0)</f>
        <v>0</v>
      </c>
      <c r="I389" s="368">
        <f t="shared" si="49"/>
        <v>0</v>
      </c>
      <c r="J389" s="368">
        <f t="shared" si="49"/>
        <v>0</v>
      </c>
      <c r="K389" s="368">
        <f t="shared" si="49"/>
        <v>0</v>
      </c>
      <c r="L389" s="368">
        <f t="shared" si="49"/>
        <v>0</v>
      </c>
      <c r="M389" s="368">
        <f t="shared" si="49"/>
        <v>0</v>
      </c>
      <c r="N389" s="368">
        <f t="shared" si="49"/>
        <v>0</v>
      </c>
      <c r="O389" s="368">
        <f t="shared" si="49"/>
        <v>0</v>
      </c>
      <c r="P389" s="368">
        <f t="shared" si="49"/>
        <v>0</v>
      </c>
      <c r="Q389" s="368">
        <f t="shared" si="49"/>
        <v>0</v>
      </c>
      <c r="R389" s="368">
        <f t="shared" si="49"/>
        <v>0</v>
      </c>
      <c r="S389" s="368">
        <f t="shared" si="49"/>
        <v>0</v>
      </c>
      <c r="T389" s="368">
        <f t="shared" si="49"/>
        <v>0</v>
      </c>
      <c r="U389" s="368">
        <f t="shared" si="49"/>
        <v>0</v>
      </c>
      <c r="V389" s="368">
        <f t="shared" si="49"/>
        <v>0</v>
      </c>
      <c r="W389" s="368">
        <f t="shared" si="49"/>
        <v>0</v>
      </c>
      <c r="X389" s="368">
        <f t="shared" si="49"/>
        <v>0</v>
      </c>
      <c r="Y389" s="368">
        <f t="shared" si="49"/>
        <v>0</v>
      </c>
      <c r="Z389" s="368">
        <f t="shared" si="49"/>
        <v>0</v>
      </c>
      <c r="AA389" s="368">
        <f t="shared" si="49"/>
        <v>0</v>
      </c>
      <c r="AB389" s="368">
        <f t="shared" si="49"/>
        <v>0</v>
      </c>
      <c r="AC389" s="368">
        <f t="shared" si="49"/>
        <v>0</v>
      </c>
      <c r="AD389" s="368">
        <f t="shared" si="49"/>
        <v>0</v>
      </c>
      <c r="AE389" s="368">
        <f t="shared" si="49"/>
        <v>0</v>
      </c>
      <c r="AF389" s="368">
        <f t="shared" si="49"/>
        <v>0</v>
      </c>
      <c r="AG389" s="368">
        <f t="shared" si="49"/>
        <v>0</v>
      </c>
      <c r="AH389" s="368">
        <f t="shared" si="49"/>
        <v>0</v>
      </c>
      <c r="AI389" s="368">
        <f t="shared" si="49"/>
        <v>0</v>
      </c>
      <c r="AJ389" s="368">
        <f t="shared" si="49"/>
        <v>0</v>
      </c>
      <c r="AK389" s="368">
        <f t="shared" si="49"/>
        <v>0</v>
      </c>
      <c r="AL389" s="368">
        <f t="shared" si="49"/>
        <v>0</v>
      </c>
      <c r="AM389" s="368">
        <f t="shared" si="49"/>
        <v>0</v>
      </c>
      <c r="AN389" s="368">
        <f t="shared" si="49"/>
        <v>0</v>
      </c>
      <c r="AO389" s="368">
        <f t="shared" si="49"/>
        <v>0</v>
      </c>
      <c r="AP389" s="368">
        <f t="shared" si="49"/>
        <v>0</v>
      </c>
      <c r="AQ389" s="368">
        <f t="shared" si="49"/>
        <v>0</v>
      </c>
      <c r="AR389" s="368">
        <f t="shared" si="49"/>
        <v>0</v>
      </c>
      <c r="AS389" s="368">
        <f t="shared" si="49"/>
        <v>0</v>
      </c>
      <c r="AT389" s="368">
        <f t="shared" si="49"/>
        <v>0</v>
      </c>
      <c r="AU389" s="368">
        <f t="shared" si="49"/>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YYNEPw</v>
      </c>
      <c r="H390" s="368">
        <f t="shared" ref="H390:AU390" si="50">IF(H352&gt;0,1,0)</f>
        <v>0</v>
      </c>
      <c r="I390" s="368">
        <f t="shared" si="50"/>
        <v>0</v>
      </c>
      <c r="J390" s="368">
        <f t="shared" si="50"/>
        <v>0</v>
      </c>
      <c r="K390" s="368">
        <f t="shared" si="50"/>
        <v>0</v>
      </c>
      <c r="L390" s="368">
        <f t="shared" si="50"/>
        <v>0</v>
      </c>
      <c r="M390" s="368">
        <f t="shared" si="50"/>
        <v>0</v>
      </c>
      <c r="N390" s="368">
        <f t="shared" si="50"/>
        <v>0</v>
      </c>
      <c r="O390" s="368">
        <f t="shared" si="50"/>
        <v>0</v>
      </c>
      <c r="P390" s="368">
        <f t="shared" si="50"/>
        <v>0</v>
      </c>
      <c r="Q390" s="368">
        <f t="shared" si="50"/>
        <v>0</v>
      </c>
      <c r="R390" s="368">
        <f t="shared" si="50"/>
        <v>0</v>
      </c>
      <c r="S390" s="368">
        <f t="shared" si="50"/>
        <v>0</v>
      </c>
      <c r="T390" s="368">
        <f t="shared" si="50"/>
        <v>0</v>
      </c>
      <c r="U390" s="368">
        <f t="shared" si="50"/>
        <v>0</v>
      </c>
      <c r="V390" s="368">
        <f t="shared" si="50"/>
        <v>0</v>
      </c>
      <c r="W390" s="368">
        <f t="shared" si="50"/>
        <v>0</v>
      </c>
      <c r="X390" s="368">
        <f t="shared" si="50"/>
        <v>0</v>
      </c>
      <c r="Y390" s="368">
        <f t="shared" si="50"/>
        <v>0</v>
      </c>
      <c r="Z390" s="368">
        <f t="shared" si="50"/>
        <v>0</v>
      </c>
      <c r="AA390" s="368">
        <f t="shared" si="50"/>
        <v>0</v>
      </c>
      <c r="AB390" s="368">
        <f t="shared" si="50"/>
        <v>0</v>
      </c>
      <c r="AC390" s="368">
        <f t="shared" si="50"/>
        <v>0</v>
      </c>
      <c r="AD390" s="368">
        <f t="shared" si="50"/>
        <v>0</v>
      </c>
      <c r="AE390" s="368">
        <f t="shared" si="50"/>
        <v>0</v>
      </c>
      <c r="AF390" s="368">
        <f t="shared" si="50"/>
        <v>0</v>
      </c>
      <c r="AG390" s="368">
        <f t="shared" si="50"/>
        <v>0</v>
      </c>
      <c r="AH390" s="368">
        <f t="shared" si="50"/>
        <v>0</v>
      </c>
      <c r="AI390" s="368">
        <f t="shared" si="50"/>
        <v>0</v>
      </c>
      <c r="AJ390" s="368">
        <f t="shared" si="50"/>
        <v>0</v>
      </c>
      <c r="AK390" s="368">
        <f t="shared" si="50"/>
        <v>0</v>
      </c>
      <c r="AL390" s="368">
        <f t="shared" si="50"/>
        <v>0</v>
      </c>
      <c r="AM390" s="368">
        <f t="shared" si="50"/>
        <v>0</v>
      </c>
      <c r="AN390" s="368">
        <f t="shared" si="50"/>
        <v>0</v>
      </c>
      <c r="AO390" s="368">
        <f t="shared" si="50"/>
        <v>0</v>
      </c>
      <c r="AP390" s="368">
        <f t="shared" si="50"/>
        <v>0</v>
      </c>
      <c r="AQ390" s="368">
        <f t="shared" si="50"/>
        <v>0</v>
      </c>
      <c r="AR390" s="368">
        <f t="shared" si="50"/>
        <v>0</v>
      </c>
      <c r="AS390" s="368">
        <f t="shared" si="50"/>
        <v>0</v>
      </c>
      <c r="AT390" s="368">
        <f t="shared" si="50"/>
        <v>0</v>
      </c>
      <c r="AU390" s="368">
        <f t="shared" si="50"/>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AYAAAw</v>
      </c>
      <c r="H391" s="368">
        <f t="shared" ref="H391:AU391" si="51">IF(H353&gt;0,1,0)</f>
        <v>0</v>
      </c>
      <c r="I391" s="368">
        <f t="shared" si="51"/>
        <v>0</v>
      </c>
      <c r="J391" s="368">
        <f t="shared" si="51"/>
        <v>0</v>
      </c>
      <c r="K391" s="368">
        <f t="shared" si="51"/>
        <v>0</v>
      </c>
      <c r="L391" s="368">
        <f t="shared" si="51"/>
        <v>0</v>
      </c>
      <c r="M391" s="368">
        <f t="shared" si="51"/>
        <v>0</v>
      </c>
      <c r="N391" s="368">
        <f t="shared" si="51"/>
        <v>0</v>
      </c>
      <c r="O391" s="368">
        <f t="shared" si="51"/>
        <v>0</v>
      </c>
      <c r="P391" s="368">
        <f t="shared" si="51"/>
        <v>0</v>
      </c>
      <c r="Q391" s="368">
        <f t="shared" si="51"/>
        <v>0</v>
      </c>
      <c r="R391" s="368">
        <f t="shared" si="51"/>
        <v>0</v>
      </c>
      <c r="S391" s="368">
        <f t="shared" si="51"/>
        <v>0</v>
      </c>
      <c r="T391" s="368">
        <f t="shared" si="51"/>
        <v>0</v>
      </c>
      <c r="U391" s="368">
        <f t="shared" si="51"/>
        <v>0</v>
      </c>
      <c r="V391" s="368">
        <f t="shared" si="51"/>
        <v>0</v>
      </c>
      <c r="W391" s="368">
        <f t="shared" si="51"/>
        <v>0</v>
      </c>
      <c r="X391" s="368">
        <f t="shared" si="51"/>
        <v>0</v>
      </c>
      <c r="Y391" s="368">
        <f t="shared" si="51"/>
        <v>0</v>
      </c>
      <c r="Z391" s="368">
        <f t="shared" si="51"/>
        <v>0</v>
      </c>
      <c r="AA391" s="368">
        <f t="shared" si="51"/>
        <v>0</v>
      </c>
      <c r="AB391" s="368">
        <f t="shared" si="51"/>
        <v>0</v>
      </c>
      <c r="AC391" s="368">
        <f t="shared" si="51"/>
        <v>0</v>
      </c>
      <c r="AD391" s="368">
        <f t="shared" si="51"/>
        <v>0</v>
      </c>
      <c r="AE391" s="368">
        <f t="shared" si="51"/>
        <v>0</v>
      </c>
      <c r="AF391" s="368">
        <f t="shared" si="51"/>
        <v>0</v>
      </c>
      <c r="AG391" s="368">
        <f t="shared" si="51"/>
        <v>0</v>
      </c>
      <c r="AH391" s="368">
        <f t="shared" si="51"/>
        <v>0</v>
      </c>
      <c r="AI391" s="368">
        <f t="shared" si="51"/>
        <v>0</v>
      </c>
      <c r="AJ391" s="368">
        <f t="shared" si="51"/>
        <v>0</v>
      </c>
      <c r="AK391" s="368">
        <f t="shared" si="51"/>
        <v>0</v>
      </c>
      <c r="AL391" s="368">
        <f t="shared" si="51"/>
        <v>0</v>
      </c>
      <c r="AM391" s="368">
        <f t="shared" si="51"/>
        <v>0</v>
      </c>
      <c r="AN391" s="368">
        <f t="shared" si="51"/>
        <v>0</v>
      </c>
      <c r="AO391" s="368">
        <f t="shared" si="51"/>
        <v>0</v>
      </c>
      <c r="AP391" s="368">
        <f t="shared" si="51"/>
        <v>0</v>
      </c>
      <c r="AQ391" s="368">
        <f t="shared" si="51"/>
        <v>0</v>
      </c>
      <c r="AR391" s="368">
        <f t="shared" si="51"/>
        <v>0</v>
      </c>
      <c r="AS391" s="368">
        <f t="shared" si="51"/>
        <v>0</v>
      </c>
      <c r="AT391" s="368">
        <f t="shared" si="51"/>
        <v>0</v>
      </c>
      <c r="AU391" s="368">
        <f t="shared" si="51"/>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AAEAAa</v>
      </c>
      <c r="H392" s="368">
        <f t="shared" ref="H392:AU392" si="52">IF(H354&gt;0,1,0)</f>
        <v>0</v>
      </c>
      <c r="I392" s="368">
        <f t="shared" si="52"/>
        <v>0</v>
      </c>
      <c r="J392" s="368">
        <f t="shared" si="52"/>
        <v>0</v>
      </c>
      <c r="K392" s="368">
        <f t="shared" si="52"/>
        <v>0</v>
      </c>
      <c r="L392" s="368">
        <f t="shared" si="52"/>
        <v>0</v>
      </c>
      <c r="M392" s="368">
        <f t="shared" si="52"/>
        <v>0</v>
      </c>
      <c r="N392" s="368">
        <f t="shared" si="52"/>
        <v>0</v>
      </c>
      <c r="O392" s="368">
        <f t="shared" si="52"/>
        <v>0</v>
      </c>
      <c r="P392" s="368">
        <f t="shared" si="52"/>
        <v>0</v>
      </c>
      <c r="Q392" s="368">
        <f t="shared" si="52"/>
        <v>0</v>
      </c>
      <c r="R392" s="368">
        <f t="shared" si="52"/>
        <v>0</v>
      </c>
      <c r="S392" s="368">
        <f t="shared" si="52"/>
        <v>0</v>
      </c>
      <c r="T392" s="368">
        <f t="shared" si="52"/>
        <v>0</v>
      </c>
      <c r="U392" s="368">
        <f t="shared" si="52"/>
        <v>0</v>
      </c>
      <c r="V392" s="368">
        <f t="shared" si="52"/>
        <v>0</v>
      </c>
      <c r="W392" s="368">
        <f t="shared" si="52"/>
        <v>0</v>
      </c>
      <c r="X392" s="368">
        <f t="shared" si="52"/>
        <v>0</v>
      </c>
      <c r="Y392" s="368">
        <f t="shared" si="52"/>
        <v>0</v>
      </c>
      <c r="Z392" s="368">
        <f t="shared" si="52"/>
        <v>0</v>
      </c>
      <c r="AA392" s="368">
        <f t="shared" si="52"/>
        <v>0</v>
      </c>
      <c r="AB392" s="368">
        <f t="shared" si="52"/>
        <v>0</v>
      </c>
      <c r="AC392" s="368">
        <f t="shared" si="52"/>
        <v>0</v>
      </c>
      <c r="AD392" s="368">
        <f t="shared" si="52"/>
        <v>0</v>
      </c>
      <c r="AE392" s="368">
        <f t="shared" si="52"/>
        <v>0</v>
      </c>
      <c r="AF392" s="368">
        <f t="shared" si="52"/>
        <v>0</v>
      </c>
      <c r="AG392" s="368">
        <f t="shared" si="52"/>
        <v>0</v>
      </c>
      <c r="AH392" s="368">
        <f t="shared" si="52"/>
        <v>0</v>
      </c>
      <c r="AI392" s="368">
        <f t="shared" si="52"/>
        <v>0</v>
      </c>
      <c r="AJ392" s="368">
        <f t="shared" si="52"/>
        <v>0</v>
      </c>
      <c r="AK392" s="368">
        <f t="shared" si="52"/>
        <v>0</v>
      </c>
      <c r="AL392" s="368">
        <f t="shared" si="52"/>
        <v>0</v>
      </c>
      <c r="AM392" s="368">
        <f t="shared" si="52"/>
        <v>0</v>
      </c>
      <c r="AN392" s="368">
        <f t="shared" si="52"/>
        <v>0</v>
      </c>
      <c r="AO392" s="368">
        <f t="shared" si="52"/>
        <v>0</v>
      </c>
      <c r="AP392" s="368">
        <f t="shared" si="52"/>
        <v>0</v>
      </c>
      <c r="AQ392" s="368">
        <f t="shared" si="52"/>
        <v>0</v>
      </c>
      <c r="AR392" s="368">
        <f t="shared" si="52"/>
        <v>0</v>
      </c>
      <c r="AS392" s="368">
        <f t="shared" si="52"/>
        <v>0</v>
      </c>
      <c r="AT392" s="368">
        <f t="shared" si="52"/>
        <v>0</v>
      </c>
      <c r="AU392" s="368">
        <f t="shared" si="52"/>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AAAEAa</v>
      </c>
      <c r="H393" s="368">
        <f t="shared" ref="H393:AU393" si="53">IF(H355&gt;0,1,0)</f>
        <v>0</v>
      </c>
      <c r="I393" s="368">
        <f t="shared" si="53"/>
        <v>0</v>
      </c>
      <c r="J393" s="368">
        <f t="shared" si="53"/>
        <v>0</v>
      </c>
      <c r="K393" s="368">
        <f t="shared" si="53"/>
        <v>0</v>
      </c>
      <c r="L393" s="368">
        <f t="shared" si="53"/>
        <v>0</v>
      </c>
      <c r="M393" s="368">
        <f t="shared" si="53"/>
        <v>0</v>
      </c>
      <c r="N393" s="368">
        <f t="shared" si="53"/>
        <v>0</v>
      </c>
      <c r="O393" s="368">
        <f t="shared" si="53"/>
        <v>0</v>
      </c>
      <c r="P393" s="368">
        <f t="shared" si="53"/>
        <v>0</v>
      </c>
      <c r="Q393" s="368">
        <f t="shared" si="53"/>
        <v>0</v>
      </c>
      <c r="R393" s="368">
        <f t="shared" si="53"/>
        <v>0</v>
      </c>
      <c r="S393" s="368">
        <f t="shared" si="53"/>
        <v>0</v>
      </c>
      <c r="T393" s="368">
        <f t="shared" si="53"/>
        <v>0</v>
      </c>
      <c r="U393" s="368">
        <f t="shared" si="53"/>
        <v>0</v>
      </c>
      <c r="V393" s="368">
        <f t="shared" si="53"/>
        <v>0</v>
      </c>
      <c r="W393" s="368">
        <f t="shared" si="53"/>
        <v>0</v>
      </c>
      <c r="X393" s="368">
        <f t="shared" si="53"/>
        <v>0</v>
      </c>
      <c r="Y393" s="368">
        <f t="shared" si="53"/>
        <v>0</v>
      </c>
      <c r="Z393" s="368">
        <f t="shared" si="53"/>
        <v>0</v>
      </c>
      <c r="AA393" s="368">
        <f t="shared" si="53"/>
        <v>0</v>
      </c>
      <c r="AB393" s="368">
        <f t="shared" si="53"/>
        <v>0</v>
      </c>
      <c r="AC393" s="368">
        <f t="shared" si="53"/>
        <v>0</v>
      </c>
      <c r="AD393" s="368">
        <f t="shared" si="53"/>
        <v>0</v>
      </c>
      <c r="AE393" s="368">
        <f t="shared" si="53"/>
        <v>0</v>
      </c>
      <c r="AF393" s="368">
        <f t="shared" si="53"/>
        <v>0</v>
      </c>
      <c r="AG393" s="368">
        <f t="shared" si="53"/>
        <v>0</v>
      </c>
      <c r="AH393" s="368">
        <f t="shared" si="53"/>
        <v>0</v>
      </c>
      <c r="AI393" s="368">
        <f t="shared" si="53"/>
        <v>0</v>
      </c>
      <c r="AJ393" s="368">
        <f t="shared" si="53"/>
        <v>0</v>
      </c>
      <c r="AK393" s="368">
        <f t="shared" si="53"/>
        <v>0</v>
      </c>
      <c r="AL393" s="368">
        <f t="shared" si="53"/>
        <v>0</v>
      </c>
      <c r="AM393" s="368">
        <f t="shared" si="53"/>
        <v>0</v>
      </c>
      <c r="AN393" s="368">
        <f t="shared" si="53"/>
        <v>0</v>
      </c>
      <c r="AO393" s="368">
        <f t="shared" si="53"/>
        <v>0</v>
      </c>
      <c r="AP393" s="368">
        <f t="shared" si="53"/>
        <v>0</v>
      </c>
      <c r="AQ393" s="368">
        <f t="shared" si="53"/>
        <v>0</v>
      </c>
      <c r="AR393" s="368">
        <f t="shared" si="53"/>
        <v>0</v>
      </c>
      <c r="AS393" s="368">
        <f t="shared" si="53"/>
        <v>0</v>
      </c>
      <c r="AT393" s="368">
        <f t="shared" si="53"/>
        <v>0</v>
      </c>
      <c r="AU393" s="368">
        <f t="shared" si="53"/>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YAAAE1a</v>
      </c>
      <c r="H394" s="368">
        <f t="shared" ref="H394:AU394" si="54">IF(H356&gt;0,1,0)</f>
        <v>0</v>
      </c>
      <c r="I394" s="368">
        <f t="shared" si="54"/>
        <v>0</v>
      </c>
      <c r="J394" s="368">
        <f t="shared" si="54"/>
        <v>0</v>
      </c>
      <c r="K394" s="368">
        <f t="shared" si="54"/>
        <v>0</v>
      </c>
      <c r="L394" s="368">
        <f t="shared" si="54"/>
        <v>0</v>
      </c>
      <c r="M394" s="368">
        <f t="shared" si="54"/>
        <v>0</v>
      </c>
      <c r="N394" s="368">
        <f t="shared" si="54"/>
        <v>0</v>
      </c>
      <c r="O394" s="368">
        <f t="shared" si="54"/>
        <v>0</v>
      </c>
      <c r="P394" s="368">
        <f t="shared" si="54"/>
        <v>0</v>
      </c>
      <c r="Q394" s="368">
        <f t="shared" si="54"/>
        <v>0</v>
      </c>
      <c r="R394" s="368">
        <f t="shared" si="54"/>
        <v>0</v>
      </c>
      <c r="S394" s="368">
        <f t="shared" si="54"/>
        <v>0</v>
      </c>
      <c r="T394" s="368">
        <f t="shared" si="54"/>
        <v>0</v>
      </c>
      <c r="U394" s="368">
        <f t="shared" si="54"/>
        <v>0</v>
      </c>
      <c r="V394" s="368">
        <f t="shared" si="54"/>
        <v>0</v>
      </c>
      <c r="W394" s="368">
        <f t="shared" si="54"/>
        <v>0</v>
      </c>
      <c r="X394" s="368">
        <f t="shared" si="54"/>
        <v>0</v>
      </c>
      <c r="Y394" s="368">
        <f t="shared" si="54"/>
        <v>0</v>
      </c>
      <c r="Z394" s="368">
        <f t="shared" si="54"/>
        <v>0</v>
      </c>
      <c r="AA394" s="368">
        <f t="shared" si="54"/>
        <v>0</v>
      </c>
      <c r="AB394" s="368">
        <f t="shared" si="54"/>
        <v>0</v>
      </c>
      <c r="AC394" s="368">
        <f t="shared" si="54"/>
        <v>0</v>
      </c>
      <c r="AD394" s="368">
        <f t="shared" si="54"/>
        <v>0</v>
      </c>
      <c r="AE394" s="368">
        <f t="shared" si="54"/>
        <v>0</v>
      </c>
      <c r="AF394" s="368">
        <f t="shared" si="54"/>
        <v>0</v>
      </c>
      <c r="AG394" s="368">
        <f t="shared" si="54"/>
        <v>0</v>
      </c>
      <c r="AH394" s="368">
        <f t="shared" si="54"/>
        <v>0</v>
      </c>
      <c r="AI394" s="368">
        <f t="shared" si="54"/>
        <v>0</v>
      </c>
      <c r="AJ394" s="368">
        <f t="shared" si="54"/>
        <v>0</v>
      </c>
      <c r="AK394" s="368">
        <f t="shared" si="54"/>
        <v>0</v>
      </c>
      <c r="AL394" s="368">
        <f t="shared" si="54"/>
        <v>0</v>
      </c>
      <c r="AM394" s="368">
        <f t="shared" si="54"/>
        <v>0</v>
      </c>
      <c r="AN394" s="368">
        <f t="shared" si="54"/>
        <v>0</v>
      </c>
      <c r="AO394" s="368">
        <f t="shared" si="54"/>
        <v>0</v>
      </c>
      <c r="AP394" s="368">
        <f t="shared" si="54"/>
        <v>0</v>
      </c>
      <c r="AQ394" s="368">
        <f t="shared" si="54"/>
        <v>0</v>
      </c>
      <c r="AR394" s="368">
        <f t="shared" si="54"/>
        <v>0</v>
      </c>
      <c r="AS394" s="368">
        <f t="shared" si="54"/>
        <v>0</v>
      </c>
      <c r="AT394" s="368">
        <f t="shared" si="54"/>
        <v>0</v>
      </c>
      <c r="AU394" s="368">
        <f t="shared" si="54"/>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YAAANw</v>
      </c>
      <c r="H395" s="368">
        <f t="shared" ref="H395:AU395" si="55">IF(H357&gt;0,1,0)</f>
        <v>0</v>
      </c>
      <c r="I395" s="368">
        <f t="shared" si="55"/>
        <v>0</v>
      </c>
      <c r="J395" s="368">
        <f t="shared" si="55"/>
        <v>0</v>
      </c>
      <c r="K395" s="368">
        <f t="shared" si="55"/>
        <v>0</v>
      </c>
      <c r="L395" s="368">
        <f t="shared" si="55"/>
        <v>0</v>
      </c>
      <c r="M395" s="368">
        <f t="shared" si="55"/>
        <v>0</v>
      </c>
      <c r="N395" s="368">
        <f t="shared" si="55"/>
        <v>0</v>
      </c>
      <c r="O395" s="368">
        <f t="shared" si="55"/>
        <v>0</v>
      </c>
      <c r="P395" s="368">
        <f t="shared" si="55"/>
        <v>0</v>
      </c>
      <c r="Q395" s="368">
        <f t="shared" si="55"/>
        <v>0</v>
      </c>
      <c r="R395" s="368">
        <f t="shared" si="55"/>
        <v>0</v>
      </c>
      <c r="S395" s="368">
        <f t="shared" si="55"/>
        <v>0</v>
      </c>
      <c r="T395" s="368">
        <f t="shared" si="55"/>
        <v>0</v>
      </c>
      <c r="U395" s="368">
        <f t="shared" si="55"/>
        <v>0</v>
      </c>
      <c r="V395" s="368">
        <f t="shared" si="55"/>
        <v>0</v>
      </c>
      <c r="W395" s="368">
        <f t="shared" si="55"/>
        <v>0</v>
      </c>
      <c r="X395" s="368">
        <f t="shared" si="55"/>
        <v>0</v>
      </c>
      <c r="Y395" s="368">
        <f t="shared" si="55"/>
        <v>0</v>
      </c>
      <c r="Z395" s="368">
        <f t="shared" si="55"/>
        <v>0</v>
      </c>
      <c r="AA395" s="368">
        <f t="shared" si="55"/>
        <v>0</v>
      </c>
      <c r="AB395" s="368">
        <f t="shared" si="55"/>
        <v>0</v>
      </c>
      <c r="AC395" s="368">
        <f t="shared" si="55"/>
        <v>0</v>
      </c>
      <c r="AD395" s="368">
        <f t="shared" si="55"/>
        <v>0</v>
      </c>
      <c r="AE395" s="368">
        <f t="shared" si="55"/>
        <v>0</v>
      </c>
      <c r="AF395" s="368">
        <f t="shared" si="55"/>
        <v>0</v>
      </c>
      <c r="AG395" s="368">
        <f t="shared" si="55"/>
        <v>0</v>
      </c>
      <c r="AH395" s="368">
        <f t="shared" si="55"/>
        <v>0</v>
      </c>
      <c r="AI395" s="368">
        <f t="shared" si="55"/>
        <v>0</v>
      </c>
      <c r="AJ395" s="368">
        <f t="shared" si="55"/>
        <v>0</v>
      </c>
      <c r="AK395" s="368">
        <f t="shared" si="55"/>
        <v>0</v>
      </c>
      <c r="AL395" s="368">
        <f t="shared" si="55"/>
        <v>0</v>
      </c>
      <c r="AM395" s="368">
        <f t="shared" si="55"/>
        <v>0</v>
      </c>
      <c r="AN395" s="368">
        <f t="shared" si="55"/>
        <v>0</v>
      </c>
      <c r="AO395" s="368">
        <f t="shared" si="55"/>
        <v>0</v>
      </c>
      <c r="AP395" s="368">
        <f t="shared" si="55"/>
        <v>0</v>
      </c>
      <c r="AQ395" s="368">
        <f t="shared" si="55"/>
        <v>0</v>
      </c>
      <c r="AR395" s="368">
        <f t="shared" si="55"/>
        <v>0</v>
      </c>
      <c r="AS395" s="368">
        <f t="shared" si="55"/>
        <v>0</v>
      </c>
      <c r="AT395" s="368">
        <f t="shared" si="55"/>
        <v>0</v>
      </c>
      <c r="AU395" s="368">
        <f t="shared" si="55"/>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AYAAAz</v>
      </c>
      <c r="H396" s="368">
        <f t="shared" ref="H396:AU396" si="56">IF(H358&gt;0,1,0)</f>
        <v>0</v>
      </c>
      <c r="I396" s="368">
        <f t="shared" si="56"/>
        <v>0</v>
      </c>
      <c r="J396" s="368">
        <f t="shared" si="56"/>
        <v>0</v>
      </c>
      <c r="K396" s="368">
        <f t="shared" si="56"/>
        <v>0</v>
      </c>
      <c r="L396" s="368">
        <f t="shared" si="56"/>
        <v>0</v>
      </c>
      <c r="M396" s="368">
        <f t="shared" si="56"/>
        <v>0</v>
      </c>
      <c r="N396" s="368">
        <f t="shared" si="56"/>
        <v>0</v>
      </c>
      <c r="O396" s="368">
        <f t="shared" si="56"/>
        <v>0</v>
      </c>
      <c r="P396" s="368">
        <f t="shared" si="56"/>
        <v>0</v>
      </c>
      <c r="Q396" s="368">
        <f t="shared" si="56"/>
        <v>0</v>
      </c>
      <c r="R396" s="368">
        <f t="shared" si="56"/>
        <v>0</v>
      </c>
      <c r="S396" s="368">
        <f t="shared" si="56"/>
        <v>0</v>
      </c>
      <c r="T396" s="368">
        <f t="shared" si="56"/>
        <v>0</v>
      </c>
      <c r="U396" s="368">
        <f t="shared" si="56"/>
        <v>0</v>
      </c>
      <c r="V396" s="368">
        <f t="shared" si="56"/>
        <v>0</v>
      </c>
      <c r="W396" s="368">
        <f t="shared" si="56"/>
        <v>0</v>
      </c>
      <c r="X396" s="368">
        <f t="shared" si="56"/>
        <v>0</v>
      </c>
      <c r="Y396" s="368">
        <f t="shared" si="56"/>
        <v>0</v>
      </c>
      <c r="Z396" s="368">
        <f t="shared" si="56"/>
        <v>0</v>
      </c>
      <c r="AA396" s="368">
        <f t="shared" si="56"/>
        <v>0</v>
      </c>
      <c r="AB396" s="368">
        <f t="shared" si="56"/>
        <v>0</v>
      </c>
      <c r="AC396" s="368">
        <f t="shared" si="56"/>
        <v>0</v>
      </c>
      <c r="AD396" s="368">
        <f t="shared" si="56"/>
        <v>0</v>
      </c>
      <c r="AE396" s="368">
        <f t="shared" si="56"/>
        <v>0</v>
      </c>
      <c r="AF396" s="368">
        <f t="shared" si="56"/>
        <v>0</v>
      </c>
      <c r="AG396" s="368">
        <f t="shared" si="56"/>
        <v>0</v>
      </c>
      <c r="AH396" s="368">
        <f t="shared" si="56"/>
        <v>0</v>
      </c>
      <c r="AI396" s="368">
        <f t="shared" si="56"/>
        <v>0</v>
      </c>
      <c r="AJ396" s="368">
        <f t="shared" si="56"/>
        <v>0</v>
      </c>
      <c r="AK396" s="368">
        <f t="shared" si="56"/>
        <v>0</v>
      </c>
      <c r="AL396" s="368">
        <f t="shared" si="56"/>
        <v>0</v>
      </c>
      <c r="AM396" s="368">
        <f t="shared" si="56"/>
        <v>0</v>
      </c>
      <c r="AN396" s="368">
        <f t="shared" si="56"/>
        <v>0</v>
      </c>
      <c r="AO396" s="368">
        <f t="shared" si="56"/>
        <v>0</v>
      </c>
      <c r="AP396" s="368">
        <f t="shared" si="56"/>
        <v>0</v>
      </c>
      <c r="AQ396" s="368">
        <f t="shared" si="56"/>
        <v>0</v>
      </c>
      <c r="AR396" s="368">
        <f t="shared" si="56"/>
        <v>0</v>
      </c>
      <c r="AS396" s="368">
        <f t="shared" si="56"/>
        <v>0</v>
      </c>
      <c r="AT396" s="368">
        <f t="shared" si="56"/>
        <v>0</v>
      </c>
      <c r="AU396" s="368">
        <f t="shared" si="56"/>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AYEAAa</v>
      </c>
      <c r="H397" s="368">
        <f t="shared" ref="H397:AU397" si="57">IF(H359&gt;0,1,0)</f>
        <v>0</v>
      </c>
      <c r="I397" s="368">
        <f t="shared" si="57"/>
        <v>0</v>
      </c>
      <c r="J397" s="368">
        <f t="shared" si="57"/>
        <v>0</v>
      </c>
      <c r="K397" s="368">
        <f t="shared" si="57"/>
        <v>0</v>
      </c>
      <c r="L397" s="368">
        <f t="shared" si="57"/>
        <v>0</v>
      </c>
      <c r="M397" s="368">
        <f t="shared" si="57"/>
        <v>0</v>
      </c>
      <c r="N397" s="368">
        <f t="shared" si="57"/>
        <v>0</v>
      </c>
      <c r="O397" s="368">
        <f t="shared" si="57"/>
        <v>0</v>
      </c>
      <c r="P397" s="368">
        <f t="shared" si="57"/>
        <v>0</v>
      </c>
      <c r="Q397" s="368">
        <f t="shared" si="57"/>
        <v>0</v>
      </c>
      <c r="R397" s="368">
        <f t="shared" si="57"/>
        <v>0</v>
      </c>
      <c r="S397" s="368">
        <f t="shared" si="57"/>
        <v>0</v>
      </c>
      <c r="T397" s="368">
        <f t="shared" si="57"/>
        <v>0</v>
      </c>
      <c r="U397" s="368">
        <f t="shared" si="57"/>
        <v>0</v>
      </c>
      <c r="V397" s="368">
        <f t="shared" si="57"/>
        <v>0</v>
      </c>
      <c r="W397" s="368">
        <f t="shared" si="57"/>
        <v>0</v>
      </c>
      <c r="X397" s="368">
        <f t="shared" si="57"/>
        <v>0</v>
      </c>
      <c r="Y397" s="368">
        <f t="shared" si="57"/>
        <v>0</v>
      </c>
      <c r="Z397" s="368">
        <f t="shared" si="57"/>
        <v>0</v>
      </c>
      <c r="AA397" s="368">
        <f t="shared" si="57"/>
        <v>0</v>
      </c>
      <c r="AB397" s="368">
        <f t="shared" si="57"/>
        <v>0</v>
      </c>
      <c r="AC397" s="368">
        <f t="shared" si="57"/>
        <v>0</v>
      </c>
      <c r="AD397" s="368">
        <f t="shared" si="57"/>
        <v>0</v>
      </c>
      <c r="AE397" s="368">
        <f t="shared" si="57"/>
        <v>0</v>
      </c>
      <c r="AF397" s="368">
        <f t="shared" si="57"/>
        <v>0</v>
      </c>
      <c r="AG397" s="368">
        <f t="shared" si="57"/>
        <v>0</v>
      </c>
      <c r="AH397" s="368">
        <f t="shared" si="57"/>
        <v>0</v>
      </c>
      <c r="AI397" s="368">
        <f t="shared" si="57"/>
        <v>0</v>
      </c>
      <c r="AJ397" s="368">
        <f t="shared" si="57"/>
        <v>0</v>
      </c>
      <c r="AK397" s="368">
        <f t="shared" si="57"/>
        <v>0</v>
      </c>
      <c r="AL397" s="368">
        <f t="shared" si="57"/>
        <v>0</v>
      </c>
      <c r="AM397" s="368">
        <f t="shared" si="57"/>
        <v>0</v>
      </c>
      <c r="AN397" s="368">
        <f t="shared" si="57"/>
        <v>0</v>
      </c>
      <c r="AO397" s="368">
        <f t="shared" si="57"/>
        <v>0</v>
      </c>
      <c r="AP397" s="368">
        <f t="shared" si="57"/>
        <v>0</v>
      </c>
      <c r="AQ397" s="368">
        <f t="shared" si="57"/>
        <v>0</v>
      </c>
      <c r="AR397" s="368">
        <f t="shared" si="57"/>
        <v>0</v>
      </c>
      <c r="AS397" s="368">
        <f t="shared" si="57"/>
        <v>0</v>
      </c>
      <c r="AT397" s="368">
        <f t="shared" si="57"/>
        <v>0</v>
      </c>
      <c r="AU397" s="368">
        <f t="shared" si="57"/>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5" customFormat="1" ht="15" outlineLevel="1" x14ac:dyDescent="0.25">
      <c r="A398" s="238"/>
      <c r="B398" s="239"/>
      <c r="C398" s="249"/>
      <c r="D398" s="249"/>
      <c r="E398" s="249"/>
      <c r="F398" s="257"/>
      <c r="G398" s="782" t="str">
        <f t="shared" si="27"/>
        <v>AANEAa</v>
      </c>
      <c r="H398" s="368">
        <f t="shared" ref="H398:AU398" si="58">IF(H360&gt;0,1,0)</f>
        <v>0</v>
      </c>
      <c r="I398" s="368">
        <f t="shared" si="58"/>
        <v>0</v>
      </c>
      <c r="J398" s="368">
        <f t="shared" si="58"/>
        <v>0</v>
      </c>
      <c r="K398" s="368">
        <f t="shared" si="58"/>
        <v>0</v>
      </c>
      <c r="L398" s="368">
        <f t="shared" si="58"/>
        <v>0</v>
      </c>
      <c r="M398" s="368">
        <f t="shared" si="58"/>
        <v>0</v>
      </c>
      <c r="N398" s="368">
        <f t="shared" si="58"/>
        <v>0</v>
      </c>
      <c r="O398" s="368">
        <f t="shared" si="58"/>
        <v>0</v>
      </c>
      <c r="P398" s="368">
        <f t="shared" si="58"/>
        <v>0</v>
      </c>
      <c r="Q398" s="368">
        <f t="shared" si="58"/>
        <v>0</v>
      </c>
      <c r="R398" s="368">
        <f t="shared" si="58"/>
        <v>0</v>
      </c>
      <c r="S398" s="368">
        <f t="shared" si="58"/>
        <v>0</v>
      </c>
      <c r="T398" s="368">
        <f t="shared" si="58"/>
        <v>0</v>
      </c>
      <c r="U398" s="368">
        <f t="shared" si="58"/>
        <v>0</v>
      </c>
      <c r="V398" s="368">
        <f t="shared" si="58"/>
        <v>0</v>
      </c>
      <c r="W398" s="368">
        <f t="shared" si="58"/>
        <v>0</v>
      </c>
      <c r="X398" s="368">
        <f t="shared" si="58"/>
        <v>0</v>
      </c>
      <c r="Y398" s="368">
        <f t="shared" si="58"/>
        <v>0</v>
      </c>
      <c r="Z398" s="368">
        <f t="shared" si="58"/>
        <v>0</v>
      </c>
      <c r="AA398" s="368">
        <f t="shared" si="58"/>
        <v>0</v>
      </c>
      <c r="AB398" s="368">
        <f t="shared" si="58"/>
        <v>0</v>
      </c>
      <c r="AC398" s="368">
        <f t="shared" si="58"/>
        <v>0</v>
      </c>
      <c r="AD398" s="368">
        <f t="shared" si="58"/>
        <v>0</v>
      </c>
      <c r="AE398" s="368">
        <f t="shared" si="58"/>
        <v>0</v>
      </c>
      <c r="AF398" s="368">
        <f t="shared" si="58"/>
        <v>0</v>
      </c>
      <c r="AG398" s="368">
        <f t="shared" si="58"/>
        <v>0</v>
      </c>
      <c r="AH398" s="368">
        <f t="shared" si="58"/>
        <v>0</v>
      </c>
      <c r="AI398" s="368">
        <f t="shared" si="58"/>
        <v>0</v>
      </c>
      <c r="AJ398" s="368">
        <f t="shared" si="58"/>
        <v>0</v>
      </c>
      <c r="AK398" s="368">
        <f t="shared" si="58"/>
        <v>0</v>
      </c>
      <c r="AL398" s="368">
        <f t="shared" si="58"/>
        <v>0</v>
      </c>
      <c r="AM398" s="368">
        <f t="shared" si="58"/>
        <v>0</v>
      </c>
      <c r="AN398" s="368">
        <f t="shared" si="58"/>
        <v>0</v>
      </c>
      <c r="AO398" s="368">
        <f t="shared" si="58"/>
        <v>0</v>
      </c>
      <c r="AP398" s="368">
        <f t="shared" si="58"/>
        <v>0</v>
      </c>
      <c r="AQ398" s="368">
        <f t="shared" si="58"/>
        <v>0</v>
      </c>
      <c r="AR398" s="368">
        <f t="shared" si="58"/>
        <v>0</v>
      </c>
      <c r="AS398" s="368">
        <f t="shared" si="58"/>
        <v>0</v>
      </c>
      <c r="AT398" s="368">
        <f t="shared" si="58"/>
        <v>0</v>
      </c>
      <c r="AU398" s="368">
        <f t="shared" si="58"/>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5" customFormat="1" ht="15" outlineLevel="1" x14ac:dyDescent="0.25">
      <c r="A399" s="238"/>
      <c r="B399" s="239"/>
      <c r="C399" s="249"/>
      <c r="D399" s="249"/>
      <c r="E399" s="249"/>
      <c r="F399" s="257"/>
      <c r="G399" s="782" t="str">
        <f t="shared" si="27"/>
        <v>AAANE1a</v>
      </c>
      <c r="H399" s="368">
        <f t="shared" ref="H399:AU399" si="59">IF(H361&gt;0,1,0)</f>
        <v>0</v>
      </c>
      <c r="I399" s="368">
        <f t="shared" si="59"/>
        <v>0</v>
      </c>
      <c r="J399" s="368">
        <f t="shared" si="59"/>
        <v>0</v>
      </c>
      <c r="K399" s="368">
        <f t="shared" si="59"/>
        <v>0</v>
      </c>
      <c r="L399" s="368">
        <f t="shared" si="59"/>
        <v>0</v>
      </c>
      <c r="M399" s="368">
        <f t="shared" si="59"/>
        <v>0</v>
      </c>
      <c r="N399" s="368">
        <f t="shared" si="59"/>
        <v>0</v>
      </c>
      <c r="O399" s="368">
        <f t="shared" si="59"/>
        <v>0</v>
      </c>
      <c r="P399" s="368">
        <f t="shared" si="59"/>
        <v>0</v>
      </c>
      <c r="Q399" s="368">
        <f t="shared" si="59"/>
        <v>0</v>
      </c>
      <c r="R399" s="368">
        <f t="shared" si="59"/>
        <v>0</v>
      </c>
      <c r="S399" s="368">
        <f t="shared" si="59"/>
        <v>0</v>
      </c>
      <c r="T399" s="368">
        <f t="shared" si="59"/>
        <v>0</v>
      </c>
      <c r="U399" s="368">
        <f t="shared" si="59"/>
        <v>0</v>
      </c>
      <c r="V399" s="368">
        <f t="shared" si="59"/>
        <v>0</v>
      </c>
      <c r="W399" s="368">
        <f t="shared" si="59"/>
        <v>0</v>
      </c>
      <c r="X399" s="368">
        <f t="shared" si="59"/>
        <v>0</v>
      </c>
      <c r="Y399" s="368">
        <f t="shared" si="59"/>
        <v>0</v>
      </c>
      <c r="Z399" s="368">
        <f t="shared" si="59"/>
        <v>0</v>
      </c>
      <c r="AA399" s="368">
        <f t="shared" si="59"/>
        <v>0</v>
      </c>
      <c r="AB399" s="368">
        <f t="shared" si="59"/>
        <v>0</v>
      </c>
      <c r="AC399" s="368">
        <f t="shared" si="59"/>
        <v>0</v>
      </c>
      <c r="AD399" s="368">
        <f t="shared" si="59"/>
        <v>0</v>
      </c>
      <c r="AE399" s="368">
        <f t="shared" si="59"/>
        <v>0</v>
      </c>
      <c r="AF399" s="368">
        <f t="shared" si="59"/>
        <v>0</v>
      </c>
      <c r="AG399" s="368">
        <f t="shared" si="59"/>
        <v>0</v>
      </c>
      <c r="AH399" s="368">
        <f t="shared" si="59"/>
        <v>0</v>
      </c>
      <c r="AI399" s="368">
        <f t="shared" si="59"/>
        <v>0</v>
      </c>
      <c r="AJ399" s="368">
        <f t="shared" si="59"/>
        <v>0</v>
      </c>
      <c r="AK399" s="368">
        <f t="shared" si="59"/>
        <v>0</v>
      </c>
      <c r="AL399" s="368">
        <f t="shared" si="59"/>
        <v>0</v>
      </c>
      <c r="AM399" s="368">
        <f t="shared" si="59"/>
        <v>0</v>
      </c>
      <c r="AN399" s="368">
        <f t="shared" si="59"/>
        <v>0</v>
      </c>
      <c r="AO399" s="368">
        <f t="shared" si="59"/>
        <v>0</v>
      </c>
      <c r="AP399" s="368">
        <f t="shared" si="59"/>
        <v>0</v>
      </c>
      <c r="AQ399" s="368">
        <f t="shared" si="59"/>
        <v>0</v>
      </c>
      <c r="AR399" s="368">
        <f t="shared" si="59"/>
        <v>0</v>
      </c>
      <c r="AS399" s="368">
        <f t="shared" si="59"/>
        <v>0</v>
      </c>
      <c r="AT399" s="368">
        <f t="shared" si="59"/>
        <v>0</v>
      </c>
      <c r="AU399" s="368">
        <f t="shared" si="59"/>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ht="12" customHeight="1" outlineLevel="1" x14ac:dyDescent="0.25">
      <c r="A400" s="5"/>
      <c r="B400" s="6"/>
      <c r="C400" s="17"/>
      <c r="D400" s="17"/>
      <c r="E400" s="17"/>
      <c r="F400" s="33"/>
      <c r="G400" s="33"/>
      <c r="I400" s="33"/>
      <c r="J400" s="33"/>
      <c r="K400" s="34"/>
      <c r="L400" s="34"/>
      <c r="M400" s="34"/>
      <c r="N400" s="58"/>
      <c r="O400" s="58"/>
      <c r="P400" s="58"/>
      <c r="Q400" s="35"/>
      <c r="R400" s="35"/>
      <c r="S400" s="35"/>
      <c r="T400" s="35"/>
      <c r="U400" s="35"/>
      <c r="V400" s="35"/>
      <c r="W400" s="35"/>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16"/>
      <c r="BS400" s="7"/>
      <c r="BT400" s="7"/>
      <c r="BU400" s="7"/>
    </row>
    <row r="401" spans="1:89" ht="5.0999999999999996" customHeight="1" outlineLevel="1" x14ac:dyDescent="0.25">
      <c r="A401" s="5"/>
      <c r="B401" s="6"/>
      <c r="C401" s="17"/>
      <c r="D401" s="17"/>
      <c r="E401" s="17"/>
      <c r="F401" s="36"/>
      <c r="G401" s="36"/>
      <c r="H401" s="36"/>
      <c r="I401" s="36"/>
      <c r="J401" s="36"/>
      <c r="K401" s="37"/>
      <c r="L401" s="37"/>
      <c r="M401" s="37"/>
      <c r="N401" s="37"/>
      <c r="O401" s="38"/>
      <c r="P401" s="38"/>
      <c r="Q401" s="38"/>
      <c r="R401" s="38"/>
      <c r="S401" s="38"/>
      <c r="T401" s="38"/>
      <c r="U401" s="38"/>
      <c r="V401" s="38"/>
      <c r="W401" s="38"/>
      <c r="X401" s="216"/>
      <c r="Y401" s="216"/>
      <c r="Z401" s="216"/>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c r="AU401" s="277"/>
      <c r="AV401" s="277"/>
      <c r="AW401" s="277"/>
      <c r="AX401" s="277"/>
      <c r="AY401" s="277"/>
      <c r="AZ401" s="277"/>
      <c r="BA401" s="277"/>
      <c r="BB401" s="277"/>
      <c r="BC401" s="277"/>
      <c r="BD401" s="277"/>
      <c r="BE401" s="277"/>
      <c r="BF401" s="277"/>
      <c r="BG401" s="277"/>
      <c r="BH401" s="277"/>
      <c r="BI401" s="277"/>
      <c r="BJ401" s="277"/>
      <c r="BK401" s="277"/>
      <c r="BL401" s="277"/>
      <c r="BM401" s="277"/>
      <c r="BN401" s="277"/>
      <c r="BO401" s="277"/>
      <c r="BP401" s="277"/>
      <c r="BQ401" s="216"/>
      <c r="BR401" s="16"/>
      <c r="BS401" s="7"/>
      <c r="BT401" s="7"/>
      <c r="BU401" s="7"/>
    </row>
    <row r="402" spans="1:89" ht="24.95" customHeight="1" outlineLevel="1" x14ac:dyDescent="0.25">
      <c r="A402" s="5"/>
      <c r="B402" s="6"/>
      <c r="C402" s="39"/>
      <c r="D402" s="39"/>
      <c r="E402" s="39"/>
      <c r="F402" s="39"/>
      <c r="G402" s="40" t="str">
        <f>G203</f>
        <v>User defined rotations</v>
      </c>
      <c r="H402" s="39"/>
      <c r="I402" s="39"/>
      <c r="J402" s="39"/>
      <c r="K402" s="39"/>
      <c r="L402" s="39"/>
      <c r="M402" s="39"/>
      <c r="N402" s="39"/>
      <c r="O402" s="39"/>
      <c r="P402" s="39"/>
      <c r="Q402" s="39"/>
      <c r="R402" s="39"/>
      <c r="S402" s="39"/>
      <c r="T402" s="39"/>
      <c r="U402" s="39"/>
      <c r="V402" s="39"/>
      <c r="W402" s="39"/>
      <c r="X402" s="39"/>
      <c r="Y402" s="39"/>
      <c r="Z402" s="3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69"/>
      <c r="BM402" s="269"/>
      <c r="BN402" s="269"/>
      <c r="BO402" s="269"/>
      <c r="BP402" s="269"/>
      <c r="BQ402" s="39"/>
      <c r="BR402" s="41" t="s">
        <v>24</v>
      </c>
      <c r="BS402" s="7"/>
      <c r="BT402" s="7"/>
      <c r="BU402" s="7"/>
    </row>
    <row r="403" spans="1:89" ht="12" customHeight="1" outlineLevel="1" x14ac:dyDescent="0.25">
      <c r="A403" s="5"/>
      <c r="B403" s="6"/>
      <c r="C403" s="6"/>
      <c r="D403" s="6"/>
      <c r="E403" s="6"/>
      <c r="F403" s="7"/>
      <c r="G403" s="7"/>
      <c r="H403" s="7"/>
      <c r="I403" s="7"/>
      <c r="J403" s="7"/>
      <c r="K403" s="7"/>
      <c r="L403" s="7"/>
      <c r="M403" s="7"/>
      <c r="N403" s="7"/>
      <c r="O403" s="7"/>
      <c r="P403" s="7"/>
      <c r="Q403" s="7"/>
      <c r="R403" s="7"/>
      <c r="S403" s="7"/>
      <c r="T403" s="7"/>
      <c r="U403" s="7"/>
      <c r="V403" s="7"/>
      <c r="W403" s="7"/>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7"/>
      <c r="BR403" s="7"/>
      <c r="BS403" s="7"/>
      <c r="BT403" s="7"/>
      <c r="BU403" s="7"/>
      <c r="BV403" s="7"/>
      <c r="BW403" s="7"/>
      <c r="BX403" s="7"/>
      <c r="BY403" s="7"/>
      <c r="BZ403" s="7"/>
      <c r="CA403" s="7"/>
      <c r="CB403" s="7"/>
      <c r="CC403" s="7"/>
      <c r="CD403" s="7"/>
      <c r="CE403" s="7"/>
      <c r="CF403" s="7"/>
      <c r="CG403" s="7"/>
      <c r="CH403" s="7"/>
      <c r="CI403" s="7"/>
      <c r="CJ403" s="7"/>
      <c r="CK403" s="7"/>
    </row>
    <row r="404" spans="1:89" ht="12" customHeight="1" outlineLevel="1" x14ac:dyDescent="0.25">
      <c r="A404" s="5"/>
      <c r="B404" s="6"/>
      <c r="C404" s="6"/>
      <c r="D404" s="6"/>
      <c r="E404" s="6"/>
      <c r="F404" s="6"/>
      <c r="G404" s="6"/>
      <c r="H404" s="7"/>
      <c r="I404" s="7"/>
      <c r="J404" s="7"/>
      <c r="K404" s="7"/>
      <c r="L404" s="7"/>
      <c r="M404" s="7"/>
      <c r="N404" s="7"/>
      <c r="O404" s="7"/>
      <c r="P404" s="7"/>
      <c r="Q404" s="7"/>
      <c r="R404" s="7"/>
      <c r="S404" s="7"/>
      <c r="T404" s="7"/>
      <c r="U404" s="7"/>
      <c r="V404" s="7"/>
      <c r="W404" s="7"/>
      <c r="X404" s="6"/>
      <c r="Y404" s="6"/>
      <c r="Z404" s="6"/>
      <c r="AA404" s="239"/>
      <c r="AB404" s="239"/>
      <c r="AC404" s="239"/>
      <c r="AD404" s="239"/>
      <c r="AE404" s="239"/>
      <c r="AF404" s="239"/>
      <c r="AG404" s="239"/>
      <c r="AH404" s="239"/>
      <c r="AI404" s="239"/>
      <c r="AJ404" s="239"/>
      <c r="AK404" s="239"/>
      <c r="AL404" s="239"/>
      <c r="AM404" s="239"/>
      <c r="AN404" s="239"/>
      <c r="AO404" s="239"/>
      <c r="AP404" s="239"/>
      <c r="AQ404" s="239"/>
      <c r="AR404" s="239"/>
      <c r="AS404" s="239"/>
      <c r="AT404" s="239"/>
      <c r="AU404" s="239"/>
      <c r="AV404" s="239"/>
      <c r="AW404" s="239"/>
      <c r="AX404" s="239"/>
      <c r="AY404" s="239"/>
      <c r="AZ404" s="239"/>
      <c r="BA404" s="239"/>
      <c r="BB404" s="239"/>
      <c r="BC404" s="239"/>
      <c r="BD404" s="239"/>
      <c r="BE404" s="239"/>
      <c r="BF404" s="239"/>
      <c r="BG404" s="239"/>
      <c r="BH404" s="239"/>
      <c r="BI404" s="239"/>
      <c r="BJ404" s="239"/>
      <c r="BK404" s="239"/>
      <c r="BL404" s="239"/>
      <c r="BM404" s="239"/>
      <c r="BN404" s="239"/>
      <c r="BO404" s="239"/>
      <c r="BP404" s="239"/>
    </row>
    <row r="405" spans="1:89" ht="5.0999999999999996" customHeight="1" outlineLevel="1" thickBot="1" x14ac:dyDescent="0.3">
      <c r="A405" s="5"/>
      <c r="B405" s="6"/>
      <c r="C405" s="6"/>
      <c r="D405" s="6"/>
      <c r="E405" s="6"/>
      <c r="F405" s="6"/>
      <c r="G405" s="6"/>
      <c r="H405" s="7"/>
      <c r="I405" s="7"/>
      <c r="J405" s="7"/>
      <c r="K405" s="7"/>
      <c r="L405" s="7"/>
      <c r="M405" s="7"/>
      <c r="N405" s="7"/>
      <c r="O405" s="7"/>
      <c r="P405" s="7"/>
      <c r="Q405" s="7"/>
      <c r="R405" s="7"/>
      <c r="S405" s="7"/>
      <c r="T405" s="7"/>
      <c r="U405" s="7"/>
      <c r="V405" s="7"/>
      <c r="W405" s="7"/>
      <c r="X405" s="6"/>
      <c r="Y405" s="6"/>
      <c r="Z405" s="6"/>
      <c r="AA405" s="239"/>
      <c r="AB405" s="239"/>
      <c r="AC405" s="239"/>
      <c r="AD405" s="239"/>
      <c r="AE405" s="239"/>
      <c r="AF405" s="239"/>
      <c r="AG405" s="239"/>
      <c r="AH405" s="239"/>
      <c r="AI405" s="239"/>
      <c r="AJ405" s="239"/>
      <c r="AK405" s="239"/>
      <c r="AL405" s="239"/>
      <c r="AM405" s="239"/>
      <c r="AN405" s="239"/>
      <c r="AO405" s="239"/>
      <c r="AP405" s="239"/>
      <c r="AQ405" s="239"/>
      <c r="AR405" s="239"/>
      <c r="AS405" s="239"/>
      <c r="AT405" s="239"/>
      <c r="AU405" s="239"/>
      <c r="AV405" s="239"/>
      <c r="AW405" s="239"/>
      <c r="AX405" s="239"/>
      <c r="AY405" s="239"/>
      <c r="AZ405" s="239"/>
      <c r="BA405" s="239"/>
      <c r="BB405" s="239"/>
      <c r="BC405" s="239"/>
      <c r="BD405" s="239"/>
      <c r="BE405" s="239"/>
      <c r="BF405" s="239"/>
      <c r="BG405" s="239"/>
      <c r="BH405" s="239"/>
      <c r="BI405" s="239"/>
      <c r="BJ405" s="239"/>
      <c r="BK405" s="239"/>
      <c r="BL405" s="239"/>
      <c r="BM405" s="239"/>
      <c r="BN405" s="239"/>
      <c r="BO405" s="239"/>
      <c r="BP405" s="239"/>
    </row>
    <row r="406" spans="1:89" ht="5.0999999999999996" customHeight="1" outlineLevel="1" x14ac:dyDescent="0.25">
      <c r="A406" s="5"/>
      <c r="B406" s="6"/>
      <c r="C406" s="9" t="s">
        <v>0</v>
      </c>
      <c r="D406" s="9"/>
      <c r="E406" s="9"/>
      <c r="F406" s="9"/>
      <c r="G406" s="9"/>
      <c r="H406" s="9"/>
      <c r="I406" s="9"/>
      <c r="J406" s="9"/>
      <c r="K406" s="10"/>
      <c r="L406" s="10"/>
      <c r="M406" s="10"/>
      <c r="N406" s="10"/>
      <c r="O406" s="10"/>
      <c r="P406" s="10"/>
      <c r="Q406" s="10"/>
      <c r="R406" s="10"/>
      <c r="S406" s="10"/>
      <c r="T406" s="10"/>
      <c r="U406" s="10"/>
      <c r="V406" s="10"/>
      <c r="W406" s="11"/>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2"/>
      <c r="D407" s="12"/>
      <c r="E407" s="12" t="s">
        <v>1</v>
      </c>
      <c r="F407" s="13"/>
      <c r="G407" s="14" t="s">
        <v>394</v>
      </c>
      <c r="H407" s="13"/>
      <c r="I407" s="13"/>
      <c r="J407" s="13"/>
      <c r="K407" s="13"/>
      <c r="L407" s="13"/>
      <c r="M407" s="13"/>
      <c r="N407" s="13"/>
      <c r="O407" s="13"/>
      <c r="P407" s="13"/>
      <c r="Q407" s="13"/>
      <c r="R407" s="13"/>
      <c r="S407" s="15"/>
      <c r="T407" s="13"/>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12"/>
      <c r="D408" s="12"/>
      <c r="E408" s="17"/>
      <c r="F408" s="13"/>
      <c r="G408" s="18"/>
      <c r="H408" s="13"/>
      <c r="I408" s="315" t="s">
        <v>378</v>
      </c>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2"/>
      <c r="E409" s="17"/>
      <c r="F409" s="13"/>
      <c r="G409" s="13"/>
      <c r="H409" s="13"/>
      <c r="I409" s="13" t="s">
        <v>415</v>
      </c>
      <c r="J409" s="13"/>
      <c r="K409" s="13"/>
      <c r="L409" s="13"/>
      <c r="M409" s="13"/>
      <c r="N409" s="13"/>
      <c r="O409" s="13"/>
      <c r="P409" s="13"/>
      <c r="Q409" s="13"/>
      <c r="R409" s="13"/>
      <c r="S409" s="15"/>
      <c r="T409" s="19"/>
      <c r="U409" s="15"/>
      <c r="V409" s="1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20">
        <v>0</v>
      </c>
      <c r="D410" s="12"/>
      <c r="E410" s="17"/>
      <c r="F410" s="13"/>
      <c r="G410" s="21"/>
      <c r="H410" s="13"/>
      <c r="I410" s="13"/>
      <c r="J410" s="13"/>
      <c r="K410" s="13"/>
      <c r="L410" s="13"/>
      <c r="M410" s="13"/>
      <c r="N410" s="13"/>
      <c r="O410" s="13"/>
      <c r="P410" s="13"/>
      <c r="Q410" s="13"/>
      <c r="R410" s="13"/>
      <c r="S410" s="15"/>
      <c r="T410" s="19"/>
      <c r="U410" s="15"/>
      <c r="V410" s="1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325"/>
      <c r="J411" s="325"/>
      <c r="K411" s="325"/>
      <c r="L411" s="325"/>
      <c r="M411" s="325"/>
      <c r="N411" s="328"/>
      <c r="O411" s="325"/>
      <c r="P411" s="325"/>
      <c r="Q411" s="325"/>
      <c r="R411" s="325"/>
      <c r="S411" s="325"/>
      <c r="T411" s="325"/>
      <c r="U411" s="325"/>
      <c r="V411" s="325"/>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c r="I412" s="17"/>
      <c r="J412" s="17"/>
      <c r="K412" s="17"/>
      <c r="L412" s="325"/>
      <c r="M412" s="325"/>
      <c r="N412" s="325"/>
      <c r="O412" s="325"/>
      <c r="P412" s="325"/>
      <c r="Q412" s="325"/>
      <c r="R412" s="325"/>
      <c r="S412" s="325"/>
      <c r="T412" s="325"/>
      <c r="U412" s="325"/>
      <c r="V412" s="325"/>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2" customHeight="1" outlineLevel="1" x14ac:dyDescent="0.25">
      <c r="A413" s="5"/>
      <c r="B413" s="6"/>
      <c r="C413" s="17"/>
      <c r="D413" s="17"/>
      <c r="E413" s="17"/>
      <c r="F413" s="17"/>
      <c r="G413" s="17"/>
      <c r="H413" s="17"/>
      <c r="I413" s="17" t="s">
        <v>395</v>
      </c>
      <c r="J413" s="17" t="s">
        <v>395</v>
      </c>
      <c r="K413" s="17" t="s">
        <v>395</v>
      </c>
      <c r="L413" s="325" t="s">
        <v>396</v>
      </c>
      <c r="M413" s="325" t="s">
        <v>396</v>
      </c>
      <c r="N413" s="325" t="s">
        <v>396</v>
      </c>
      <c r="O413" s="17"/>
      <c r="P413" s="17"/>
      <c r="Q413" s="17"/>
      <c r="R413" s="17"/>
      <c r="S413" s="17"/>
      <c r="T413" s="17"/>
      <c r="U413" s="17"/>
      <c r="V413" s="17"/>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ht="12" customHeight="1" outlineLevel="1" x14ac:dyDescent="0.25">
      <c r="A414" s="5"/>
      <c r="B414" s="6"/>
      <c r="C414" s="17"/>
      <c r="D414" s="17"/>
      <c r="E414" s="17"/>
      <c r="F414" s="17"/>
      <c r="G414" s="17"/>
      <c r="H414" s="17" t="s">
        <v>388</v>
      </c>
      <c r="I414" s="23" t="s">
        <v>383</v>
      </c>
      <c r="J414" s="23" t="s">
        <v>384</v>
      </c>
      <c r="K414" s="23" t="s">
        <v>385</v>
      </c>
      <c r="L414" s="23" t="s">
        <v>375</v>
      </c>
      <c r="M414" s="23" t="s">
        <v>376</v>
      </c>
      <c r="N414" s="23" t="s">
        <v>377</v>
      </c>
      <c r="O414" s="23"/>
      <c r="P414" s="23"/>
      <c r="Q414" s="23"/>
      <c r="R414" s="23"/>
      <c r="S414" s="23"/>
      <c r="T414" s="23"/>
      <c r="U414" s="23"/>
      <c r="V414" s="23"/>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89" ht="15" outlineLevel="1" x14ac:dyDescent="0.25">
      <c r="A415" s="5"/>
      <c r="B415" s="6"/>
      <c r="C415" s="17"/>
      <c r="D415" s="17"/>
      <c r="E415" s="17"/>
      <c r="F415" s="26"/>
      <c r="G415" s="26"/>
      <c r="H415" s="26" t="s">
        <v>76</v>
      </c>
      <c r="I415" s="368">
        <v>10</v>
      </c>
      <c r="J415" s="368">
        <v>26</v>
      </c>
      <c r="K415" s="368">
        <v>25</v>
      </c>
      <c r="L415" s="368">
        <v>18</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s="765" customFormat="1" ht="15" outlineLevel="1" x14ac:dyDescent="0.25">
      <c r="A416" s="769"/>
      <c r="B416" s="766"/>
      <c r="C416" s="778"/>
      <c r="D416" s="778"/>
      <c r="E416" s="778"/>
      <c r="F416" s="782"/>
      <c r="G416" s="782"/>
      <c r="H416" s="782" t="s">
        <v>1084</v>
      </c>
      <c r="I416" s="368">
        <v>10</v>
      </c>
      <c r="J416" s="368">
        <v>26</v>
      </c>
      <c r="K416" s="368">
        <v>25</v>
      </c>
      <c r="L416" s="368">
        <v>18</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74</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78</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82</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83</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5" outlineLevel="1" x14ac:dyDescent="0.25">
      <c r="A421" s="5"/>
      <c r="B421" s="6"/>
      <c r="C421" s="17"/>
      <c r="D421" s="17"/>
      <c r="E421" s="17"/>
      <c r="F421" s="26"/>
      <c r="G421" s="26"/>
      <c r="H421" s="26" t="s">
        <v>77</v>
      </c>
      <c r="I421" s="368">
        <v>0</v>
      </c>
      <c r="J421" s="368">
        <v>0</v>
      </c>
      <c r="K421" s="368">
        <v>0</v>
      </c>
      <c r="L421" s="368">
        <v>0</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5" outlineLevel="1" x14ac:dyDescent="0.25">
      <c r="A422" s="5"/>
      <c r="B422" s="6"/>
      <c r="C422" s="17"/>
      <c r="D422" s="17"/>
      <c r="E422" s="17"/>
      <c r="F422" s="26"/>
      <c r="G422" s="26"/>
      <c r="H422" s="26" t="s">
        <v>75</v>
      </c>
      <c r="I422" s="368">
        <v>0</v>
      </c>
      <c r="J422" s="368">
        <v>0</v>
      </c>
      <c r="K422" s="368">
        <v>0</v>
      </c>
      <c r="L422" s="368">
        <v>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1085</v>
      </c>
      <c r="I423" s="368">
        <v>0</v>
      </c>
      <c r="J423" s="368">
        <v>0</v>
      </c>
      <c r="K423" s="368">
        <v>0</v>
      </c>
      <c r="L423" s="368">
        <v>0</v>
      </c>
      <c r="M423" s="368">
        <v>0</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250</v>
      </c>
      <c r="I424" s="368">
        <v>10</v>
      </c>
      <c r="J424" s="368">
        <v>26</v>
      </c>
      <c r="K424" s="368">
        <v>25</v>
      </c>
      <c r="L424" s="368">
        <v>18</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72</v>
      </c>
      <c r="I425" s="368">
        <v>10</v>
      </c>
      <c r="J425" s="368">
        <v>54</v>
      </c>
      <c r="K425" s="368">
        <v>15</v>
      </c>
      <c r="L425" s="368">
        <v>0</v>
      </c>
      <c r="M425" s="368">
        <v>43.5</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1087</v>
      </c>
      <c r="I426" s="368">
        <v>10</v>
      </c>
      <c r="J426" s="368">
        <v>54</v>
      </c>
      <c r="K426" s="368">
        <v>15</v>
      </c>
      <c r="L426" s="368">
        <v>0</v>
      </c>
      <c r="M426" s="368">
        <v>43.5</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6" t="s">
        <v>84</v>
      </c>
      <c r="I427" s="368">
        <v>0</v>
      </c>
      <c r="J427" s="368">
        <v>0</v>
      </c>
      <c r="K427" s="368">
        <v>0</v>
      </c>
      <c r="L427" s="368">
        <v>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73</v>
      </c>
      <c r="I428" s="368">
        <v>10</v>
      </c>
      <c r="J428" s="368">
        <v>50</v>
      </c>
      <c r="K428" s="368">
        <v>9</v>
      </c>
      <c r="L428" s="368">
        <v>10</v>
      </c>
      <c r="M428" s="368">
        <v>0</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1083</v>
      </c>
      <c r="I429" s="368">
        <v>10</v>
      </c>
      <c r="J429" s="368">
        <v>50</v>
      </c>
      <c r="K429" s="368">
        <v>9</v>
      </c>
      <c r="L429" s="368">
        <v>10</v>
      </c>
      <c r="M429" s="368">
        <v>0</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s="765" customFormat="1" ht="15" outlineLevel="1" x14ac:dyDescent="0.25">
      <c r="A430" s="769"/>
      <c r="B430" s="766"/>
      <c r="C430" s="778"/>
      <c r="D430" s="778"/>
      <c r="E430" s="778"/>
      <c r="F430" s="782"/>
      <c r="G430" s="782"/>
      <c r="H430" s="782" t="s">
        <v>81</v>
      </c>
      <c r="I430" s="368">
        <v>10</v>
      </c>
      <c r="J430" s="368">
        <v>42</v>
      </c>
      <c r="K430" s="368">
        <v>17.5</v>
      </c>
      <c r="L430" s="368">
        <v>0</v>
      </c>
      <c r="M430" s="368">
        <v>43.5</v>
      </c>
      <c r="N430" s="368">
        <v>0</v>
      </c>
      <c r="Q430" s="782"/>
      <c r="R430" s="782"/>
      <c r="S430" s="782"/>
      <c r="T430" s="782"/>
      <c r="U430" s="782"/>
      <c r="V430" s="782"/>
      <c r="W430" s="773"/>
      <c r="X430" s="768"/>
      <c r="Y430" s="768"/>
      <c r="Z430" s="768"/>
      <c r="AA430" s="768"/>
      <c r="AB430" s="768"/>
      <c r="AC430" s="768"/>
      <c r="AD430" s="768"/>
      <c r="AE430" s="768"/>
      <c r="AF430" s="768"/>
      <c r="AG430" s="768"/>
      <c r="AH430" s="768"/>
      <c r="AI430" s="768"/>
      <c r="AJ430" s="768"/>
      <c r="AK430" s="768"/>
      <c r="AL430" s="768"/>
      <c r="AM430" s="768"/>
      <c r="AN430" s="768"/>
      <c r="AO430" s="768"/>
      <c r="AP430" s="768"/>
      <c r="AQ430" s="768"/>
      <c r="AR430" s="768"/>
      <c r="AS430" s="768"/>
      <c r="AT430" s="768"/>
      <c r="AU430" s="768"/>
      <c r="AV430" s="768"/>
      <c r="AW430" s="768"/>
      <c r="AX430" s="768"/>
      <c r="AY430" s="768"/>
      <c r="AZ430" s="768"/>
      <c r="BA430" s="768"/>
      <c r="BB430" s="768"/>
      <c r="BC430" s="768"/>
      <c r="BD430" s="768"/>
      <c r="BE430" s="768"/>
      <c r="BF430" s="768"/>
      <c r="BG430" s="768"/>
      <c r="BH430" s="768"/>
      <c r="BI430" s="768"/>
      <c r="BJ430" s="768"/>
      <c r="BK430" s="768"/>
      <c r="BL430" s="768"/>
      <c r="BM430" s="768"/>
      <c r="BN430" s="768"/>
      <c r="BO430" s="768"/>
      <c r="BP430" s="768"/>
    </row>
    <row r="431" spans="1:68" ht="15" outlineLevel="1" x14ac:dyDescent="0.25">
      <c r="A431" s="5"/>
      <c r="B431" s="6"/>
      <c r="C431" s="17"/>
      <c r="D431" s="17"/>
      <c r="E431" s="17"/>
      <c r="F431" s="26"/>
      <c r="G431" s="26"/>
      <c r="H431" s="26" t="s">
        <v>1086</v>
      </c>
      <c r="I431" s="368">
        <v>10</v>
      </c>
      <c r="J431" s="368">
        <v>42</v>
      </c>
      <c r="K431" s="368">
        <v>17.5</v>
      </c>
      <c r="L431" s="368">
        <v>0</v>
      </c>
      <c r="M431" s="368">
        <v>43.5</v>
      </c>
      <c r="N431" s="368">
        <v>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79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G433" s="26"/>
      <c r="H433" s="27" t="s">
        <v>80</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5" outlineLevel="1" x14ac:dyDescent="0.25">
      <c r="A434" s="5"/>
      <c r="B434" s="6"/>
      <c r="C434" s="17"/>
      <c r="D434" s="17"/>
      <c r="E434" s="17"/>
      <c r="F434" s="26"/>
      <c r="G434" s="26"/>
      <c r="H434" s="27" t="s">
        <v>398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5" outlineLevel="1" x14ac:dyDescent="0.25">
      <c r="A435" s="5"/>
      <c r="B435" s="6"/>
      <c r="C435" s="17"/>
      <c r="D435" s="17"/>
      <c r="E435" s="17"/>
      <c r="F435" s="26"/>
      <c r="G435" s="26"/>
      <c r="H435" s="8"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5" outlineLevel="1" x14ac:dyDescent="0.25">
      <c r="A436" s="5"/>
      <c r="B436" s="6"/>
      <c r="C436" s="17"/>
      <c r="D436" s="17"/>
      <c r="E436" s="17"/>
      <c r="F436" s="26"/>
      <c r="G436" s="26"/>
      <c r="H436" s="8" t="s">
        <v>259</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5" outlineLevel="1" x14ac:dyDescent="0.25">
      <c r="A438" s="5"/>
      <c r="B438" s="6"/>
      <c r="C438" s="17"/>
      <c r="D438" s="17"/>
      <c r="E438" s="17"/>
      <c r="F438" s="26"/>
      <c r="G438" s="26"/>
      <c r="H438" s="27" t="s">
        <v>85</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5" outlineLevel="1" x14ac:dyDescent="0.25">
      <c r="A440" s="5"/>
      <c r="B440" s="6"/>
      <c r="C440" s="17"/>
      <c r="D440" s="17"/>
      <c r="E440" s="17"/>
      <c r="F440" s="26"/>
      <c r="G440" s="26"/>
      <c r="H440" s="27" t="s">
        <v>258</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5" outlineLevel="1" x14ac:dyDescent="0.25">
      <c r="A441" s="5"/>
      <c r="B441" s="6"/>
      <c r="C441" s="17"/>
      <c r="D441" s="17"/>
      <c r="E441" s="17"/>
      <c r="F441" s="26"/>
      <c r="G441" s="26"/>
      <c r="H441" s="27"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5"/>
      <c r="B442" s="6"/>
      <c r="C442" s="17"/>
      <c r="D442" s="17"/>
      <c r="E442" s="17"/>
      <c r="F442" s="26"/>
      <c r="G442" s="26"/>
      <c r="H442" s="26"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G443" s="26"/>
      <c r="H443" s="26" t="s">
        <v>403</v>
      </c>
      <c r="I443" s="368">
        <v>30</v>
      </c>
      <c r="J443" s="368">
        <v>30</v>
      </c>
      <c r="K443" s="368">
        <v>30</v>
      </c>
      <c r="L443" s="368">
        <v>30</v>
      </c>
      <c r="M443" s="368">
        <v>30</v>
      </c>
      <c r="N443" s="368">
        <v>30</v>
      </c>
      <c r="Q443" s="26"/>
      <c r="R443" s="26"/>
      <c r="S443" s="26"/>
      <c r="T443" s="26"/>
      <c r="U443" s="26"/>
      <c r="V443" s="26"/>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G444" s="26"/>
      <c r="H444" s="8" t="s">
        <v>257</v>
      </c>
      <c r="I444" s="368">
        <v>30</v>
      </c>
      <c r="J444" s="368">
        <v>30</v>
      </c>
      <c r="K444" s="368">
        <v>30</v>
      </c>
      <c r="L444" s="368">
        <v>30</v>
      </c>
      <c r="M444" s="368">
        <v>30</v>
      </c>
      <c r="N444" s="368">
        <v>30</v>
      </c>
      <c r="Q444" s="26"/>
      <c r="R444" s="26"/>
      <c r="S444" s="26"/>
      <c r="T444" s="26"/>
      <c r="U444" s="26"/>
      <c r="V444" s="26"/>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5" outlineLevel="1" x14ac:dyDescent="0.25">
      <c r="A445" s="5"/>
      <c r="B445" s="6"/>
      <c r="C445" s="17"/>
      <c r="D445" s="17"/>
      <c r="E445" s="17"/>
      <c r="F445" s="26"/>
      <c r="G445" s="26"/>
      <c r="H445" s="26"/>
      <c r="I445" s="26"/>
      <c r="J445" s="26"/>
      <c r="K445" s="26"/>
      <c r="L445" s="26"/>
      <c r="M445" s="312"/>
      <c r="N445" s="313"/>
      <c r="O445" s="313"/>
      <c r="P445" s="35"/>
      <c r="Q445" s="33"/>
      <c r="R445" s="33"/>
      <c r="S445" s="33"/>
      <c r="T445" s="33"/>
      <c r="U445" s="33"/>
      <c r="V445" s="33"/>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G446" s="33"/>
      <c r="H446" s="33"/>
      <c r="I446" s="33"/>
      <c r="J446" s="33"/>
      <c r="K446" s="33"/>
      <c r="L446" s="33"/>
      <c r="M446" s="33"/>
      <c r="N446" s="33"/>
      <c r="O446" s="33"/>
      <c r="P446" s="35"/>
      <c r="Q446" s="33"/>
      <c r="R446" s="33"/>
      <c r="S446" s="33"/>
      <c r="T446" s="35"/>
      <c r="U446" s="35"/>
      <c r="V446" s="35"/>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G447" s="33"/>
      <c r="H447" s="33"/>
      <c r="I447" s="33"/>
      <c r="J447" s="33"/>
      <c r="K447" s="33"/>
      <c r="L447" s="33"/>
      <c r="M447" s="58"/>
      <c r="N447" s="58"/>
      <c r="O447" s="58"/>
      <c r="P447" s="35"/>
      <c r="Q447" s="35"/>
      <c r="R447" s="35"/>
      <c r="S447" s="35"/>
      <c r="T447" s="35"/>
      <c r="U447" s="35"/>
      <c r="V447" s="3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5.0999999999999996" customHeight="1" outlineLevel="1" x14ac:dyDescent="0.25">
      <c r="A448" s="5"/>
      <c r="B448" s="6"/>
      <c r="C448" s="17"/>
      <c r="D448" s="17"/>
      <c r="E448" s="17"/>
      <c r="F448" s="36"/>
      <c r="G448" s="36"/>
      <c r="H448" s="36"/>
      <c r="I448" s="36"/>
      <c r="J448" s="36"/>
      <c r="K448" s="36"/>
      <c r="L448" s="37"/>
      <c r="M448" s="37"/>
      <c r="N448" s="38"/>
      <c r="O448" s="38"/>
      <c r="P448" s="38"/>
      <c r="Q448" s="38"/>
      <c r="R448" s="38"/>
      <c r="S448" s="38"/>
      <c r="T448" s="38"/>
      <c r="U448" s="38"/>
      <c r="V448" s="38"/>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84" ht="24.95" customHeight="1" outlineLevel="1" x14ac:dyDescent="0.25">
      <c r="A449" s="5"/>
      <c r="B449" s="6"/>
      <c r="C449" s="39"/>
      <c r="D449" s="39"/>
      <c r="E449" s="39"/>
      <c r="F449" s="39"/>
      <c r="G449" s="40" t="str">
        <f>G407</f>
        <v>Chem cost per application</v>
      </c>
      <c r="H449" s="39"/>
      <c r="I449" s="39"/>
      <c r="J449" s="39"/>
      <c r="K449" s="39"/>
      <c r="L449" s="39"/>
      <c r="M449" s="39"/>
      <c r="N449" s="39"/>
      <c r="O449" s="39"/>
      <c r="P449" s="39"/>
      <c r="Q449" s="39"/>
      <c r="R449" s="39"/>
      <c r="S449" s="39"/>
      <c r="T449" s="39"/>
      <c r="U449" s="39"/>
      <c r="V449" s="39"/>
      <c r="W449" s="41" t="s">
        <v>24</v>
      </c>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2" customHeight="1" outlineLevel="1" x14ac:dyDescent="0.25">
      <c r="A450" s="5"/>
      <c r="B450" s="6"/>
      <c r="C450" s="6"/>
      <c r="D450" s="6"/>
      <c r="E450" s="6"/>
      <c r="F450" s="7"/>
      <c r="G450" s="7"/>
      <c r="H450" s="7"/>
      <c r="I450" s="7"/>
      <c r="J450" s="7"/>
      <c r="K450" s="7"/>
      <c r="L450" s="7"/>
      <c r="M450" s="7"/>
      <c r="N450" s="7"/>
      <c r="O450" s="7"/>
      <c r="P450" s="7"/>
      <c r="Q450" s="7"/>
      <c r="R450" s="7"/>
      <c r="S450" s="7"/>
      <c r="T450" s="7"/>
      <c r="U450" s="7"/>
      <c r="V450" s="7"/>
      <c r="W450" s="7"/>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c r="BQ450" s="7"/>
      <c r="BR450" s="7"/>
      <c r="BS450" s="7"/>
      <c r="BT450" s="7"/>
      <c r="BU450" s="7"/>
      <c r="BV450" s="7"/>
      <c r="BW450" s="7"/>
      <c r="BX450" s="7"/>
      <c r="BY450" s="7"/>
      <c r="BZ450" s="7"/>
      <c r="CA450" s="7"/>
      <c r="CB450" s="7"/>
      <c r="CC450" s="7"/>
      <c r="CD450" s="7"/>
      <c r="CE450" s="7"/>
      <c r="CF450" s="7"/>
    </row>
    <row r="451" spans="1:84" ht="12" customHeight="1" outlineLevel="1" x14ac:dyDescent="0.25">
      <c r="A451" s="5"/>
      <c r="B451" s="6"/>
      <c r="C451" s="6"/>
      <c r="D451" s="6"/>
      <c r="E451" s="6"/>
      <c r="F451" s="7"/>
      <c r="G451" s="7"/>
      <c r="H451" s="7"/>
      <c r="I451" s="7"/>
      <c r="J451" s="7"/>
      <c r="K451" s="7"/>
      <c r="L451" s="7"/>
      <c r="M451" s="7"/>
      <c r="N451" s="240"/>
      <c r="O451" s="240"/>
      <c r="P451" s="240"/>
      <c r="Q451" s="7"/>
      <c r="R451" s="7"/>
      <c r="S451" s="7"/>
      <c r="T451" s="7"/>
      <c r="U451" s="7"/>
      <c r="V451" s="7"/>
      <c r="W451" s="7"/>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c r="BQ451" s="7"/>
      <c r="BR451" s="7"/>
      <c r="BS451" s="7"/>
      <c r="BT451" s="7"/>
      <c r="BU451" s="7"/>
      <c r="BV451" s="7"/>
      <c r="BW451" s="7"/>
      <c r="BX451" s="7"/>
      <c r="BY451" s="7"/>
      <c r="BZ451" s="7"/>
      <c r="CA451" s="7"/>
      <c r="CB451" s="7"/>
      <c r="CC451" s="7"/>
      <c r="CD451" s="7"/>
      <c r="CE451" s="7"/>
      <c r="CF451" s="7"/>
    </row>
    <row r="452" spans="1:84" ht="5.0999999999999996" customHeight="1" outlineLevel="1" thickBot="1" x14ac:dyDescent="0.3">
      <c r="A452" s="5"/>
      <c r="B452" s="6"/>
      <c r="C452" s="6"/>
      <c r="D452" s="6"/>
      <c r="E452" s="6"/>
      <c r="F452" s="6"/>
      <c r="G452" s="6"/>
      <c r="H452" s="7"/>
      <c r="I452" s="7"/>
      <c r="J452" s="7"/>
      <c r="K452" s="7"/>
      <c r="L452" s="7"/>
      <c r="M452" s="7"/>
      <c r="N452" s="240"/>
      <c r="O452" s="240"/>
      <c r="P452" s="240"/>
      <c r="Q452" s="7"/>
      <c r="R452" s="7"/>
      <c r="S452" s="7"/>
      <c r="T452" s="7"/>
      <c r="U452" s="7"/>
      <c r="V452" s="7"/>
      <c r="W452" s="7"/>
      <c r="X452" s="6"/>
      <c r="Y452" s="6"/>
      <c r="Z452" s="6"/>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5.0999999999999996" customHeight="1" outlineLevel="1" x14ac:dyDescent="0.25">
      <c r="A453" s="5"/>
      <c r="B453" s="6"/>
      <c r="C453" s="9" t="s">
        <v>0</v>
      </c>
      <c r="D453" s="9"/>
      <c r="E453" s="9"/>
      <c r="F453" s="9"/>
      <c r="G453" s="9"/>
      <c r="H453" s="9"/>
      <c r="I453" s="9"/>
      <c r="J453" s="9"/>
      <c r="K453" s="10"/>
      <c r="L453" s="10"/>
      <c r="M453" s="10"/>
      <c r="N453" s="242"/>
      <c r="O453" s="242"/>
      <c r="P453" s="242"/>
      <c r="Q453" s="10"/>
      <c r="R453" s="10"/>
      <c r="S453" s="10"/>
      <c r="T453" s="10"/>
      <c r="U453" s="10"/>
      <c r="V453" s="10"/>
      <c r="W453" s="11"/>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2"/>
      <c r="D454" s="12"/>
      <c r="E454" s="12" t="s">
        <v>1</v>
      </c>
      <c r="F454" s="13"/>
      <c r="G454" s="14" t="s">
        <v>25</v>
      </c>
      <c r="H454" s="13"/>
      <c r="I454" s="13"/>
      <c r="J454" s="13"/>
      <c r="K454" s="13"/>
      <c r="L454" s="13"/>
      <c r="M454" s="13"/>
      <c r="N454" s="245"/>
      <c r="O454" s="245"/>
      <c r="P454" s="245"/>
      <c r="Q454" s="13"/>
      <c r="R454" s="13"/>
      <c r="S454" s="15"/>
      <c r="T454" s="13"/>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12"/>
      <c r="D455" s="12"/>
      <c r="E455" s="17"/>
      <c r="F455" s="13"/>
      <c r="G455" s="18"/>
      <c r="H455" s="13" t="s">
        <v>26</v>
      </c>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2"/>
      <c r="E456" s="17"/>
      <c r="F456" s="13"/>
      <c r="G456" s="13" t="s">
        <v>2</v>
      </c>
      <c r="H456" s="13"/>
      <c r="I456" s="13"/>
      <c r="J456" s="13"/>
      <c r="K456" s="13"/>
      <c r="L456" s="13"/>
      <c r="M456" s="13"/>
      <c r="N456" s="245"/>
      <c r="O456" s="245"/>
      <c r="P456" s="245"/>
      <c r="Q456" s="13"/>
      <c r="R456" s="13"/>
      <c r="S456" s="15"/>
      <c r="T456" s="19"/>
      <c r="U456" s="15"/>
      <c r="V456" s="15"/>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20">
        <v>0</v>
      </c>
      <c r="D457" s="12"/>
      <c r="E457" s="17"/>
      <c r="F457" s="13"/>
      <c r="G457" s="21"/>
      <c r="H457" s="13"/>
      <c r="I457" s="13"/>
      <c r="J457" s="13"/>
      <c r="K457" s="13"/>
      <c r="L457" s="13"/>
      <c r="M457" s="13"/>
      <c r="N457" s="245"/>
      <c r="O457" s="245"/>
      <c r="P457" s="245"/>
      <c r="Q457" s="13"/>
      <c r="R457" s="13"/>
      <c r="S457" s="15"/>
      <c r="T457" s="19"/>
      <c r="U457" s="15"/>
      <c r="V457" s="15"/>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2"/>
      <c r="K458" s="22"/>
      <c r="L458" s="22"/>
      <c r="M458" s="22"/>
      <c r="N458" s="819"/>
      <c r="O458" s="819"/>
      <c r="P458" s="819"/>
      <c r="Q458" s="22"/>
      <c r="R458" s="22"/>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17"/>
      <c r="K459" s="17"/>
      <c r="L459" s="22"/>
      <c r="M459" s="22"/>
      <c r="N459" s="819"/>
      <c r="O459" s="819"/>
      <c r="P459" s="819"/>
      <c r="Q459" s="22"/>
      <c r="R459" s="22"/>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5"/>
      <c r="B460" s="6"/>
      <c r="C460" s="17"/>
      <c r="D460" s="17"/>
      <c r="E460" s="17"/>
      <c r="F460" s="17"/>
      <c r="G460" s="17"/>
      <c r="H460" s="17"/>
      <c r="I460" s="17"/>
      <c r="J460" s="23"/>
      <c r="K460" s="23"/>
      <c r="L460" s="23"/>
      <c r="M460" s="23"/>
      <c r="N460" s="255"/>
      <c r="O460" s="255"/>
      <c r="P460" s="255"/>
      <c r="Q460" s="23"/>
      <c r="R460" s="24"/>
      <c r="S460" s="22"/>
      <c r="T460" s="22"/>
      <c r="U460" s="22"/>
      <c r="V460" s="22"/>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12" customHeight="1" outlineLevel="1" x14ac:dyDescent="0.25">
      <c r="A461" s="5"/>
      <c r="B461" s="6"/>
      <c r="C461" s="17"/>
      <c r="D461" s="17"/>
      <c r="E461" s="17"/>
      <c r="F461" s="17"/>
      <c r="G461" s="17"/>
      <c r="H461" s="17"/>
      <c r="I461" s="17"/>
      <c r="J461" s="255" t="s">
        <v>446</v>
      </c>
      <c r="K461" s="255" t="s">
        <v>63</v>
      </c>
      <c r="L461" s="255" t="s">
        <v>64</v>
      </c>
      <c r="M461" s="255" t="s">
        <v>65</v>
      </c>
      <c r="N461" s="255" t="s">
        <v>66</v>
      </c>
      <c r="O461" s="255" t="s">
        <v>1003</v>
      </c>
      <c r="P461" s="255" t="s">
        <v>1004</v>
      </c>
      <c r="Q461" s="255" t="s">
        <v>1005</v>
      </c>
      <c r="R461" s="24"/>
      <c r="S461" s="22"/>
      <c r="T461" s="22"/>
      <c r="U461" s="22"/>
      <c r="V461" s="22"/>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15" outlineLevel="1" x14ac:dyDescent="0.25">
      <c r="A462" s="5"/>
      <c r="B462" s="6"/>
      <c r="C462" s="17"/>
      <c r="D462" s="17"/>
      <c r="E462" s="17"/>
      <c r="F462" s="26"/>
      <c r="H462" s="27"/>
      <c r="I462" s="27" t="s">
        <v>81</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s="765" customFormat="1" ht="15" outlineLevel="1" x14ac:dyDescent="0.25">
      <c r="A463" s="769"/>
      <c r="B463" s="766"/>
      <c r="C463" s="778"/>
      <c r="D463" s="778"/>
      <c r="E463" s="778"/>
      <c r="F463" s="782"/>
      <c r="H463" s="783"/>
      <c r="I463" s="783" t="s">
        <v>1086</v>
      </c>
      <c r="J463" s="375">
        <v>0</v>
      </c>
      <c r="K463" s="375">
        <v>0</v>
      </c>
      <c r="L463" s="375">
        <v>0</v>
      </c>
      <c r="M463" s="375">
        <v>1</v>
      </c>
      <c r="N463" s="375">
        <v>1</v>
      </c>
      <c r="O463" s="375">
        <v>0</v>
      </c>
      <c r="P463" s="375">
        <v>0</v>
      </c>
      <c r="Q463" s="375">
        <v>0</v>
      </c>
      <c r="R463" s="62"/>
      <c r="S463" s="62"/>
      <c r="T463" s="62"/>
      <c r="U463" s="62"/>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84" s="765" customFormat="1" ht="15" outlineLevel="1" x14ac:dyDescent="0.25">
      <c r="A464" s="769"/>
      <c r="B464" s="766"/>
      <c r="C464" s="778"/>
      <c r="D464" s="778"/>
      <c r="E464" s="778"/>
      <c r="F464" s="782"/>
      <c r="H464" s="783"/>
      <c r="I464" s="783" t="s">
        <v>72</v>
      </c>
      <c r="J464" s="375">
        <v>0</v>
      </c>
      <c r="K464" s="375">
        <v>0</v>
      </c>
      <c r="L464" s="375">
        <v>0</v>
      </c>
      <c r="M464" s="375">
        <v>1</v>
      </c>
      <c r="N464" s="375">
        <v>1</v>
      </c>
      <c r="O464" s="375">
        <v>0</v>
      </c>
      <c r="P464" s="375">
        <v>0</v>
      </c>
      <c r="Q464" s="375">
        <v>0</v>
      </c>
      <c r="R464" s="62"/>
      <c r="S464" s="62"/>
      <c r="T464" s="62"/>
      <c r="U464" s="62"/>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5" outlineLevel="1" x14ac:dyDescent="0.25">
      <c r="A465" s="5"/>
      <c r="B465" s="6"/>
      <c r="C465" s="17"/>
      <c r="D465" s="17"/>
      <c r="E465" s="17"/>
      <c r="F465" s="26"/>
      <c r="H465" s="27"/>
      <c r="I465" s="27" t="s">
        <v>1087</v>
      </c>
      <c r="J465" s="375">
        <v>0</v>
      </c>
      <c r="K465" s="375">
        <v>0</v>
      </c>
      <c r="L465" s="375">
        <v>0</v>
      </c>
      <c r="M465" s="375">
        <v>1</v>
      </c>
      <c r="N465" s="375">
        <v>1</v>
      </c>
      <c r="O465" s="375">
        <v>0</v>
      </c>
      <c r="P465" s="375">
        <v>0</v>
      </c>
      <c r="Q465" s="375">
        <v>0</v>
      </c>
      <c r="R465" s="62"/>
      <c r="S465" s="62"/>
      <c r="T465" s="62"/>
      <c r="U465" s="62"/>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2"/>
      <c r="H466" s="783"/>
      <c r="I466" s="783" t="s">
        <v>73</v>
      </c>
      <c r="J466" s="376">
        <v>0.14000000000000001</v>
      </c>
      <c r="K466" s="376">
        <v>0.59</v>
      </c>
      <c r="L466" s="376">
        <v>0.71</v>
      </c>
      <c r="M466" s="376">
        <v>1</v>
      </c>
      <c r="N466" s="376">
        <v>1.04</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26"/>
      <c r="H467" s="27"/>
      <c r="I467" s="27" t="s">
        <v>1083</v>
      </c>
      <c r="J467" s="376">
        <v>0.14000000000000001</v>
      </c>
      <c r="K467" s="376">
        <v>0.59</v>
      </c>
      <c r="L467" s="376">
        <v>0.71</v>
      </c>
      <c r="M467" s="376">
        <v>1</v>
      </c>
      <c r="N467" s="376">
        <v>1.04</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74</v>
      </c>
      <c r="J468" s="375">
        <v>0.05</v>
      </c>
      <c r="K468" s="375">
        <v>0.15</v>
      </c>
      <c r="L468" s="375">
        <v>0.35</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75</v>
      </c>
      <c r="J469" s="375">
        <v>0.13</v>
      </c>
      <c r="K469" s="375">
        <v>0.35</v>
      </c>
      <c r="L469" s="375">
        <v>0.52</v>
      </c>
      <c r="M469" s="375">
        <v>1</v>
      </c>
      <c r="N469" s="375">
        <v>1.0900000000000001</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1085</v>
      </c>
      <c r="J470" s="375">
        <v>0.13</v>
      </c>
      <c r="K470" s="375">
        <v>0.35</v>
      </c>
      <c r="L470" s="375">
        <v>0.52</v>
      </c>
      <c r="M470" s="375">
        <v>1</v>
      </c>
      <c r="N470" s="375">
        <v>1.0900000000000001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s="765" customFormat="1" ht="12" customHeight="1" outlineLevel="1" x14ac:dyDescent="0.25">
      <c r="A471" s="769"/>
      <c r="B471" s="766"/>
      <c r="C471" s="778"/>
      <c r="D471" s="778"/>
      <c r="E471" s="778"/>
      <c r="F471" s="780"/>
      <c r="H471" s="783"/>
      <c r="I471" s="783" t="s">
        <v>76</v>
      </c>
      <c r="J471" s="375">
        <v>0.15</v>
      </c>
      <c r="K471" s="375">
        <v>0.65</v>
      </c>
      <c r="L471" s="375">
        <v>0.73</v>
      </c>
      <c r="M471" s="375">
        <v>1</v>
      </c>
      <c r="N471" s="375">
        <v>1.04</v>
      </c>
      <c r="O471" s="375">
        <v>0</v>
      </c>
      <c r="P471" s="375">
        <v>0</v>
      </c>
      <c r="Q471" s="375">
        <v>0</v>
      </c>
      <c r="R471" s="59"/>
      <c r="S471" s="59"/>
      <c r="T471" s="59"/>
      <c r="U471" s="59"/>
      <c r="V471" s="60"/>
      <c r="W471" s="773"/>
      <c r="X471" s="768"/>
      <c r="Y471" s="768"/>
      <c r="Z471" s="768"/>
      <c r="AA471" s="768"/>
      <c r="AB471" s="768"/>
      <c r="AC471" s="768"/>
      <c r="AD471" s="768"/>
      <c r="AE471" s="768"/>
      <c r="AF471" s="768"/>
      <c r="AG471" s="768"/>
      <c r="AH471" s="768"/>
      <c r="AI471" s="768"/>
      <c r="AJ471" s="768"/>
      <c r="AK471" s="768"/>
      <c r="AL471" s="768"/>
      <c r="AM471" s="768"/>
      <c r="AN471" s="768"/>
      <c r="AO471" s="768"/>
      <c r="AP471" s="768"/>
      <c r="AQ471" s="768"/>
      <c r="AR471" s="768"/>
      <c r="AS471" s="768"/>
      <c r="AT471" s="768"/>
      <c r="AU471" s="768"/>
      <c r="AV471" s="768"/>
      <c r="AW471" s="768"/>
      <c r="AX471" s="768"/>
      <c r="AY471" s="768"/>
      <c r="AZ471" s="768"/>
      <c r="BA471" s="768"/>
      <c r="BB471" s="768"/>
      <c r="BC471" s="768"/>
      <c r="BD471" s="768"/>
      <c r="BE471" s="768"/>
      <c r="BF471" s="768"/>
      <c r="BG471" s="768"/>
      <c r="BH471" s="768"/>
      <c r="BI471" s="768"/>
      <c r="BJ471" s="768"/>
      <c r="BK471" s="768"/>
      <c r="BL471" s="768"/>
      <c r="BM471" s="768"/>
      <c r="BN471" s="768"/>
      <c r="BO471" s="768"/>
      <c r="BP471" s="768"/>
    </row>
    <row r="472" spans="1:68" ht="12" customHeight="1" outlineLevel="1" x14ac:dyDescent="0.25">
      <c r="A472" s="5"/>
      <c r="B472" s="6"/>
      <c r="C472" s="17"/>
      <c r="D472" s="17"/>
      <c r="E472" s="17"/>
      <c r="F472" s="33"/>
      <c r="H472" s="27"/>
      <c r="I472" s="27" t="s">
        <v>1084</v>
      </c>
      <c r="J472" s="375">
        <v>0.15</v>
      </c>
      <c r="K472" s="375">
        <v>0.65</v>
      </c>
      <c r="L472" s="375">
        <v>0.73</v>
      </c>
      <c r="M472" s="375">
        <v>1</v>
      </c>
      <c r="N472" s="375">
        <v>1.04</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77</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27"/>
      <c r="I474" s="27" t="s">
        <v>78</v>
      </c>
      <c r="J474" s="375">
        <v>0.09</v>
      </c>
      <c r="K474" s="375">
        <v>0.4</v>
      </c>
      <c r="L474" s="375">
        <v>0.75</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27"/>
      <c r="I475" s="27" t="s">
        <v>250</v>
      </c>
      <c r="J475" s="375">
        <v>0.06</v>
      </c>
      <c r="K475" s="375">
        <v>0.42</v>
      </c>
      <c r="L475" s="375">
        <v>0.62</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82</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H477" s="68"/>
      <c r="I477" s="68" t="s">
        <v>83</v>
      </c>
      <c r="J477" s="375">
        <v>7.0000000000000007E-2</v>
      </c>
      <c r="K477" s="375">
        <v>0.2</v>
      </c>
      <c r="L477" s="375">
        <v>0.67</v>
      </c>
      <c r="M477" s="375">
        <v>1</v>
      </c>
      <c r="N477" s="375">
        <v>1</v>
      </c>
      <c r="O477" s="375">
        <v>0</v>
      </c>
      <c r="P477" s="375">
        <v>0</v>
      </c>
      <c r="Q477" s="375">
        <v>0</v>
      </c>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H478" s="68"/>
      <c r="I478" s="68" t="s">
        <v>84</v>
      </c>
      <c r="J478" s="375">
        <v>7.0000000000000007E-2</v>
      </c>
      <c r="K478" s="375">
        <v>0.2</v>
      </c>
      <c r="L478" s="375">
        <v>0.67</v>
      </c>
      <c r="M478" s="375">
        <v>1</v>
      </c>
      <c r="N478" s="375">
        <v>1</v>
      </c>
      <c r="O478" s="375">
        <v>0</v>
      </c>
      <c r="P478" s="375">
        <v>0</v>
      </c>
      <c r="Q478" s="375">
        <v>0</v>
      </c>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J479" s="63"/>
      <c r="K479" s="63"/>
      <c r="L479" s="63"/>
      <c r="M479" s="63"/>
      <c r="N479" s="63"/>
      <c r="O479" s="63"/>
      <c r="P479" s="63"/>
      <c r="Q479" s="63"/>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34"/>
      <c r="H480" s="34"/>
      <c r="I480" s="34"/>
      <c r="J480" s="63"/>
      <c r="K480" s="63"/>
      <c r="L480" s="63"/>
      <c r="M480" s="63"/>
      <c r="N480" s="63"/>
      <c r="O480" s="63"/>
      <c r="P480" s="63"/>
      <c r="Q480" s="63"/>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5.0999999999999996" customHeight="1" outlineLevel="1" x14ac:dyDescent="0.25">
      <c r="A481" s="5"/>
      <c r="B481" s="6"/>
      <c r="C481" s="17"/>
      <c r="D481" s="17"/>
      <c r="E481" s="17"/>
      <c r="F481" s="36"/>
      <c r="G481" s="37"/>
      <c r="H481" s="37"/>
      <c r="I481" s="37"/>
      <c r="J481" s="38"/>
      <c r="K481" s="38"/>
      <c r="L481" s="38"/>
      <c r="M481" s="38"/>
      <c r="N481" s="268"/>
      <c r="O481" s="268"/>
      <c r="P481" s="268"/>
      <c r="Q481" s="38"/>
      <c r="R481" s="38"/>
      <c r="S481" s="38"/>
      <c r="T481" s="38"/>
      <c r="U481" s="38"/>
      <c r="V481" s="3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24.95" customHeight="1" outlineLevel="1" x14ac:dyDescent="0.25">
      <c r="A482" s="5"/>
      <c r="B482" s="6"/>
      <c r="C482" s="39"/>
      <c r="D482" s="39"/>
      <c r="E482" s="39"/>
      <c r="F482" s="39"/>
      <c r="G482" s="40" t="str">
        <f>G454</f>
        <v>Yield by Soil</v>
      </c>
      <c r="H482" s="39"/>
      <c r="I482" s="39"/>
      <c r="J482" s="39"/>
      <c r="K482" s="39"/>
      <c r="L482" s="39"/>
      <c r="M482" s="39"/>
      <c r="N482" s="269"/>
      <c r="O482" s="269"/>
      <c r="P482" s="269"/>
      <c r="Q482" s="39"/>
      <c r="R482" s="39"/>
      <c r="S482" s="39"/>
      <c r="T482" s="39"/>
      <c r="U482" s="39"/>
      <c r="V482" s="39"/>
      <c r="W482" s="41" t="s">
        <v>24</v>
      </c>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6"/>
      <c r="D483" s="6"/>
      <c r="E483" s="6"/>
      <c r="F483" s="7"/>
      <c r="G483" s="7"/>
      <c r="H483" s="7"/>
      <c r="I483" s="7"/>
      <c r="J483" s="7"/>
      <c r="K483" s="7"/>
      <c r="L483" s="7"/>
      <c r="M483" s="7"/>
      <c r="N483" s="240"/>
      <c r="O483" s="240"/>
      <c r="P483" s="240"/>
      <c r="Q483" s="7"/>
      <c r="R483" s="7"/>
      <c r="S483" s="7"/>
      <c r="T483" s="7"/>
      <c r="U483" s="7"/>
      <c r="V483" s="7"/>
      <c r="W483" s="7"/>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6"/>
      <c r="D484" s="6"/>
      <c r="E484" s="6"/>
      <c r="F484" s="6"/>
      <c r="G484" s="6"/>
      <c r="H484" s="7"/>
      <c r="I484" s="7"/>
      <c r="J484" s="7"/>
      <c r="K484" s="7"/>
      <c r="L484" s="7"/>
      <c r="M484" s="240"/>
      <c r="N484" s="240"/>
      <c r="O484" s="240"/>
      <c r="P484" s="7"/>
      <c r="Q484" s="7"/>
      <c r="R484" s="7"/>
      <c r="S484" s="7"/>
      <c r="T484" s="7"/>
      <c r="U484" s="7"/>
      <c r="V484" s="7"/>
      <c r="W484" s="7"/>
      <c r="X484" s="6"/>
      <c r="Y484" s="6"/>
      <c r="Z484" s="6"/>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5.0999999999999996" customHeight="1" outlineLevel="1" thickBot="1" x14ac:dyDescent="0.3">
      <c r="A485" s="5"/>
      <c r="B485" s="6"/>
      <c r="C485" s="6"/>
      <c r="D485" s="6"/>
      <c r="E485" s="6"/>
      <c r="F485" s="6"/>
      <c r="G485" s="6"/>
      <c r="H485" s="7"/>
      <c r="I485" s="7"/>
      <c r="J485" s="7"/>
      <c r="K485" s="7"/>
      <c r="L485" s="7"/>
      <c r="M485" s="240"/>
      <c r="N485" s="240"/>
      <c r="O485" s="240"/>
      <c r="P485" s="7"/>
      <c r="Q485" s="7"/>
      <c r="R485" s="7"/>
      <c r="S485" s="7"/>
      <c r="T485" s="7"/>
      <c r="U485" s="7"/>
      <c r="V485" s="7"/>
      <c r="W485" s="7"/>
      <c r="X485" s="6"/>
      <c r="Y485" s="6"/>
      <c r="Z485" s="6"/>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5.0999999999999996" customHeight="1" outlineLevel="1" x14ac:dyDescent="0.25">
      <c r="A486" s="5"/>
      <c r="B486" s="6"/>
      <c r="C486" s="9" t="s">
        <v>0</v>
      </c>
      <c r="D486" s="9"/>
      <c r="E486" s="9"/>
      <c r="F486" s="9"/>
      <c r="G486" s="9"/>
      <c r="H486" s="9"/>
      <c r="I486" s="9"/>
      <c r="J486" s="9"/>
      <c r="K486" s="10"/>
      <c r="L486" s="10"/>
      <c r="M486" s="242"/>
      <c r="N486" s="242"/>
      <c r="O486" s="242"/>
      <c r="P486" s="10"/>
      <c r="Q486" s="10"/>
      <c r="R486" s="10"/>
      <c r="S486" s="10"/>
      <c r="T486" s="10"/>
      <c r="U486" s="10"/>
      <c r="V486" s="10"/>
      <c r="W486" s="11"/>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2"/>
      <c r="D487" s="12"/>
      <c r="E487" s="12" t="s">
        <v>1</v>
      </c>
      <c r="F487" s="13"/>
      <c r="G487" s="14" t="s">
        <v>422</v>
      </c>
      <c r="H487" s="13"/>
      <c r="I487" s="13"/>
      <c r="J487" s="13"/>
      <c r="K487" s="13"/>
      <c r="L487" s="13"/>
      <c r="M487" s="245"/>
      <c r="N487" s="245"/>
      <c r="O487" s="245"/>
      <c r="P487" s="13"/>
      <c r="Q487" s="13"/>
      <c r="R487" s="13"/>
      <c r="S487" s="15"/>
      <c r="T487" s="13"/>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2"/>
      <c r="D488" s="12"/>
      <c r="E488" s="17"/>
      <c r="F488" s="13"/>
      <c r="G488" s="18"/>
      <c r="H488" s="13" t="s">
        <v>26</v>
      </c>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2"/>
      <c r="E489" s="17"/>
      <c r="F489" s="13"/>
      <c r="G489" s="13" t="s">
        <v>2</v>
      </c>
      <c r="H489" s="13"/>
      <c r="I489" s="13"/>
      <c r="J489" s="13"/>
      <c r="K489" s="13"/>
      <c r="L489" s="13"/>
      <c r="M489" s="245"/>
      <c r="N489" s="245"/>
      <c r="O489" s="245"/>
      <c r="P489" s="13"/>
      <c r="Q489" s="13"/>
      <c r="R489" s="13"/>
      <c r="S489" s="15"/>
      <c r="T489" s="19"/>
      <c r="U489" s="15"/>
      <c r="V489" s="15"/>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20">
        <v>0</v>
      </c>
      <c r="D490" s="12"/>
      <c r="E490" s="17"/>
      <c r="F490" s="13"/>
      <c r="G490" s="21"/>
      <c r="H490" s="13"/>
      <c r="I490" s="13"/>
      <c r="J490" s="13"/>
      <c r="K490" s="13"/>
      <c r="L490" s="13"/>
      <c r="M490" s="245"/>
      <c r="N490" s="245"/>
      <c r="O490" s="245"/>
      <c r="P490" s="13"/>
      <c r="Q490" s="13"/>
      <c r="R490" s="13"/>
      <c r="S490" s="15"/>
      <c r="T490" s="19"/>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17"/>
      <c r="J491" s="22"/>
      <c r="K491" s="22"/>
      <c r="L491" s="22"/>
      <c r="M491" s="819"/>
      <c r="N491" s="819"/>
      <c r="O491" s="819"/>
      <c r="P491" s="22"/>
      <c r="Q491" s="22"/>
      <c r="R491" s="22"/>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17"/>
      <c r="J492" s="17"/>
      <c r="K492" s="17"/>
      <c r="L492" s="22"/>
      <c r="M492" s="819"/>
      <c r="N492" s="819"/>
      <c r="O492" s="819"/>
      <c r="P492" s="22"/>
      <c r="Q492" s="22"/>
      <c r="R492" s="22"/>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5"/>
      <c r="B493" s="6"/>
      <c r="C493" s="17"/>
      <c r="D493" s="17"/>
      <c r="E493" s="17"/>
      <c r="F493" s="17"/>
      <c r="G493" s="17"/>
      <c r="H493" s="17"/>
      <c r="I493" s="23"/>
      <c r="J493" s="23"/>
      <c r="K493" s="23"/>
      <c r="L493" s="23"/>
      <c r="M493" s="255"/>
      <c r="N493" s="255"/>
      <c r="O493" s="255"/>
      <c r="P493" s="23"/>
      <c r="Q493" s="24"/>
      <c r="R493" s="24"/>
      <c r="S493" s="22"/>
      <c r="T493" s="22"/>
      <c r="U493" s="22"/>
      <c r="V493" s="22"/>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17"/>
      <c r="G494" s="17"/>
      <c r="H494" s="17"/>
      <c r="I494" s="255" t="s">
        <v>446</v>
      </c>
      <c r="J494" s="255" t="s">
        <v>63</v>
      </c>
      <c r="K494" s="255" t="s">
        <v>64</v>
      </c>
      <c r="L494" s="255" t="s">
        <v>65</v>
      </c>
      <c r="M494" s="255" t="s">
        <v>66</v>
      </c>
      <c r="N494" s="255" t="s">
        <v>1003</v>
      </c>
      <c r="O494" s="255" t="s">
        <v>1004</v>
      </c>
      <c r="P494" s="255" t="s">
        <v>1005</v>
      </c>
      <c r="Q494" s="24"/>
      <c r="R494" s="24"/>
      <c r="S494" s="22"/>
      <c r="T494" s="22"/>
      <c r="U494" s="22"/>
      <c r="V494" s="22"/>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5" outlineLevel="1" x14ac:dyDescent="0.25">
      <c r="A495" s="5"/>
      <c r="B495" s="6"/>
      <c r="C495" s="17"/>
      <c r="D495" s="17"/>
      <c r="E495" s="17"/>
      <c r="F495" s="26"/>
      <c r="G495" s="27"/>
      <c r="H495" s="27" t="s">
        <v>81</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5" outlineLevel="1" x14ac:dyDescent="0.25">
      <c r="A496" s="769"/>
      <c r="B496" s="766"/>
      <c r="C496" s="778"/>
      <c r="D496" s="778"/>
      <c r="E496" s="778"/>
      <c r="F496" s="782"/>
      <c r="G496" s="783"/>
      <c r="H496" s="783" t="s">
        <v>1086</v>
      </c>
      <c r="I496" s="370">
        <v>0</v>
      </c>
      <c r="J496" s="370">
        <v>0</v>
      </c>
      <c r="K496" s="370">
        <v>0</v>
      </c>
      <c r="L496" s="370">
        <v>1.0416666666666666E-2</v>
      </c>
      <c r="M496" s="370">
        <v>1.0416666666666666E-2</v>
      </c>
      <c r="N496" s="370">
        <v>0</v>
      </c>
      <c r="O496" s="370">
        <v>0</v>
      </c>
      <c r="P496" s="370">
        <v>0</v>
      </c>
      <c r="Q496" s="62"/>
      <c r="R496" s="62"/>
      <c r="S496" s="62"/>
      <c r="T496" s="62"/>
      <c r="U496" s="62"/>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68" s="765" customFormat="1" ht="15" outlineLevel="1" x14ac:dyDescent="0.25">
      <c r="A497" s="769"/>
      <c r="B497" s="766"/>
      <c r="C497" s="778"/>
      <c r="D497" s="778"/>
      <c r="E497" s="778"/>
      <c r="F497" s="782"/>
      <c r="G497" s="783"/>
      <c r="H497" s="783" t="s">
        <v>72</v>
      </c>
      <c r="I497" s="370">
        <v>0</v>
      </c>
      <c r="J497" s="370">
        <v>0</v>
      </c>
      <c r="K497" s="370">
        <v>0</v>
      </c>
      <c r="L497" s="370">
        <v>1.0416666666666666E-2</v>
      </c>
      <c r="M497" s="370">
        <v>1.0416666666666666E-2</v>
      </c>
      <c r="N497" s="370">
        <v>0</v>
      </c>
      <c r="O497" s="370">
        <v>0</v>
      </c>
      <c r="P497" s="370">
        <v>0</v>
      </c>
      <c r="Q497" s="62"/>
      <c r="R497" s="62"/>
      <c r="S497" s="62"/>
      <c r="T497" s="62"/>
      <c r="U497" s="62"/>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5" outlineLevel="1" x14ac:dyDescent="0.25">
      <c r="A498" s="5"/>
      <c r="B498" s="6"/>
      <c r="C498" s="17"/>
      <c r="D498" s="17"/>
      <c r="E498" s="17"/>
      <c r="F498" s="26"/>
      <c r="G498" s="27"/>
      <c r="H498" s="27" t="s">
        <v>1087</v>
      </c>
      <c r="I498" s="370">
        <v>0</v>
      </c>
      <c r="J498" s="370">
        <v>0</v>
      </c>
      <c r="K498" s="370">
        <v>0</v>
      </c>
      <c r="L498" s="370">
        <v>1.0416666666666666E-2</v>
      </c>
      <c r="M498" s="370">
        <v>1.0416666666666666E-2</v>
      </c>
      <c r="N498" s="370">
        <v>0</v>
      </c>
      <c r="O498" s="370">
        <v>0</v>
      </c>
      <c r="P498" s="370">
        <v>0</v>
      </c>
      <c r="Q498" s="62"/>
      <c r="R498" s="62"/>
      <c r="S498" s="62"/>
      <c r="T498" s="62"/>
      <c r="U498" s="62"/>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s="765" customFormat="1" ht="12" customHeight="1" outlineLevel="1" x14ac:dyDescent="0.25">
      <c r="A499" s="769"/>
      <c r="B499" s="766"/>
      <c r="C499" s="778"/>
      <c r="D499" s="778"/>
      <c r="E499" s="778"/>
      <c r="F499" s="782"/>
      <c r="G499" s="783"/>
      <c r="H499" s="783" t="s">
        <v>73</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68" ht="12" customHeight="1" outlineLevel="1" x14ac:dyDescent="0.25">
      <c r="A500" s="5"/>
      <c r="B500" s="6"/>
      <c r="C500" s="17"/>
      <c r="D500" s="17"/>
      <c r="E500" s="17"/>
      <c r="F500" s="26"/>
      <c r="G500" s="198"/>
      <c r="H500" s="198" t="s">
        <v>1083</v>
      </c>
      <c r="I500" s="370">
        <v>0.33333333333333331</v>
      </c>
      <c r="J500" s="370">
        <v>0.33333333333333331</v>
      </c>
      <c r="K500" s="370">
        <v>0.125</v>
      </c>
      <c r="L500" s="370">
        <v>8.3333333333333329E-2</v>
      </c>
      <c r="M500" s="370">
        <v>8.3333333333333329E-2</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G501" s="198"/>
      <c r="H501" s="198" t="s">
        <v>74</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75</v>
      </c>
      <c r="I502" s="370">
        <v>0</v>
      </c>
      <c r="J502" s="370">
        <v>0</v>
      </c>
      <c r="K502" s="370">
        <v>0</v>
      </c>
      <c r="L502" s="370">
        <v>0</v>
      </c>
      <c r="M502" s="370">
        <v>0</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1085</v>
      </c>
      <c r="I503" s="370">
        <v>0</v>
      </c>
      <c r="J503" s="370">
        <v>0</v>
      </c>
      <c r="K503" s="370">
        <v>0</v>
      </c>
      <c r="L503" s="370">
        <v>0</v>
      </c>
      <c r="M503" s="370">
        <v>0</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s="765" customFormat="1" ht="12" customHeight="1" outlineLevel="1" x14ac:dyDescent="0.25">
      <c r="A504" s="769"/>
      <c r="B504" s="766"/>
      <c r="C504" s="778"/>
      <c r="D504" s="778"/>
      <c r="E504" s="778"/>
      <c r="F504" s="780"/>
      <c r="G504" s="783"/>
      <c r="H504" s="783" t="s">
        <v>76</v>
      </c>
      <c r="I504" s="370">
        <v>0.33333333333333331</v>
      </c>
      <c r="J504" s="370">
        <v>0.33333333333333331</v>
      </c>
      <c r="K504" s="370">
        <v>0.125</v>
      </c>
      <c r="L504" s="370">
        <v>8.3333333333333329E-2</v>
      </c>
      <c r="M504" s="370">
        <v>8.3333333333333329E-2</v>
      </c>
      <c r="N504" s="370">
        <v>0</v>
      </c>
      <c r="O504" s="370">
        <v>0</v>
      </c>
      <c r="P504" s="370">
        <v>0</v>
      </c>
      <c r="Q504" s="59"/>
      <c r="R504" s="59"/>
      <c r="S504" s="59"/>
      <c r="T504" s="59"/>
      <c r="U504" s="59"/>
      <c r="V504" s="60"/>
      <c r="W504" s="773"/>
      <c r="X504" s="768"/>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row>
    <row r="505" spans="1:68" ht="12" customHeight="1" outlineLevel="1" x14ac:dyDescent="0.25">
      <c r="A505" s="5"/>
      <c r="B505" s="6"/>
      <c r="C505" s="17"/>
      <c r="D505" s="17"/>
      <c r="E505" s="17"/>
      <c r="F505" s="33"/>
      <c r="G505" s="198"/>
      <c r="H505" s="198" t="s">
        <v>1084</v>
      </c>
      <c r="I505" s="370">
        <v>0.33333333333333331</v>
      </c>
      <c r="J505" s="370">
        <v>0.33333333333333331</v>
      </c>
      <c r="K505" s="370">
        <v>0.125</v>
      </c>
      <c r="L505" s="370">
        <v>8.3333333333333329E-2</v>
      </c>
      <c r="M505" s="370">
        <v>8.3333333333333329E-2</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77</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78</v>
      </c>
      <c r="I507" s="370">
        <v>0</v>
      </c>
      <c r="J507" s="370">
        <v>0</v>
      </c>
      <c r="K507" s="370">
        <v>0</v>
      </c>
      <c r="L507" s="370">
        <v>0</v>
      </c>
      <c r="M507" s="370">
        <v>0</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250</v>
      </c>
      <c r="I508" s="370">
        <v>0.05</v>
      </c>
      <c r="J508" s="370">
        <v>0.05</v>
      </c>
      <c r="K508" s="370">
        <v>0.05</v>
      </c>
      <c r="L508" s="370">
        <v>0.05</v>
      </c>
      <c r="M508" s="370">
        <v>0.05</v>
      </c>
      <c r="N508" s="370">
        <v>0.05</v>
      </c>
      <c r="O508" s="370">
        <v>0.05</v>
      </c>
      <c r="P508" s="370">
        <v>0.05</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82</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198"/>
      <c r="H510" s="198" t="s">
        <v>83</v>
      </c>
      <c r="I510" s="370">
        <v>0.16666666666666666</v>
      </c>
      <c r="J510" s="370">
        <v>0.16666666666666666</v>
      </c>
      <c r="K510" s="370">
        <v>6.25E-2</v>
      </c>
      <c r="L510" s="370">
        <v>4.1666666666666664E-2</v>
      </c>
      <c r="M510" s="370">
        <v>4.1666666666666664E-2</v>
      </c>
      <c r="N510" s="370">
        <v>0</v>
      </c>
      <c r="O510" s="370">
        <v>0</v>
      </c>
      <c r="P510" s="370">
        <v>0</v>
      </c>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198"/>
      <c r="H511" s="198" t="s">
        <v>84</v>
      </c>
      <c r="I511" s="370">
        <v>0.16666666666666666</v>
      </c>
      <c r="J511" s="370">
        <v>0.16666666666666666</v>
      </c>
      <c r="K511" s="370">
        <v>6.25E-2</v>
      </c>
      <c r="L511" s="370">
        <v>4.1666666666666664E-2</v>
      </c>
      <c r="M511" s="370">
        <v>4.1666666666666664E-2</v>
      </c>
      <c r="N511" s="370">
        <v>0</v>
      </c>
      <c r="O511" s="370">
        <v>0</v>
      </c>
      <c r="P511" s="370">
        <v>0</v>
      </c>
      <c r="Q511" s="59"/>
      <c r="R511" s="59"/>
      <c r="S511" s="59"/>
      <c r="T511" s="59"/>
      <c r="U511" s="59"/>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34"/>
      <c r="H512" s="34"/>
      <c r="I512" s="64"/>
      <c r="J512" s="63"/>
      <c r="K512" s="63"/>
      <c r="L512" s="63"/>
      <c r="M512" s="63"/>
      <c r="N512" s="63"/>
      <c r="O512" s="63"/>
      <c r="P512" s="63"/>
      <c r="Q512" s="59"/>
      <c r="R512" s="59"/>
      <c r="S512" s="59"/>
      <c r="T512" s="59"/>
      <c r="U512" s="59"/>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5.0999999999999996" customHeight="1" outlineLevel="1" x14ac:dyDescent="0.25">
      <c r="A513" s="5"/>
      <c r="B513" s="6"/>
      <c r="C513" s="17"/>
      <c r="D513" s="17"/>
      <c r="E513" s="17"/>
      <c r="F513" s="36"/>
      <c r="G513" s="37"/>
      <c r="H513" s="37"/>
      <c r="I513" s="37"/>
      <c r="J513" s="38"/>
      <c r="K513" s="38"/>
      <c r="L513" s="38"/>
      <c r="M513" s="268"/>
      <c r="N513" s="268"/>
      <c r="O513" s="268"/>
      <c r="P513" s="38"/>
      <c r="Q513" s="38"/>
      <c r="R513" s="38"/>
      <c r="S513" s="38"/>
      <c r="T513" s="38"/>
      <c r="U513" s="38"/>
      <c r="V513" s="3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24.95" customHeight="1" outlineLevel="1" x14ac:dyDescent="0.25">
      <c r="A514" s="5"/>
      <c r="B514" s="6"/>
      <c r="C514" s="39"/>
      <c r="D514" s="39"/>
      <c r="E514" s="39"/>
      <c r="F514" s="39"/>
      <c r="G514" s="40" t="str">
        <f>G487</f>
        <v>Yield reduction - Frost</v>
      </c>
      <c r="H514" s="39"/>
      <c r="I514" s="39"/>
      <c r="J514" s="39"/>
      <c r="K514" s="39"/>
      <c r="L514" s="39"/>
      <c r="M514" s="269"/>
      <c r="N514" s="269"/>
      <c r="O514" s="269"/>
      <c r="P514" s="39"/>
      <c r="Q514" s="39"/>
      <c r="R514" s="39"/>
      <c r="S514" s="39"/>
      <c r="T514" s="39"/>
      <c r="U514" s="39"/>
      <c r="V514" s="39"/>
      <c r="W514" s="41" t="s">
        <v>24</v>
      </c>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ht="12" customHeight="1" outlineLevel="1" x14ac:dyDescent="0.25">
      <c r="A515" s="5"/>
      <c r="B515" s="6"/>
      <c r="C515" s="6"/>
      <c r="D515" s="6"/>
      <c r="E515" s="6"/>
      <c r="F515" s="7"/>
      <c r="G515" s="7"/>
      <c r="H515" s="7"/>
      <c r="I515" s="7"/>
      <c r="J515" s="7"/>
      <c r="K515" s="7"/>
      <c r="L515" s="7"/>
      <c r="M515" s="240"/>
      <c r="N515" s="240"/>
      <c r="O515" s="240"/>
      <c r="P515" s="7"/>
      <c r="Q515" s="7"/>
      <c r="R515" s="7"/>
      <c r="S515" s="7"/>
      <c r="T515" s="7"/>
      <c r="U515" s="7"/>
      <c r="V515" s="7"/>
      <c r="W515" s="7"/>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c r="BQ515" s="7"/>
      <c r="BR515" s="7"/>
      <c r="BS515" s="7"/>
      <c r="BT515" s="7"/>
      <c r="BU515" s="7"/>
      <c r="BV515" s="7"/>
      <c r="BW515" s="7"/>
      <c r="BX515" s="7"/>
      <c r="BY515" s="7"/>
      <c r="BZ515" s="7"/>
      <c r="CA515" s="7"/>
      <c r="CB515" s="7"/>
      <c r="CC515" s="7"/>
      <c r="CD515" s="7"/>
      <c r="CE515" s="7"/>
      <c r="CF515" s="7"/>
    </row>
    <row r="516" spans="1:84" ht="12" customHeight="1" outlineLevel="1" x14ac:dyDescent="0.25">
      <c r="A516" s="5"/>
      <c r="B516" s="6"/>
      <c r="C516" s="6"/>
      <c r="D516" s="6"/>
      <c r="E516" s="6"/>
      <c r="F516" s="6"/>
      <c r="G516" s="6"/>
      <c r="H516" s="7"/>
      <c r="I516" s="7"/>
      <c r="J516" s="7"/>
      <c r="K516" s="7"/>
      <c r="L516" s="7"/>
      <c r="M516" s="7"/>
      <c r="N516" s="7"/>
      <c r="O516" s="7"/>
      <c r="P516" s="7"/>
      <c r="Q516" s="7"/>
      <c r="R516" s="7"/>
      <c r="S516" s="7"/>
      <c r="T516" s="7"/>
      <c r="U516" s="7"/>
      <c r="V516" s="7"/>
      <c r="W516" s="7"/>
      <c r="X516" s="6"/>
      <c r="Y516" s="6"/>
      <c r="Z516" s="6"/>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5.0999999999999996" customHeight="1" outlineLevel="1" thickBot="1" x14ac:dyDescent="0.3">
      <c r="A517" s="5"/>
      <c r="B517" s="6"/>
      <c r="C517" s="6"/>
      <c r="D517" s="6"/>
      <c r="E517" s="6"/>
      <c r="F517" s="6"/>
      <c r="G517" s="6"/>
      <c r="H517" s="7"/>
      <c r="I517" s="7"/>
      <c r="J517" s="7"/>
      <c r="K517" s="7"/>
      <c r="L517" s="7"/>
      <c r="M517" s="7"/>
      <c r="N517" s="7"/>
      <c r="O517" s="7"/>
      <c r="P517" s="7"/>
      <c r="Q517" s="7"/>
      <c r="R517" s="7"/>
      <c r="S517" s="7"/>
      <c r="T517" s="7"/>
      <c r="U517" s="7"/>
      <c r="V517" s="7"/>
      <c r="W517" s="7"/>
      <c r="X517" s="6"/>
      <c r="Y517" s="6"/>
      <c r="Z517" s="6"/>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5.0999999999999996" customHeight="1" outlineLevel="1" x14ac:dyDescent="0.25">
      <c r="A518" s="5"/>
      <c r="B518" s="6"/>
      <c r="C518" s="9" t="s">
        <v>0</v>
      </c>
      <c r="D518" s="9"/>
      <c r="E518" s="9"/>
      <c r="F518" s="9"/>
      <c r="G518" s="9"/>
      <c r="H518" s="9"/>
      <c r="I518" s="9"/>
      <c r="J518" s="9"/>
      <c r="K518" s="317"/>
      <c r="L518" s="10"/>
      <c r="M518" s="10"/>
      <c r="N518" s="10"/>
      <c r="O518" s="10"/>
      <c r="P518" s="10"/>
      <c r="Q518" s="10"/>
      <c r="R518" s="10"/>
      <c r="S518" s="10"/>
      <c r="T518" s="10"/>
      <c r="U518" s="10"/>
      <c r="V518" s="10"/>
      <c r="W518" s="11"/>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2"/>
      <c r="D519" s="12"/>
      <c r="E519" s="12" t="s">
        <v>1</v>
      </c>
      <c r="F519" s="13"/>
      <c r="G519" s="14" t="s">
        <v>380</v>
      </c>
      <c r="H519" s="13"/>
      <c r="I519" s="13"/>
      <c r="J519" s="13"/>
      <c r="K519" s="13"/>
      <c r="L519" s="13"/>
      <c r="M519" s="13"/>
      <c r="N519" s="13"/>
      <c r="O519" s="13"/>
      <c r="P519" s="13"/>
      <c r="Q519" s="13"/>
      <c r="R519" s="13"/>
      <c r="S519" s="15"/>
      <c r="T519" s="13"/>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2"/>
      <c r="D520" s="12"/>
      <c r="E520" s="17"/>
      <c r="F520" s="13"/>
      <c r="G520" s="18"/>
      <c r="H520" s="13"/>
      <c r="I520" s="13"/>
      <c r="J520" s="13"/>
      <c r="K520" s="13"/>
      <c r="L520" s="13"/>
      <c r="M520" s="13"/>
      <c r="N520" s="13"/>
      <c r="O520" s="13"/>
      <c r="P520" s="13"/>
      <c r="Q520" s="13"/>
      <c r="R520" s="13"/>
      <c r="S520" s="15"/>
      <c r="T520" s="19"/>
      <c r="U520" s="15"/>
      <c r="V520" s="15"/>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2"/>
      <c r="E521" s="17"/>
      <c r="F521" s="13"/>
      <c r="G521" s="13"/>
      <c r="H521" s="13"/>
      <c r="I521" s="13" t="s">
        <v>408</v>
      </c>
      <c r="J521" s="13"/>
      <c r="K521" s="13"/>
      <c r="L521" s="13"/>
      <c r="M521" s="13"/>
      <c r="N521" s="13"/>
      <c r="O521" s="13"/>
      <c r="P521" s="13"/>
      <c r="Q521" s="13"/>
      <c r="R521" s="13"/>
      <c r="S521" s="15"/>
      <c r="T521" s="19"/>
      <c r="U521" s="15"/>
      <c r="V521" s="15"/>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c r="I522" s="17"/>
      <c r="J522" s="17"/>
      <c r="K522" s="17"/>
      <c r="L522" s="17"/>
      <c r="M522" s="17"/>
      <c r="N522" s="17"/>
      <c r="O522" s="17"/>
      <c r="P522" s="17"/>
      <c r="Q522" s="314"/>
      <c r="R522" s="31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17"/>
      <c r="G523" s="17"/>
      <c r="H523" s="17"/>
      <c r="I523" s="17"/>
      <c r="J523" s="17"/>
      <c r="K523" s="17"/>
      <c r="L523" s="17"/>
      <c r="M523" s="17"/>
      <c r="N523" s="17"/>
      <c r="O523" s="17"/>
      <c r="P523" s="17"/>
      <c r="Q523" s="24"/>
      <c r="R523" s="24"/>
      <c r="S523" s="314"/>
      <c r="T523" s="314"/>
      <c r="U523" s="314"/>
      <c r="V523" s="314"/>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17"/>
      <c r="G524" s="17"/>
      <c r="H524" s="17" t="s">
        <v>121</v>
      </c>
      <c r="I524" s="17" t="s">
        <v>122</v>
      </c>
      <c r="J524" s="17" t="s">
        <v>123</v>
      </c>
      <c r="K524" s="17" t="s">
        <v>124</v>
      </c>
      <c r="L524" s="17" t="s">
        <v>125</v>
      </c>
      <c r="M524" s="23"/>
      <c r="N524" s="23"/>
      <c r="O524" s="23"/>
      <c r="P524" s="24"/>
      <c r="Q524" s="24"/>
      <c r="R524" s="24"/>
      <c r="S524" s="314"/>
      <c r="T524" s="314"/>
      <c r="U524" s="314"/>
      <c r="V524" s="314"/>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1" t="s">
        <v>405</v>
      </c>
      <c r="I525" s="373">
        <v>0</v>
      </c>
      <c r="J525" s="373">
        <v>0.97</v>
      </c>
      <c r="K525" s="377">
        <v>43600</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0.86</v>
      </c>
      <c r="K526" s="377">
        <v>43617</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2" t="s">
        <v>68</v>
      </c>
      <c r="I527" s="373">
        <v>1</v>
      </c>
      <c r="J527" s="373">
        <v>0.7</v>
      </c>
      <c r="K527" s="377">
        <v>43653</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2" t="s">
        <v>407</v>
      </c>
      <c r="I528" s="373">
        <v>1</v>
      </c>
      <c r="J528" s="373">
        <v>0.87</v>
      </c>
      <c r="K528" s="377">
        <v>43653</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71</v>
      </c>
      <c r="I529" s="373">
        <v>1</v>
      </c>
      <c r="J529" s="373">
        <v>1.3</v>
      </c>
      <c r="K529" s="377">
        <v>43556</v>
      </c>
      <c r="L529" s="373">
        <v>5</v>
      </c>
      <c r="M529" s="66"/>
      <c r="N529" s="66"/>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H530" s="333" t="s">
        <v>70</v>
      </c>
      <c r="I530" s="373">
        <v>1</v>
      </c>
      <c r="J530" s="373">
        <v>1.1000000000000001</v>
      </c>
      <c r="K530" s="377">
        <v>43647</v>
      </c>
      <c r="L530" s="373">
        <v>5</v>
      </c>
      <c r="M530" s="66"/>
      <c r="N530" s="66"/>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25">
      <c r="A531" s="5"/>
      <c r="B531" s="6"/>
      <c r="C531" s="17"/>
      <c r="D531" s="17"/>
      <c r="E531" s="17"/>
      <c r="F531" s="33"/>
      <c r="H531" s="333" t="s">
        <v>69</v>
      </c>
      <c r="I531" s="373">
        <v>1</v>
      </c>
      <c r="J531" s="373">
        <v>1.1499999999999999</v>
      </c>
      <c r="K531" s="377">
        <v>43511</v>
      </c>
      <c r="L531" s="373">
        <v>90</v>
      </c>
      <c r="M531" s="316"/>
      <c r="N531" s="65"/>
      <c r="O531" s="65"/>
      <c r="P531" s="65"/>
      <c r="Q531" s="59"/>
      <c r="R531" s="59"/>
      <c r="S531" s="59"/>
      <c r="T531" s="59"/>
      <c r="U531" s="59"/>
      <c r="V531" s="6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7"/>
      <c r="D532" s="17"/>
      <c r="E532" s="17"/>
      <c r="F532" s="33"/>
      <c r="O532" s="66"/>
      <c r="P532" s="66"/>
      <c r="Q532" s="61"/>
      <c r="R532" s="61"/>
      <c r="S532" s="61"/>
      <c r="T532" s="61"/>
      <c r="U532" s="61"/>
      <c r="V532" s="60"/>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5.0999999999999996" customHeight="1" outlineLevel="1" x14ac:dyDescent="0.25">
      <c r="A533" s="5"/>
      <c r="B533" s="6"/>
      <c r="C533" s="17"/>
      <c r="D533" s="17"/>
      <c r="E533" s="17"/>
      <c r="F533" s="36"/>
      <c r="G533" s="37"/>
      <c r="H533" s="37"/>
      <c r="I533" s="37"/>
      <c r="J533" s="38"/>
      <c r="K533" s="38"/>
      <c r="L533" s="38"/>
      <c r="M533" s="38"/>
      <c r="N533" s="38"/>
      <c r="O533" s="38"/>
      <c r="P533" s="38"/>
      <c r="Q533" s="38"/>
      <c r="R533" s="38"/>
      <c r="S533" s="38"/>
      <c r="T533" s="38"/>
      <c r="U533" s="38"/>
      <c r="V533" s="30"/>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24.95" customHeight="1" outlineLevel="1" x14ac:dyDescent="0.25">
      <c r="A534" s="5"/>
      <c r="B534" s="6"/>
      <c r="C534" s="39"/>
      <c r="D534" s="39"/>
      <c r="E534" s="39"/>
      <c r="F534" s="39"/>
      <c r="G534" s="40" t="str">
        <f>G519</f>
        <v>Fert info</v>
      </c>
      <c r="H534" s="39"/>
      <c r="I534" s="39"/>
      <c r="J534" s="39"/>
      <c r="K534" s="39"/>
      <c r="L534" s="39"/>
      <c r="M534" s="39"/>
      <c r="N534" s="39"/>
      <c r="O534" s="39"/>
      <c r="P534" s="39"/>
      <c r="Q534" s="39"/>
      <c r="R534" s="39"/>
      <c r="S534" s="39"/>
      <c r="T534" s="39"/>
      <c r="U534" s="39"/>
      <c r="V534" s="39"/>
      <c r="W534" s="41" t="s">
        <v>24</v>
      </c>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6"/>
      <c r="D535" s="6"/>
      <c r="E535" s="6"/>
      <c r="F535" s="7"/>
      <c r="G535" s="7"/>
      <c r="H535" s="7"/>
      <c r="I535" s="7"/>
      <c r="J535" s="7"/>
      <c r="K535" s="7"/>
      <c r="L535" s="7"/>
      <c r="M535" s="7"/>
      <c r="N535" s="7"/>
      <c r="O535" s="7"/>
      <c r="P535" s="7"/>
      <c r="Q535" s="7"/>
      <c r="R535" s="7"/>
      <c r="S535" s="7"/>
      <c r="T535" s="7"/>
      <c r="U535" s="7"/>
      <c r="V535" s="7"/>
      <c r="W535" s="7"/>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6"/>
      <c r="D536" s="6"/>
      <c r="E536" s="6"/>
      <c r="F536" s="6"/>
      <c r="G536" s="6"/>
      <c r="H536" s="7"/>
      <c r="I536" s="7"/>
      <c r="J536" s="7"/>
      <c r="K536" s="7"/>
      <c r="L536" s="7"/>
      <c r="M536" s="240"/>
      <c r="N536" s="240"/>
      <c r="O536" s="240"/>
      <c r="P536" s="7"/>
      <c r="Q536" s="7"/>
      <c r="R536" s="7"/>
      <c r="S536" s="7"/>
      <c r="T536" s="7"/>
      <c r="U536" s="7"/>
      <c r="V536" s="7"/>
      <c r="W536" s="7"/>
      <c r="X536" s="6"/>
      <c r="Y536" s="6"/>
      <c r="Z536" s="6"/>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5.0999999999999996" customHeight="1" outlineLevel="1" thickBot="1" x14ac:dyDescent="0.3">
      <c r="A537" s="5"/>
      <c r="B537" s="6"/>
      <c r="C537" s="6"/>
      <c r="D537" s="6"/>
      <c r="E537" s="6"/>
      <c r="F537" s="6"/>
      <c r="G537" s="6"/>
      <c r="H537" s="7"/>
      <c r="I537" s="7"/>
      <c r="J537" s="7"/>
      <c r="K537" s="7"/>
      <c r="L537" s="7"/>
      <c r="M537" s="240"/>
      <c r="N537" s="240"/>
      <c r="O537" s="240"/>
      <c r="P537" s="7"/>
      <c r="Q537" s="7"/>
      <c r="R537" s="7"/>
      <c r="S537" s="7"/>
      <c r="T537" s="7"/>
      <c r="U537" s="7"/>
      <c r="V537" s="7"/>
      <c r="W537" s="7"/>
      <c r="X537" s="6"/>
      <c r="Y537" s="6"/>
      <c r="Z537" s="6"/>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5.0999999999999996" customHeight="1" outlineLevel="1" x14ac:dyDescent="0.25">
      <c r="A538" s="5"/>
      <c r="B538" s="6"/>
      <c r="C538" s="9" t="s">
        <v>0</v>
      </c>
      <c r="D538" s="9"/>
      <c r="E538" s="9"/>
      <c r="F538" s="9"/>
      <c r="G538" s="9"/>
      <c r="H538" s="9"/>
      <c r="I538" s="9"/>
      <c r="J538" s="9"/>
      <c r="K538" s="10"/>
      <c r="L538" s="10"/>
      <c r="M538" s="242"/>
      <c r="N538" s="242"/>
      <c r="O538" s="242"/>
      <c r="P538" s="10"/>
      <c r="Q538" s="10"/>
      <c r="R538" s="10"/>
      <c r="S538" s="10"/>
      <c r="T538" s="10"/>
      <c r="U538" s="10"/>
      <c r="V538" s="10"/>
      <c r="W538" s="11"/>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2"/>
      <c r="D539" s="12"/>
      <c r="E539" s="12" t="s">
        <v>1</v>
      </c>
      <c r="F539" s="13"/>
      <c r="G539" s="14" t="s">
        <v>33</v>
      </c>
      <c r="H539" s="13"/>
      <c r="I539" s="13"/>
      <c r="J539" s="13"/>
      <c r="K539" s="13"/>
      <c r="L539" s="13"/>
      <c r="M539" s="245"/>
      <c r="N539" s="245"/>
      <c r="O539" s="245"/>
      <c r="P539" s="13"/>
      <c r="Q539" s="13"/>
      <c r="R539" s="13"/>
      <c r="S539" s="15"/>
      <c r="T539" s="13"/>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2"/>
      <c r="D540" s="12"/>
      <c r="E540" s="17"/>
      <c r="F540" s="13"/>
      <c r="G540" s="18"/>
      <c r="H540" s="13" t="s">
        <v>26</v>
      </c>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2"/>
      <c r="E541" s="17"/>
      <c r="F541" s="13"/>
      <c r="G541" s="13" t="s">
        <v>2</v>
      </c>
      <c r="H541" s="43" t="s">
        <v>34</v>
      </c>
      <c r="I541" s="13"/>
      <c r="J541" s="13"/>
      <c r="K541" s="13"/>
      <c r="L541" s="13"/>
      <c r="M541" s="245"/>
      <c r="N541" s="245"/>
      <c r="O541" s="245"/>
      <c r="P541" s="13"/>
      <c r="Q541" s="13"/>
      <c r="R541" s="13"/>
      <c r="S541" s="15"/>
      <c r="T541" s="19"/>
      <c r="U541" s="15"/>
      <c r="V541" s="15"/>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20">
        <v>0</v>
      </c>
      <c r="D542" s="12"/>
      <c r="E542" s="17"/>
      <c r="F542" s="13"/>
      <c r="G542" s="21"/>
      <c r="H542" s="13"/>
      <c r="I542" s="13"/>
      <c r="J542" s="13"/>
      <c r="K542" s="13"/>
      <c r="L542" s="13"/>
      <c r="M542" s="245"/>
      <c r="N542" s="245"/>
      <c r="O542" s="245"/>
      <c r="P542" s="13"/>
      <c r="Q542" s="13"/>
      <c r="R542" s="13"/>
      <c r="S542" s="15"/>
      <c r="T542" s="19"/>
      <c r="U542" s="15"/>
      <c r="V542" s="15"/>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22"/>
      <c r="K543" s="22"/>
      <c r="L543" s="22"/>
      <c r="M543" s="819"/>
      <c r="N543" s="819"/>
      <c r="O543" s="819"/>
      <c r="P543" s="22"/>
      <c r="Q543" s="22"/>
      <c r="R543" s="22"/>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17"/>
      <c r="J544" s="17"/>
      <c r="K544" s="17"/>
      <c r="L544" s="17"/>
      <c r="M544" s="249"/>
      <c r="N544" s="249"/>
      <c r="O544" s="249"/>
      <c r="P544" s="17"/>
      <c r="Q544" s="22"/>
      <c r="R544" s="22"/>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17"/>
      <c r="G545" s="17"/>
      <c r="H545" s="17"/>
      <c r="I545" s="17"/>
      <c r="J545" s="17"/>
      <c r="K545" s="17"/>
      <c r="L545" s="17"/>
      <c r="M545" s="249"/>
      <c r="N545" s="249"/>
      <c r="O545" s="249"/>
      <c r="P545" s="17"/>
      <c r="Q545" s="24"/>
      <c r="R545" s="24"/>
      <c r="S545" s="22"/>
      <c r="T545" s="22"/>
      <c r="U545" s="22"/>
      <c r="V545" s="22"/>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17"/>
      <c r="G546" s="17"/>
      <c r="H546" s="17"/>
      <c r="I546" s="255" t="s">
        <v>446</v>
      </c>
      <c r="J546" s="255" t="s">
        <v>63</v>
      </c>
      <c r="K546" s="255" t="s">
        <v>64</v>
      </c>
      <c r="L546" s="255" t="s">
        <v>65</v>
      </c>
      <c r="M546" s="255" t="s">
        <v>66</v>
      </c>
      <c r="N546" s="255" t="s">
        <v>1003</v>
      </c>
      <c r="O546" s="255" t="s">
        <v>1004</v>
      </c>
      <c r="P546" s="255" t="s">
        <v>1005</v>
      </c>
      <c r="Q546" s="24"/>
      <c r="R546" s="24"/>
      <c r="S546" s="22"/>
      <c r="T546" s="22"/>
      <c r="U546" s="22"/>
      <c r="V546" s="22"/>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H547" s="331" t="s">
        <v>405</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68</v>
      </c>
      <c r="I549" s="374">
        <v>0.62</v>
      </c>
      <c r="J549" s="374">
        <v>0.62</v>
      </c>
      <c r="K549" s="374">
        <v>0.77</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407</v>
      </c>
      <c r="I550" s="374">
        <v>0.62</v>
      </c>
      <c r="J550" s="374">
        <v>0.62</v>
      </c>
      <c r="K550" s="374">
        <v>0.77</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71</v>
      </c>
      <c r="I551" s="374">
        <v>0.7</v>
      </c>
      <c r="J551" s="374">
        <v>1</v>
      </c>
      <c r="K551" s="374">
        <v>1</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G552" s="75"/>
      <c r="H552" s="332" t="s">
        <v>70</v>
      </c>
      <c r="I552" s="374">
        <v>0.67</v>
      </c>
      <c r="J552" s="374">
        <v>1</v>
      </c>
      <c r="K552" s="374">
        <v>0.83</v>
      </c>
      <c r="L552" s="374">
        <v>0.83</v>
      </c>
      <c r="M552" s="374">
        <v>0.83</v>
      </c>
      <c r="N552" s="374">
        <v>1</v>
      </c>
      <c r="O552" s="374">
        <v>1</v>
      </c>
      <c r="P552" s="374">
        <v>1</v>
      </c>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G553" s="75"/>
      <c r="H553" s="332" t="s">
        <v>69</v>
      </c>
      <c r="I553" s="374">
        <v>0.42</v>
      </c>
      <c r="J553" s="374">
        <v>0.83</v>
      </c>
      <c r="K553" s="374">
        <v>0.83</v>
      </c>
      <c r="L553" s="374">
        <v>1</v>
      </c>
      <c r="M553" s="374">
        <v>1</v>
      </c>
      <c r="N553" s="374">
        <v>1</v>
      </c>
      <c r="O553" s="374">
        <v>1</v>
      </c>
      <c r="P553" s="374">
        <v>1</v>
      </c>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7"/>
      <c r="D554" s="17"/>
      <c r="E554" s="17"/>
      <c r="F554" s="33"/>
      <c r="M554" s="75"/>
      <c r="N554" s="75"/>
      <c r="O554" s="75"/>
      <c r="Q554" s="61"/>
      <c r="R554" s="61"/>
      <c r="S554" s="61"/>
      <c r="T554" s="61"/>
      <c r="U554" s="61"/>
      <c r="V554" s="6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M555" s="75"/>
      <c r="N555" s="75"/>
      <c r="O555" s="75"/>
      <c r="Q555" s="61"/>
      <c r="R555" s="61"/>
      <c r="S555" s="61"/>
      <c r="T555" s="61"/>
      <c r="U555" s="61"/>
      <c r="V555" s="60"/>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5.0999999999999996" customHeight="1" outlineLevel="1" x14ac:dyDescent="0.25">
      <c r="A556" s="5"/>
      <c r="B556" s="6"/>
      <c r="C556" s="17"/>
      <c r="D556" s="17"/>
      <c r="E556" s="17"/>
      <c r="F556" s="36"/>
      <c r="G556" s="37"/>
      <c r="H556" s="37"/>
      <c r="I556" s="37"/>
      <c r="J556" s="38"/>
      <c r="K556" s="38"/>
      <c r="L556" s="38"/>
      <c r="M556" s="268"/>
      <c r="N556" s="268"/>
      <c r="O556" s="268"/>
      <c r="P556" s="38"/>
      <c r="Q556" s="38"/>
      <c r="R556" s="38"/>
      <c r="S556" s="38"/>
      <c r="T556" s="38"/>
      <c r="U556" s="38"/>
      <c r="V556" s="30"/>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24.95" customHeight="1" outlineLevel="1" x14ac:dyDescent="0.25">
      <c r="A557" s="5"/>
      <c r="B557" s="6"/>
      <c r="C557" s="39"/>
      <c r="D557" s="39"/>
      <c r="E557" s="39"/>
      <c r="F557" s="39"/>
      <c r="G557" s="40" t="str">
        <f>G539</f>
        <v>Fert by Soil</v>
      </c>
      <c r="H557" s="39"/>
      <c r="I557" s="39"/>
      <c r="J557" s="39"/>
      <c r="K557" s="39"/>
      <c r="L557" s="39"/>
      <c r="M557" s="269"/>
      <c r="N557" s="269"/>
      <c r="O557" s="269"/>
      <c r="P557" s="39"/>
      <c r="Q557" s="39"/>
      <c r="R557" s="39"/>
      <c r="S557" s="39"/>
      <c r="T557" s="39"/>
      <c r="U557" s="39"/>
      <c r="V557" s="39"/>
      <c r="W557" s="41" t="s">
        <v>24</v>
      </c>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6"/>
      <c r="D558" s="6"/>
      <c r="E558" s="6"/>
      <c r="F558" s="7"/>
      <c r="G558" s="7"/>
      <c r="H558" s="7"/>
      <c r="I558" s="7"/>
      <c r="J558" s="7"/>
      <c r="K558" s="7"/>
      <c r="L558" s="7"/>
      <c r="M558" s="240"/>
      <c r="N558" s="240"/>
      <c r="O558" s="240"/>
      <c r="P558" s="7"/>
      <c r="Q558" s="7"/>
      <c r="R558" s="7"/>
      <c r="S558" s="7"/>
      <c r="T558" s="7"/>
      <c r="U558" s="7"/>
      <c r="V558" s="7"/>
      <c r="W558" s="7"/>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6"/>
      <c r="D559" s="6"/>
      <c r="E559" s="6"/>
      <c r="F559" s="6"/>
      <c r="G559" s="6"/>
      <c r="H559" s="7"/>
      <c r="I559" s="7"/>
      <c r="J559" s="7"/>
      <c r="K559" s="7"/>
      <c r="L559" s="7"/>
      <c r="M559" s="240"/>
      <c r="N559" s="240"/>
      <c r="O559" s="240"/>
      <c r="P559" s="7"/>
      <c r="Q559" s="7"/>
      <c r="R559" s="7"/>
      <c r="S559" s="7"/>
      <c r="T559" s="7"/>
      <c r="U559" s="7"/>
      <c r="V559" s="7"/>
      <c r="W559" s="7"/>
      <c r="X559" s="6"/>
      <c r="Y559" s="6"/>
      <c r="Z559" s="6"/>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thickBot="1" x14ac:dyDescent="0.3">
      <c r="A560" s="5"/>
      <c r="B560" s="6"/>
      <c r="C560" s="6"/>
      <c r="D560" s="6"/>
      <c r="E560" s="6"/>
      <c r="F560" s="6"/>
      <c r="G560" s="6"/>
      <c r="H560" s="7"/>
      <c r="I560" s="7"/>
      <c r="J560" s="7"/>
      <c r="K560" s="7"/>
      <c r="L560" s="7"/>
      <c r="M560" s="240"/>
      <c r="N560" s="240"/>
      <c r="O560" s="240"/>
      <c r="P560" s="7"/>
      <c r="Q560" s="7"/>
      <c r="R560" s="7"/>
      <c r="S560" s="7"/>
      <c r="T560" s="7"/>
      <c r="U560" s="7"/>
      <c r="V560" s="7"/>
      <c r="W560" s="7"/>
      <c r="X560" s="6"/>
      <c r="Y560" s="6"/>
      <c r="Z560" s="6"/>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5.0999999999999996" customHeight="1" outlineLevel="1" x14ac:dyDescent="0.25">
      <c r="A561" s="5"/>
      <c r="B561" s="6"/>
      <c r="C561" s="9" t="s">
        <v>0</v>
      </c>
      <c r="D561" s="9"/>
      <c r="E561" s="9"/>
      <c r="F561" s="9"/>
      <c r="G561" s="9"/>
      <c r="H561" s="9"/>
      <c r="I561" s="9"/>
      <c r="J561" s="9"/>
      <c r="K561" s="10"/>
      <c r="L561" s="10"/>
      <c r="M561" s="242"/>
      <c r="N561" s="242"/>
      <c r="O561" s="242"/>
      <c r="P561" s="10"/>
      <c r="Q561" s="10"/>
      <c r="R561" s="10"/>
      <c r="S561" s="10"/>
      <c r="T561" s="10"/>
      <c r="U561" s="10"/>
      <c r="V561" s="10"/>
      <c r="W561" s="11"/>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2"/>
      <c r="D562" s="12"/>
      <c r="E562" s="12" t="s">
        <v>1</v>
      </c>
      <c r="F562" s="13"/>
      <c r="G562" s="14" t="s">
        <v>35</v>
      </c>
      <c r="H562" s="13"/>
      <c r="I562" s="13"/>
      <c r="J562" s="13"/>
      <c r="K562" s="13"/>
      <c r="L562" s="13"/>
      <c r="M562" s="245"/>
      <c r="N562" s="245"/>
      <c r="O562" s="245"/>
      <c r="P562" s="13"/>
      <c r="Q562" s="13"/>
      <c r="R562" s="13"/>
      <c r="S562" s="15"/>
      <c r="T562" s="13"/>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2"/>
      <c r="D563" s="12"/>
      <c r="E563" s="17"/>
      <c r="F563" s="13"/>
      <c r="G563" s="18"/>
      <c r="H563" s="13" t="s">
        <v>26</v>
      </c>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2"/>
      <c r="E564" s="17"/>
      <c r="F564" s="13"/>
      <c r="G564" s="13" t="s">
        <v>2</v>
      </c>
      <c r="H564" s="43" t="s">
        <v>34</v>
      </c>
      <c r="I564" s="13"/>
      <c r="J564" s="13"/>
      <c r="K564" s="13"/>
      <c r="L564" s="13"/>
      <c r="M564" s="245"/>
      <c r="N564" s="245"/>
      <c r="O564" s="245"/>
      <c r="P564" s="13"/>
      <c r="Q564" s="13"/>
      <c r="R564" s="13"/>
      <c r="S564" s="15"/>
      <c r="T564" s="19"/>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20">
        <v>0</v>
      </c>
      <c r="D565" s="12"/>
      <c r="E565" s="17"/>
      <c r="F565" s="13"/>
      <c r="G565" s="21"/>
      <c r="H565" s="13"/>
      <c r="I565" s="13"/>
      <c r="J565" s="13"/>
      <c r="K565" s="13"/>
      <c r="L565" s="13"/>
      <c r="M565" s="245"/>
      <c r="N565" s="245"/>
      <c r="O565" s="245"/>
      <c r="P565" s="13"/>
      <c r="Q565" s="13"/>
      <c r="R565" s="13"/>
      <c r="S565" s="15"/>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2"/>
      <c r="K566" s="22"/>
      <c r="L566" s="22"/>
      <c r="M566" s="819"/>
      <c r="N566" s="819"/>
      <c r="O566" s="819"/>
      <c r="P566" s="22"/>
      <c r="Q566" s="22"/>
      <c r="R566" s="22"/>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17"/>
      <c r="J567" s="17"/>
      <c r="K567" s="17"/>
      <c r="L567" s="22"/>
      <c r="M567" s="819"/>
      <c r="N567" s="819"/>
      <c r="O567" s="819"/>
      <c r="P567" s="22"/>
      <c r="Q567" s="22"/>
      <c r="R567" s="22"/>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3"/>
      <c r="K568" s="23"/>
      <c r="L568" s="23"/>
      <c r="M568" s="255"/>
      <c r="N568" s="255"/>
      <c r="O568" s="255"/>
      <c r="P568" s="23"/>
      <c r="Q568" s="24"/>
      <c r="R568" s="24"/>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17"/>
      <c r="I569" s="255" t="s">
        <v>446</v>
      </c>
      <c r="J569" s="255" t="s">
        <v>63</v>
      </c>
      <c r="K569" s="255" t="s">
        <v>64</v>
      </c>
      <c r="L569" s="255" t="s">
        <v>65</v>
      </c>
      <c r="M569" s="255" t="s">
        <v>66</v>
      </c>
      <c r="N569" s="255" t="s">
        <v>1003</v>
      </c>
      <c r="O569" s="255" t="s">
        <v>1004</v>
      </c>
      <c r="P569" s="255" t="s">
        <v>1005</v>
      </c>
      <c r="Q569" s="24"/>
      <c r="R569" s="24"/>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383</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384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385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375</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5" outlineLevel="1" x14ac:dyDescent="0.25">
      <c r="A574" s="5"/>
      <c r="B574" s="6"/>
      <c r="C574" s="17"/>
      <c r="D574" s="17"/>
      <c r="E574" s="17"/>
      <c r="F574" s="26"/>
      <c r="G574" s="27"/>
      <c r="H574" s="34" t="s">
        <v>376</v>
      </c>
      <c r="I574" s="374">
        <v>1</v>
      </c>
      <c r="J574" s="374">
        <v>1</v>
      </c>
      <c r="K574" s="374">
        <v>1</v>
      </c>
      <c r="L574" s="374">
        <v>1</v>
      </c>
      <c r="M574" s="374">
        <v>1</v>
      </c>
      <c r="N574" s="374">
        <v>1</v>
      </c>
      <c r="O574" s="374">
        <v>1</v>
      </c>
      <c r="P574" s="374">
        <v>1</v>
      </c>
      <c r="Q574" s="222"/>
      <c r="R574" s="222"/>
      <c r="S574" s="222"/>
      <c r="T574" s="222"/>
      <c r="U574" s="222"/>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5" outlineLevel="1" x14ac:dyDescent="0.25">
      <c r="A575" s="5"/>
      <c r="B575" s="6"/>
      <c r="C575" s="17"/>
      <c r="D575" s="17"/>
      <c r="E575" s="17"/>
      <c r="F575" s="26"/>
      <c r="G575" s="27"/>
      <c r="H575" s="34" t="s">
        <v>377</v>
      </c>
      <c r="I575" s="374">
        <v>1</v>
      </c>
      <c r="J575" s="374">
        <v>1</v>
      </c>
      <c r="K575" s="374">
        <v>1</v>
      </c>
      <c r="L575" s="374">
        <v>1</v>
      </c>
      <c r="M575" s="374">
        <v>1</v>
      </c>
      <c r="N575" s="374">
        <v>1</v>
      </c>
      <c r="O575" s="374">
        <v>1</v>
      </c>
      <c r="P575" s="374">
        <v>1</v>
      </c>
      <c r="Q575" s="222"/>
      <c r="R575" s="222"/>
      <c r="S575" s="222"/>
      <c r="T575" s="222"/>
      <c r="U575" s="222"/>
      <c r="V575" s="223"/>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3"/>
      <c r="G576" s="34"/>
      <c r="H576" s="34"/>
      <c r="I576" s="34"/>
      <c r="J576" s="34"/>
      <c r="K576" s="34"/>
      <c r="L576" s="34"/>
      <c r="M576" s="261"/>
      <c r="N576" s="261"/>
      <c r="O576" s="261"/>
      <c r="P576" s="34"/>
      <c r="Q576" s="224"/>
      <c r="R576" s="224"/>
      <c r="S576" s="224"/>
      <c r="T576" s="224"/>
      <c r="U576" s="224"/>
      <c r="V576" s="223"/>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5.0999999999999996" customHeight="1" outlineLevel="1" x14ac:dyDescent="0.25">
      <c r="A577" s="5"/>
      <c r="B577" s="6"/>
      <c r="C577" s="17"/>
      <c r="D577" s="17"/>
      <c r="E577" s="17"/>
      <c r="F577" s="36"/>
      <c r="G577" s="37"/>
      <c r="H577" s="37"/>
      <c r="I577" s="37"/>
      <c r="J577" s="38"/>
      <c r="K577" s="38"/>
      <c r="L577" s="38"/>
      <c r="M577" s="268"/>
      <c r="N577" s="268"/>
      <c r="O577" s="268"/>
      <c r="P577" s="38"/>
      <c r="Q577" s="38"/>
      <c r="R577" s="38"/>
      <c r="S577" s="38"/>
      <c r="T577" s="38"/>
      <c r="U577" s="38"/>
      <c r="V577" s="3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24.95" customHeight="1" outlineLevel="1" x14ac:dyDescent="0.25">
      <c r="A578" s="5"/>
      <c r="B578" s="6"/>
      <c r="C578" s="39"/>
      <c r="D578" s="39"/>
      <c r="E578" s="39"/>
      <c r="F578" s="39"/>
      <c r="G578" s="40" t="str">
        <f>G562</f>
        <v>Chemical by Soil</v>
      </c>
      <c r="H578" s="39"/>
      <c r="I578" s="39"/>
      <c r="J578" s="39"/>
      <c r="K578" s="39"/>
      <c r="L578" s="39"/>
      <c r="M578" s="269"/>
      <c r="N578" s="269"/>
      <c r="O578" s="269"/>
      <c r="P578" s="39"/>
      <c r="Q578" s="39"/>
      <c r="R578" s="39"/>
      <c r="S578" s="39"/>
      <c r="T578" s="39"/>
      <c r="U578" s="39"/>
      <c r="V578" s="39"/>
      <c r="W578" s="41" t="s">
        <v>24</v>
      </c>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6"/>
      <c r="D579" s="6"/>
      <c r="E579" s="6"/>
      <c r="F579" s="7"/>
      <c r="G579" s="7"/>
      <c r="H579" s="7"/>
      <c r="I579" s="7"/>
      <c r="J579" s="7"/>
      <c r="K579" s="7"/>
      <c r="L579" s="7"/>
      <c r="M579" s="240"/>
      <c r="N579" s="240"/>
      <c r="O579" s="240"/>
      <c r="P579" s="7"/>
      <c r="Q579" s="7"/>
      <c r="R579" s="7"/>
      <c r="S579" s="7"/>
      <c r="T579" s="7"/>
      <c r="U579" s="7"/>
      <c r="V579" s="7"/>
      <c r="W579" s="7"/>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6"/>
      <c r="D580" s="6"/>
      <c r="E580" s="6"/>
      <c r="F580" s="6"/>
      <c r="G580" s="6"/>
      <c r="H580" s="7"/>
      <c r="I580" s="7"/>
      <c r="J580" s="7"/>
      <c r="K580" s="7"/>
      <c r="L580" s="7"/>
      <c r="M580" s="7"/>
      <c r="N580" s="7"/>
      <c r="O580" s="7"/>
      <c r="P580" s="7"/>
      <c r="Q580" s="7"/>
      <c r="R580" s="7"/>
      <c r="S580" s="7"/>
      <c r="T580" s="7"/>
      <c r="U580" s="7"/>
      <c r="V580" s="7"/>
      <c r="W580" s="7"/>
      <c r="X580" s="6"/>
      <c r="Y580" s="6"/>
      <c r="Z580" s="6"/>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5.0999999999999996" customHeight="1" outlineLevel="1" thickBot="1" x14ac:dyDescent="0.3">
      <c r="A581" s="5"/>
      <c r="B581" s="6"/>
      <c r="C581" s="6"/>
      <c r="D581" s="6"/>
      <c r="E581" s="6"/>
      <c r="F581" s="6"/>
      <c r="G581" s="6"/>
      <c r="H581" s="7"/>
      <c r="I581" s="7"/>
      <c r="J581" s="7"/>
      <c r="K581" s="7"/>
      <c r="L581" s="7"/>
      <c r="M581" s="7"/>
      <c r="N581" s="7"/>
      <c r="O581" s="7"/>
      <c r="P581" s="7"/>
      <c r="Q581" s="7"/>
      <c r="R581" s="7"/>
      <c r="S581" s="7"/>
      <c r="T581" s="7"/>
      <c r="U581" s="7"/>
      <c r="V581" s="7"/>
      <c r="W581" s="7"/>
      <c r="X581" s="6"/>
      <c r="Y581" s="6"/>
      <c r="Z581" s="6"/>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5.0999999999999996" customHeight="1" outlineLevel="1" x14ac:dyDescent="0.25">
      <c r="A582" s="5"/>
      <c r="B582" s="6"/>
      <c r="C582" s="9" t="s">
        <v>0</v>
      </c>
      <c r="D582" s="9"/>
      <c r="E582" s="9"/>
      <c r="F582" s="9"/>
      <c r="G582" s="9"/>
      <c r="H582" s="9"/>
      <c r="I582" s="9"/>
      <c r="J582" s="9"/>
      <c r="K582" s="10"/>
      <c r="L582" s="10"/>
      <c r="M582" s="10"/>
      <c r="N582" s="10"/>
      <c r="O582" s="10"/>
      <c r="P582" s="10"/>
      <c r="Q582" s="10"/>
      <c r="R582" s="10"/>
      <c r="S582" s="10"/>
      <c r="T582" s="10"/>
      <c r="U582" s="10"/>
      <c r="V582" s="10"/>
      <c r="W582" s="11"/>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2"/>
      <c r="D583" s="12"/>
      <c r="E583" s="12" t="s">
        <v>1</v>
      </c>
      <c r="F583" s="13"/>
      <c r="G583" s="14" t="s">
        <v>261</v>
      </c>
      <c r="H583" s="13"/>
      <c r="I583" s="13"/>
      <c r="J583" s="13"/>
      <c r="K583" s="13"/>
      <c r="L583" s="13"/>
      <c r="M583" s="13"/>
      <c r="N583" s="13"/>
      <c r="O583" s="13"/>
      <c r="P583" s="13"/>
      <c r="Q583" s="13"/>
      <c r="R583" s="13"/>
      <c r="S583" s="15"/>
      <c r="T583" s="13"/>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2"/>
      <c r="D584" s="12"/>
      <c r="E584" s="17"/>
      <c r="F584" s="13"/>
      <c r="G584" s="18"/>
      <c r="H584" s="13" t="s">
        <v>262</v>
      </c>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2"/>
      <c r="E585" s="17"/>
      <c r="F585" s="13"/>
      <c r="G585" s="13"/>
      <c r="H585" s="13"/>
      <c r="I585" s="13"/>
      <c r="J585" s="13"/>
      <c r="K585" s="13"/>
      <c r="L585" s="13"/>
      <c r="M585" s="13"/>
      <c r="N585" s="13"/>
      <c r="O585" s="13"/>
      <c r="P585" s="13"/>
      <c r="Q585" s="13"/>
      <c r="R585" s="13"/>
      <c r="S585" s="15"/>
      <c r="T585" s="19"/>
      <c r="U585" s="15"/>
      <c r="V585" s="15"/>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20">
        <v>0</v>
      </c>
      <c r="D586" s="12"/>
      <c r="E586" s="17"/>
      <c r="F586" s="13"/>
      <c r="G586" s="21"/>
      <c r="H586" s="13"/>
      <c r="I586" s="13"/>
      <c r="J586" s="13"/>
      <c r="K586" s="13"/>
      <c r="L586" s="13"/>
      <c r="M586" s="13"/>
      <c r="N586" s="13"/>
      <c r="O586" s="13"/>
      <c r="P586" s="13"/>
      <c r="Q586" s="13"/>
      <c r="R586" s="13"/>
      <c r="S586" s="15"/>
      <c r="T586" s="19"/>
      <c r="U586" s="15"/>
      <c r="V586" s="15"/>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2"/>
      <c r="K587" s="22"/>
      <c r="L587" s="22"/>
      <c r="M587" s="22"/>
      <c r="N587" s="22"/>
      <c r="O587" s="22"/>
      <c r="P587" s="22"/>
      <c r="Q587" s="22"/>
      <c r="R587" s="22"/>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17"/>
      <c r="K588" s="17"/>
      <c r="L588" s="22"/>
      <c r="M588" s="22"/>
      <c r="N588" s="22"/>
      <c r="O588" s="22"/>
      <c r="P588" s="22"/>
      <c r="Q588" s="22"/>
      <c r="R588" s="22"/>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17"/>
      <c r="G589" s="17"/>
      <c r="H589" s="17"/>
      <c r="I589" s="17"/>
      <c r="J589" s="23"/>
      <c r="K589" s="23"/>
      <c r="L589" s="23"/>
      <c r="M589" s="23"/>
      <c r="N589" s="23"/>
      <c r="O589" s="23"/>
      <c r="P589" s="23"/>
      <c r="Q589" s="24"/>
      <c r="R589" s="24"/>
      <c r="S589" s="22"/>
      <c r="T589" s="22"/>
      <c r="U589" s="22"/>
      <c r="V589" s="22"/>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17"/>
      <c r="G590" s="17"/>
      <c r="H590" s="17"/>
      <c r="I590" s="17"/>
      <c r="J590" s="23" t="s">
        <v>124</v>
      </c>
      <c r="K590" s="23" t="s">
        <v>125</v>
      </c>
      <c r="L590" s="23"/>
      <c r="M590" s="23"/>
      <c r="N590" s="23"/>
      <c r="O590" s="23"/>
      <c r="P590" s="24"/>
      <c r="Q590" s="24"/>
      <c r="R590" s="24"/>
      <c r="S590" s="22"/>
      <c r="T590" s="22"/>
      <c r="U590" s="22"/>
      <c r="V590" s="22"/>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ref="I591:I596" si="60">H570</f>
        <v>pre seeding</v>
      </c>
      <c r="J591" s="367">
        <v>43570</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at seeding</v>
      </c>
      <c r="J592" s="367">
        <v>43600</v>
      </c>
      <c r="K592" s="378">
        <v>15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60"/>
        <v>post seeding</v>
      </c>
      <c r="J593" s="367">
        <v>43617</v>
      </c>
      <c r="K593" s="378">
        <v>90</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cereal</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27" t="str">
        <f t="shared" si="60"/>
        <v>oilseed</v>
      </c>
      <c r="J595" s="367">
        <v>43661</v>
      </c>
      <c r="K595" s="378">
        <v>35</v>
      </c>
      <c r="L595" s="221"/>
      <c r="M595" s="221"/>
      <c r="N595" s="221"/>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5" outlineLevel="1" x14ac:dyDescent="0.25">
      <c r="A596" s="5"/>
      <c r="B596" s="6"/>
      <c r="C596" s="17"/>
      <c r="D596" s="17"/>
      <c r="E596" s="17"/>
      <c r="F596" s="26"/>
      <c r="G596" s="27"/>
      <c r="H596" s="27"/>
      <c r="I596" s="27" t="str">
        <f t="shared" si="60"/>
        <v>pulse</v>
      </c>
      <c r="J596" s="367">
        <v>43661</v>
      </c>
      <c r="K596" s="378">
        <v>35</v>
      </c>
      <c r="L596" s="221"/>
      <c r="M596" s="221"/>
      <c r="N596" s="221"/>
      <c r="O596" s="221"/>
      <c r="P596" s="221"/>
      <c r="Q596" s="222"/>
      <c r="R596" s="222"/>
      <c r="S596" s="222"/>
      <c r="T596" s="222"/>
      <c r="U596" s="222"/>
      <c r="V596" s="223"/>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33"/>
      <c r="G597" s="34"/>
      <c r="H597" s="34"/>
      <c r="I597" s="34"/>
      <c r="J597" s="34"/>
      <c r="K597" s="34"/>
      <c r="L597" s="34"/>
      <c r="M597" s="34"/>
      <c r="N597" s="34"/>
      <c r="O597" s="221"/>
      <c r="P597" s="221"/>
      <c r="Q597" s="224"/>
      <c r="R597" s="224"/>
      <c r="S597" s="224"/>
      <c r="T597" s="224"/>
      <c r="U597" s="224"/>
      <c r="V597" s="22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5.0999999999999996" customHeight="1" outlineLevel="1" x14ac:dyDescent="0.25">
      <c r="A598" s="5"/>
      <c r="B598" s="6"/>
      <c r="C598" s="17"/>
      <c r="D598" s="17"/>
      <c r="E598" s="17"/>
      <c r="F598" s="36"/>
      <c r="G598" s="37"/>
      <c r="H598" s="37"/>
      <c r="I598" s="37"/>
      <c r="J598" s="38"/>
      <c r="K598" s="38"/>
      <c r="L598" s="38"/>
      <c r="M598" s="38"/>
      <c r="N598" s="38"/>
      <c r="O598" s="38"/>
      <c r="P598" s="38"/>
      <c r="Q598" s="38"/>
      <c r="R598" s="38"/>
      <c r="S598" s="38"/>
      <c r="T598" s="38"/>
      <c r="U598" s="38"/>
      <c r="V598" s="3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24.95" customHeight="1" outlineLevel="1" x14ac:dyDescent="0.25">
      <c r="A599" s="5"/>
      <c r="B599" s="6"/>
      <c r="C599" s="39"/>
      <c r="D599" s="39"/>
      <c r="E599" s="39"/>
      <c r="F599" s="39"/>
      <c r="G599" s="40" t="str">
        <f>G583</f>
        <v>Chemical info</v>
      </c>
      <c r="H599" s="39"/>
      <c r="I599" s="39"/>
      <c r="J599" s="39"/>
      <c r="K599" s="39"/>
      <c r="L599" s="39"/>
      <c r="M599" s="39"/>
      <c r="N599" s="39"/>
      <c r="O599" s="39"/>
      <c r="P599" s="39"/>
      <c r="Q599" s="39"/>
      <c r="R599" s="39"/>
      <c r="S599" s="39"/>
      <c r="T599" s="39"/>
      <c r="U599" s="39"/>
      <c r="V599" s="39"/>
      <c r="W599" s="41" t="s">
        <v>24</v>
      </c>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6"/>
      <c r="D600" s="6"/>
      <c r="E600" s="6"/>
      <c r="F600" s="7"/>
      <c r="G600" s="7"/>
      <c r="H600" s="7"/>
      <c r="I600" s="7"/>
      <c r="J600" s="7"/>
      <c r="K600" s="7"/>
      <c r="L600" s="7"/>
      <c r="M600" s="7"/>
      <c r="N600" s="7"/>
      <c r="O600" s="7"/>
      <c r="P600" s="7"/>
      <c r="Q600" s="7"/>
      <c r="R600" s="7"/>
      <c r="S600" s="7"/>
      <c r="T600" s="7"/>
      <c r="U600" s="7"/>
      <c r="V600" s="7"/>
      <c r="W600" s="7"/>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6"/>
      <c r="D601" s="6"/>
      <c r="E601" s="6"/>
      <c r="F601" s="6"/>
      <c r="G601" s="6"/>
      <c r="H601" s="7"/>
      <c r="I601" s="7"/>
      <c r="J601" s="7"/>
      <c r="K601" s="7"/>
      <c r="L601" s="7"/>
      <c r="M601" s="7"/>
      <c r="N601" s="240"/>
      <c r="O601" s="240"/>
      <c r="P601" s="240"/>
      <c r="Q601" s="7"/>
      <c r="R601" s="7"/>
      <c r="S601" s="7"/>
      <c r="T601" s="7"/>
      <c r="U601" s="7"/>
      <c r="V601" s="7"/>
      <c r="W601" s="7"/>
      <c r="X601" s="6"/>
      <c r="Y601" s="6"/>
      <c r="Z601" s="6"/>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5.0999999999999996" customHeight="1" outlineLevel="1" thickBot="1" x14ac:dyDescent="0.3">
      <c r="A602" s="5"/>
      <c r="B602" s="6"/>
      <c r="C602" s="6"/>
      <c r="D602" s="6"/>
      <c r="E602" s="6"/>
      <c r="F602" s="6"/>
      <c r="G602" s="6"/>
      <c r="H602" s="7"/>
      <c r="I602" s="7"/>
      <c r="J602" s="7"/>
      <c r="K602" s="7"/>
      <c r="L602" s="7"/>
      <c r="M602" s="7"/>
      <c r="N602" s="240"/>
      <c r="O602" s="240"/>
      <c r="P602" s="240"/>
      <c r="Q602" s="7"/>
      <c r="R602" s="7"/>
      <c r="S602" s="7"/>
      <c r="T602" s="7"/>
      <c r="U602" s="7"/>
      <c r="V602" s="7"/>
      <c r="W602" s="7"/>
      <c r="X602" s="6"/>
      <c r="Y602" s="6"/>
      <c r="Z602" s="6"/>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5.0999999999999996" customHeight="1" outlineLevel="1" x14ac:dyDescent="0.25">
      <c r="A603" s="5"/>
      <c r="B603" s="6"/>
      <c r="C603" s="9" t="s">
        <v>0</v>
      </c>
      <c r="D603" s="9"/>
      <c r="E603" s="9"/>
      <c r="F603" s="9"/>
      <c r="G603" s="9"/>
      <c r="H603" s="9"/>
      <c r="I603" s="9"/>
      <c r="J603" s="9"/>
      <c r="K603" s="10"/>
      <c r="L603" s="10"/>
      <c r="M603" s="10"/>
      <c r="N603" s="242"/>
      <c r="O603" s="242"/>
      <c r="P603" s="242"/>
      <c r="Q603" s="10"/>
      <c r="R603" s="10"/>
      <c r="S603" s="10"/>
      <c r="T603" s="10"/>
      <c r="U603" s="10"/>
      <c r="V603" s="10"/>
      <c r="W603" s="11"/>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2"/>
      <c r="D604" s="12"/>
      <c r="E604" s="12" t="s">
        <v>1</v>
      </c>
      <c r="F604" s="13"/>
      <c r="G604" s="14" t="s">
        <v>36</v>
      </c>
      <c r="H604" s="13"/>
      <c r="I604" s="13"/>
      <c r="J604" s="13"/>
      <c r="K604" s="13"/>
      <c r="L604" s="13"/>
      <c r="M604" s="13"/>
      <c r="N604" s="245"/>
      <c r="O604" s="245"/>
      <c r="P604" s="245"/>
      <c r="Q604" s="13"/>
      <c r="R604" s="13"/>
      <c r="S604" s="13"/>
      <c r="T604" s="13"/>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2"/>
      <c r="D605" s="12"/>
      <c r="E605" s="17"/>
      <c r="F605" s="13"/>
      <c r="G605" s="13" t="s">
        <v>37</v>
      </c>
      <c r="H605" s="13"/>
      <c r="I605" s="315" t="s">
        <v>378</v>
      </c>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2"/>
      <c r="E606" s="17"/>
      <c r="F606" s="13"/>
      <c r="G606" s="45">
        <v>38576.728703703702</v>
      </c>
      <c r="H606" s="13"/>
      <c r="I606" s="13"/>
      <c r="J606" s="13"/>
      <c r="K606" s="13"/>
      <c r="L606" s="13"/>
      <c r="M606" s="13"/>
      <c r="N606" s="245"/>
      <c r="O606" s="245"/>
      <c r="P606" s="245"/>
      <c r="Q606" s="13"/>
      <c r="R606" s="13"/>
      <c r="S606" s="13"/>
      <c r="T606" s="19"/>
      <c r="U606" s="15"/>
      <c r="V606" s="15"/>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20">
        <v>0</v>
      </c>
      <c r="D607" s="12"/>
      <c r="E607" s="17"/>
      <c r="F607" s="13"/>
      <c r="G607" s="21"/>
      <c r="H607" s="13"/>
      <c r="I607" s="13"/>
      <c r="J607" s="13"/>
      <c r="K607" s="13"/>
      <c r="L607" s="13"/>
      <c r="M607" s="13"/>
      <c r="N607" s="245"/>
      <c r="O607" s="245"/>
      <c r="P607" s="245"/>
      <c r="Q607" s="13"/>
      <c r="R607" s="13"/>
      <c r="S607" s="13"/>
      <c r="T607" s="19"/>
      <c r="U607" s="15"/>
      <c r="V607" s="15"/>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17"/>
      <c r="I608" s="17"/>
      <c r="J608" s="22"/>
      <c r="K608" s="22"/>
      <c r="L608" s="22"/>
      <c r="M608" s="22"/>
      <c r="N608" s="819"/>
      <c r="O608" s="819"/>
      <c r="P608" s="819"/>
      <c r="Q608" s="22"/>
      <c r="R608" s="22"/>
      <c r="S608" s="22"/>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c r="H609" s="948"/>
      <c r="I609" s="17"/>
      <c r="J609" s="17"/>
      <c r="K609" s="22"/>
      <c r="L609" s="22"/>
      <c r="M609" s="22"/>
      <c r="N609" s="819"/>
      <c r="O609" s="819"/>
      <c r="P609" s="819"/>
      <c r="Q609" s="22"/>
      <c r="R609" s="22"/>
      <c r="S609" s="22"/>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17"/>
      <c r="G610" s="17"/>
      <c r="H610" s="948"/>
      <c r="I610" s="17"/>
      <c r="J610" s="23" t="s">
        <v>38</v>
      </c>
      <c r="K610" s="22" t="s">
        <v>39</v>
      </c>
      <c r="L610" s="24"/>
      <c r="M610" s="24"/>
      <c r="N610" s="256"/>
      <c r="O610" s="256"/>
      <c r="P610" s="256"/>
      <c r="Q610" s="24"/>
      <c r="R610" s="24"/>
      <c r="S610" s="24"/>
      <c r="T610" s="22"/>
      <c r="U610" s="22"/>
      <c r="V610" s="22"/>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17"/>
      <c r="G611" s="17" t="s">
        <v>40</v>
      </c>
      <c r="H611" s="948"/>
      <c r="I611" s="17"/>
      <c r="J611" s="255" t="s">
        <v>446</v>
      </c>
      <c r="K611" s="255" t="s">
        <v>63</v>
      </c>
      <c r="L611" s="255" t="s">
        <v>64</v>
      </c>
      <c r="M611" s="255" t="s">
        <v>65</v>
      </c>
      <c r="N611" s="255" t="s">
        <v>66</v>
      </c>
      <c r="O611" s="255" t="s">
        <v>1003</v>
      </c>
      <c r="P611" s="255" t="s">
        <v>1004</v>
      </c>
      <c r="Q611" s="255" t="s">
        <v>1005</v>
      </c>
      <c r="R611" s="23"/>
      <c r="S611" s="23" t="s">
        <v>266</v>
      </c>
      <c r="T611" s="22"/>
      <c r="U611" s="22"/>
      <c r="V611" s="22"/>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25">
      <c r="A612" s="5"/>
      <c r="B612" s="6"/>
      <c r="C612" s="17"/>
      <c r="D612" s="17"/>
      <c r="E612" s="17"/>
      <c r="F612" s="26"/>
      <c r="G612" s="49"/>
      <c r="H612" s="31"/>
      <c r="I612" s="27" t="s">
        <v>81</v>
      </c>
      <c r="J612" s="379">
        <v>5</v>
      </c>
      <c r="K612" s="379">
        <v>5</v>
      </c>
      <c r="L612" s="379">
        <v>5</v>
      </c>
      <c r="M612" s="379">
        <v>5</v>
      </c>
      <c r="N612" s="379">
        <v>5</v>
      </c>
      <c r="O612" s="379">
        <v>5</v>
      </c>
      <c r="P612" s="379">
        <v>5</v>
      </c>
      <c r="Q612" s="379">
        <v>5</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1086</v>
      </c>
      <c r="J613" s="379">
        <v>5</v>
      </c>
      <c r="K613" s="379">
        <v>5</v>
      </c>
      <c r="L613" s="379">
        <v>5</v>
      </c>
      <c r="M613" s="379">
        <v>5</v>
      </c>
      <c r="N613" s="379">
        <v>5</v>
      </c>
      <c r="O613" s="379">
        <v>5</v>
      </c>
      <c r="P613" s="379">
        <v>5</v>
      </c>
      <c r="Q613" s="379">
        <v>5</v>
      </c>
      <c r="R613" s="783"/>
      <c r="S613" s="382">
        <v>0</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s="765" customFormat="1" ht="12" customHeight="1" outlineLevel="1" x14ac:dyDescent="0.25">
      <c r="A614" s="769"/>
      <c r="B614" s="766"/>
      <c r="C614" s="778"/>
      <c r="D614" s="778"/>
      <c r="E614" s="778"/>
      <c r="F614" s="782"/>
      <c r="G614" s="781"/>
      <c r="H614" s="31"/>
      <c r="I614" s="783" t="s">
        <v>72</v>
      </c>
      <c r="J614" s="379">
        <v>3</v>
      </c>
      <c r="K614" s="379">
        <v>3</v>
      </c>
      <c r="L614" s="379">
        <v>3</v>
      </c>
      <c r="M614" s="379">
        <v>3</v>
      </c>
      <c r="N614" s="379">
        <v>3</v>
      </c>
      <c r="O614" s="379">
        <v>3</v>
      </c>
      <c r="P614" s="379">
        <v>3</v>
      </c>
      <c r="Q614" s="379">
        <v>3</v>
      </c>
      <c r="R614" s="783"/>
      <c r="S614" s="382">
        <v>0</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1087</v>
      </c>
      <c r="J615" s="379">
        <v>3</v>
      </c>
      <c r="K615" s="379">
        <v>3</v>
      </c>
      <c r="L615" s="379">
        <v>3</v>
      </c>
      <c r="M615" s="379">
        <v>3</v>
      </c>
      <c r="N615" s="379">
        <v>3</v>
      </c>
      <c r="O615" s="379">
        <v>3</v>
      </c>
      <c r="P615" s="379">
        <v>3</v>
      </c>
      <c r="Q615" s="379">
        <v>3</v>
      </c>
      <c r="R615" s="27"/>
      <c r="S615" s="382">
        <v>0</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82"/>
      <c r="G616" s="781"/>
      <c r="H616" s="31"/>
      <c r="I616" s="783" t="s">
        <v>73</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26"/>
      <c r="G617" s="49"/>
      <c r="H617" s="31"/>
      <c r="I617" s="27" t="s">
        <v>1083</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74</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77"/>
      <c r="G619" s="781"/>
      <c r="H619" s="31"/>
      <c r="I619" s="783" t="s">
        <v>75</v>
      </c>
      <c r="J619" s="380">
        <v>120</v>
      </c>
      <c r="K619" s="380">
        <v>120</v>
      </c>
      <c r="L619" s="380">
        <v>120</v>
      </c>
      <c r="M619" s="380">
        <v>120</v>
      </c>
      <c r="N619" s="380">
        <v>120</v>
      </c>
      <c r="O619" s="380">
        <v>120</v>
      </c>
      <c r="P619" s="380">
        <v>120</v>
      </c>
      <c r="Q619" s="380">
        <v>120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6"/>
      <c r="G620" s="49"/>
      <c r="H620" s="31"/>
      <c r="I620" s="27" t="s">
        <v>1085</v>
      </c>
      <c r="J620" s="380">
        <v>120</v>
      </c>
      <c r="K620" s="380">
        <v>120</v>
      </c>
      <c r="L620" s="380">
        <v>120</v>
      </c>
      <c r="M620" s="380">
        <v>120</v>
      </c>
      <c r="N620" s="380">
        <v>120</v>
      </c>
      <c r="O620" s="380">
        <v>120</v>
      </c>
      <c r="P620" s="380">
        <v>120</v>
      </c>
      <c r="Q620" s="380">
        <v>120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s="765" customFormat="1" ht="12" customHeight="1" outlineLevel="1" x14ac:dyDescent="0.25">
      <c r="A621" s="769"/>
      <c r="B621" s="766"/>
      <c r="C621" s="778"/>
      <c r="D621" s="778"/>
      <c r="E621" s="778"/>
      <c r="F621" s="780"/>
      <c r="G621" s="779"/>
      <c r="H621" s="779"/>
      <c r="I621" s="783" t="s">
        <v>76</v>
      </c>
      <c r="J621" s="380">
        <v>100</v>
      </c>
      <c r="K621" s="380">
        <v>100</v>
      </c>
      <c r="L621" s="380">
        <v>100</v>
      </c>
      <c r="M621" s="380">
        <v>100</v>
      </c>
      <c r="N621" s="380">
        <v>100</v>
      </c>
      <c r="O621" s="380">
        <v>100</v>
      </c>
      <c r="P621" s="380">
        <v>100</v>
      </c>
      <c r="Q621" s="380">
        <v>100</v>
      </c>
      <c r="R621" s="783"/>
      <c r="S621" s="382">
        <v>1</v>
      </c>
      <c r="T621" s="59"/>
      <c r="U621" s="59"/>
      <c r="V621" s="60"/>
      <c r="W621" s="773"/>
      <c r="X621" s="768"/>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row>
    <row r="622" spans="1:68" ht="12" customHeight="1" outlineLevel="1" x14ac:dyDescent="0.25">
      <c r="A622" s="5"/>
      <c r="B622" s="6"/>
      <c r="C622" s="17"/>
      <c r="D622" s="17"/>
      <c r="E622" s="17"/>
      <c r="F622" s="33"/>
      <c r="G622" s="34"/>
      <c r="H622" s="34"/>
      <c r="I622" s="27" t="s">
        <v>1084</v>
      </c>
      <c r="J622" s="380">
        <v>100</v>
      </c>
      <c r="K622" s="380">
        <v>100</v>
      </c>
      <c r="L622" s="380">
        <v>100</v>
      </c>
      <c r="M622" s="380">
        <v>100</v>
      </c>
      <c r="N622" s="380">
        <v>100</v>
      </c>
      <c r="O622" s="380">
        <v>100</v>
      </c>
      <c r="P622" s="380">
        <v>100</v>
      </c>
      <c r="Q622" s="380">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33"/>
      <c r="G623" s="34"/>
      <c r="H623" s="34"/>
      <c r="I623" s="27" t="s">
        <v>77</v>
      </c>
      <c r="J623" s="380">
        <v>90</v>
      </c>
      <c r="K623" s="380">
        <v>90</v>
      </c>
      <c r="L623" s="380">
        <v>90</v>
      </c>
      <c r="M623" s="380">
        <v>90</v>
      </c>
      <c r="N623" s="380">
        <v>90</v>
      </c>
      <c r="O623" s="380">
        <v>90</v>
      </c>
      <c r="P623" s="380">
        <v>90</v>
      </c>
      <c r="Q623" s="380">
        <v>90</v>
      </c>
      <c r="R623" s="27"/>
      <c r="S623" s="382">
        <v>1</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49"/>
      <c r="H624" s="31"/>
      <c r="I624" s="27" t="s">
        <v>78</v>
      </c>
      <c r="J624" s="379">
        <v>140</v>
      </c>
      <c r="K624" s="379">
        <v>140</v>
      </c>
      <c r="L624" s="379">
        <v>140</v>
      </c>
      <c r="M624" s="379">
        <v>140</v>
      </c>
      <c r="N624" s="379">
        <v>140</v>
      </c>
      <c r="O624" s="379">
        <v>140</v>
      </c>
      <c r="P624" s="379">
        <v>140</v>
      </c>
      <c r="Q624" s="379">
        <v>140</v>
      </c>
      <c r="R624" s="27"/>
      <c r="S624" s="382">
        <v>1</v>
      </c>
      <c r="T624" s="59"/>
      <c r="U624" s="59"/>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49"/>
      <c r="H625" s="31"/>
      <c r="I625" s="27" t="s">
        <v>250</v>
      </c>
      <c r="J625" s="381">
        <v>100</v>
      </c>
      <c r="K625" s="381">
        <v>100</v>
      </c>
      <c r="L625" s="381">
        <v>100</v>
      </c>
      <c r="M625" s="381">
        <v>100</v>
      </c>
      <c r="N625" s="381">
        <v>100</v>
      </c>
      <c r="O625" s="381">
        <v>100</v>
      </c>
      <c r="P625" s="381">
        <v>100</v>
      </c>
      <c r="Q625" s="381">
        <v>100</v>
      </c>
      <c r="R625" s="27"/>
      <c r="S625" s="382">
        <v>0</v>
      </c>
      <c r="T625" s="59"/>
      <c r="U625" s="59"/>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82</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8" t="s">
        <v>83</v>
      </c>
      <c r="J627" s="381">
        <v>90</v>
      </c>
      <c r="K627" s="381">
        <v>90</v>
      </c>
      <c r="L627" s="381">
        <v>90</v>
      </c>
      <c r="M627" s="381">
        <v>90</v>
      </c>
      <c r="N627" s="381">
        <v>90</v>
      </c>
      <c r="O627" s="381">
        <v>90</v>
      </c>
      <c r="P627" s="381">
        <v>90</v>
      </c>
      <c r="Q627" s="381">
        <v>90</v>
      </c>
      <c r="R627" s="68"/>
      <c r="S627" s="383">
        <v>1</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8" t="s">
        <v>84</v>
      </c>
      <c r="J628" s="381">
        <v>90</v>
      </c>
      <c r="K628" s="381">
        <v>90</v>
      </c>
      <c r="L628" s="381">
        <v>90</v>
      </c>
      <c r="M628" s="381">
        <v>90</v>
      </c>
      <c r="N628" s="381">
        <v>90</v>
      </c>
      <c r="O628" s="381">
        <v>90</v>
      </c>
      <c r="P628" s="381">
        <v>90</v>
      </c>
      <c r="Q628" s="381">
        <v>90</v>
      </c>
      <c r="R628" s="68"/>
      <c r="S628" s="383">
        <v>1</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80</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85</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67" t="s">
        <v>256</v>
      </c>
      <c r="J631" s="381">
        <v>2</v>
      </c>
      <c r="K631" s="381">
        <v>2</v>
      </c>
      <c r="L631" s="381">
        <v>2</v>
      </c>
      <c r="M631" s="381">
        <v>2</v>
      </c>
      <c r="N631" s="381">
        <v>2</v>
      </c>
      <c r="O631" s="381">
        <v>2</v>
      </c>
      <c r="P631" s="381">
        <v>2</v>
      </c>
      <c r="Q631" s="381">
        <v>2</v>
      </c>
      <c r="R631" s="67"/>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67" t="s">
        <v>257</v>
      </c>
      <c r="J632" s="381">
        <v>10</v>
      </c>
      <c r="K632" s="381">
        <v>10</v>
      </c>
      <c r="L632" s="381">
        <v>10</v>
      </c>
      <c r="M632" s="381">
        <v>10</v>
      </c>
      <c r="N632" s="381">
        <v>10</v>
      </c>
      <c r="O632" s="381">
        <v>10</v>
      </c>
      <c r="P632" s="381">
        <v>10</v>
      </c>
      <c r="Q632" s="381">
        <v>10</v>
      </c>
      <c r="R632" s="67"/>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8" t="s">
        <v>258</v>
      </c>
      <c r="J633" s="381">
        <v>10</v>
      </c>
      <c r="K633" s="381">
        <v>10</v>
      </c>
      <c r="L633" s="381">
        <v>10</v>
      </c>
      <c r="M633" s="381">
        <v>10</v>
      </c>
      <c r="N633" s="381">
        <v>10</v>
      </c>
      <c r="O633" s="381">
        <v>10</v>
      </c>
      <c r="P633" s="381">
        <v>10</v>
      </c>
      <c r="Q633" s="381">
        <v>10</v>
      </c>
      <c r="S633" s="383">
        <v>0</v>
      </c>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26"/>
      <c r="G634" s="50"/>
      <c r="H634" s="51"/>
      <c r="I634" s="8" t="s">
        <v>259</v>
      </c>
      <c r="J634" s="381">
        <v>10</v>
      </c>
      <c r="K634" s="381">
        <v>10</v>
      </c>
      <c r="L634" s="381">
        <v>10</v>
      </c>
      <c r="M634" s="381">
        <v>10</v>
      </c>
      <c r="N634" s="381">
        <v>10</v>
      </c>
      <c r="O634" s="381">
        <v>10</v>
      </c>
      <c r="P634" s="381">
        <v>10</v>
      </c>
      <c r="Q634" s="381">
        <v>10</v>
      </c>
      <c r="S634" s="383">
        <v>0</v>
      </c>
      <c r="T634" s="61"/>
      <c r="U634" s="61"/>
      <c r="V634" s="6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26"/>
      <c r="G635" s="50"/>
      <c r="H635" s="51"/>
      <c r="I635" s="51"/>
      <c r="J635" s="51"/>
      <c r="K635" s="51"/>
      <c r="L635" s="51"/>
      <c r="M635" s="51"/>
      <c r="N635" s="51"/>
      <c r="O635" s="51"/>
      <c r="P635" s="51"/>
      <c r="Q635" s="51"/>
      <c r="R635" s="61"/>
      <c r="S635" s="61"/>
      <c r="T635" s="61"/>
      <c r="U635" s="61"/>
      <c r="V635" s="60"/>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5.0999999999999996" customHeight="1" outlineLevel="1" x14ac:dyDescent="0.25">
      <c r="A636" s="5"/>
      <c r="B636" s="6"/>
      <c r="C636" s="17"/>
      <c r="D636" s="17"/>
      <c r="E636" s="17"/>
      <c r="F636" s="36"/>
      <c r="G636" s="37"/>
      <c r="H636" s="37"/>
      <c r="I636" s="37"/>
      <c r="J636" s="38"/>
      <c r="K636" s="38"/>
      <c r="L636" s="38"/>
      <c r="M636" s="38"/>
      <c r="N636" s="268"/>
      <c r="O636" s="268"/>
      <c r="P636" s="268"/>
      <c r="Q636" s="38"/>
      <c r="R636" s="38"/>
      <c r="S636" s="38"/>
      <c r="T636" s="38"/>
      <c r="U636" s="38"/>
      <c r="V636" s="30"/>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24.95" customHeight="1" outlineLevel="1" x14ac:dyDescent="0.25">
      <c r="A637" s="5"/>
      <c r="B637" s="6"/>
      <c r="C637" s="39"/>
      <c r="D637" s="39"/>
      <c r="E637" s="39"/>
      <c r="F637" s="39"/>
      <c r="G637" s="40" t="str">
        <f>G604</f>
        <v>SEEDING RATES</v>
      </c>
      <c r="H637" s="39"/>
      <c r="I637" s="39"/>
      <c r="J637" s="39"/>
      <c r="K637" s="39"/>
      <c r="L637" s="39"/>
      <c r="M637" s="39"/>
      <c r="N637" s="269"/>
      <c r="O637" s="269"/>
      <c r="P637" s="269"/>
      <c r="Q637" s="39"/>
      <c r="R637" s="39"/>
      <c r="S637" s="39"/>
      <c r="T637" s="39"/>
      <c r="U637" s="39"/>
      <c r="V637" s="39"/>
      <c r="W637" s="41" t="s">
        <v>24</v>
      </c>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7"/>
      <c r="G638" s="7"/>
      <c r="H638" s="7"/>
      <c r="I638" s="7"/>
      <c r="J638" s="7"/>
      <c r="K638" s="7"/>
      <c r="L638" s="7"/>
      <c r="M638" s="7"/>
      <c r="N638" s="240"/>
      <c r="O638" s="240"/>
      <c r="P638" s="240"/>
      <c r="Q638" s="7"/>
      <c r="R638" s="7"/>
      <c r="S638" s="7"/>
      <c r="T638" s="7"/>
      <c r="U638" s="7"/>
      <c r="V638" s="7"/>
      <c r="W638" s="7"/>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thickBot="1" x14ac:dyDescent="0.3">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5.0999999999999996" customHeight="1" x14ac:dyDescent="0.25">
      <c r="A641" s="5"/>
      <c r="B641" s="6"/>
      <c r="C641" s="9" t="s">
        <v>0</v>
      </c>
      <c r="D641" s="9"/>
      <c r="E641" s="9"/>
      <c r="F641" s="9"/>
      <c r="G641" s="9"/>
      <c r="H641" s="9"/>
      <c r="I641" s="9"/>
      <c r="J641" s="9"/>
      <c r="K641" s="9"/>
      <c r="L641" s="9"/>
      <c r="M641" s="9"/>
      <c r="N641" s="9"/>
      <c r="O641" s="9"/>
      <c r="P641" s="9"/>
      <c r="Q641" s="10"/>
      <c r="R641" s="9"/>
      <c r="S641" s="9"/>
      <c r="T641" s="9"/>
      <c r="U641" s="10"/>
      <c r="V641" s="10"/>
      <c r="W641" s="11"/>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2"/>
      <c r="D642" s="12"/>
      <c r="E642" s="12" t="s">
        <v>1</v>
      </c>
      <c r="F642" s="13"/>
      <c r="G642" s="14" t="s">
        <v>41</v>
      </c>
      <c r="H642" s="14"/>
      <c r="I642" s="13"/>
      <c r="J642" s="13"/>
      <c r="K642" s="13"/>
      <c r="L642" s="13"/>
      <c r="M642" s="13"/>
      <c r="N642" s="13"/>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2"/>
      <c r="D643" s="12"/>
      <c r="E643" s="17"/>
      <c r="F643" s="13"/>
      <c r="G643" s="13" t="s">
        <v>42</v>
      </c>
      <c r="H643" s="13"/>
      <c r="J643" s="13"/>
      <c r="K643" s="13"/>
      <c r="L643" s="13"/>
      <c r="M643" s="13"/>
      <c r="N643" s="52" t="s">
        <v>43</v>
      </c>
      <c r="O643" s="13"/>
      <c r="P643" s="13"/>
      <c r="Q643" s="13"/>
      <c r="R643" s="13"/>
      <c r="S643" s="13"/>
      <c r="T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2"/>
      <c r="E644" s="17"/>
      <c r="F644" s="13"/>
      <c r="G644" s="45">
        <v>38576.728738425925</v>
      </c>
      <c r="H644" s="45"/>
      <c r="J644" s="13"/>
      <c r="K644" s="13"/>
      <c r="L644" s="13"/>
      <c r="M644" s="13"/>
      <c r="N644" s="13" t="s">
        <v>44</v>
      </c>
      <c r="O644" s="13"/>
      <c r="P644" s="13"/>
      <c r="Q644" s="13"/>
      <c r="R644" s="13"/>
      <c r="S644" s="13"/>
      <c r="T644" s="13"/>
      <c r="U644" s="13"/>
      <c r="V644" s="13"/>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20">
        <v>0</v>
      </c>
      <c r="D645" s="12"/>
      <c r="E645" s="17"/>
      <c r="F645" s="13"/>
      <c r="G645" s="21"/>
      <c r="H645" s="21"/>
      <c r="J645" s="13"/>
      <c r="N645" s="315" t="s">
        <v>378</v>
      </c>
      <c r="Q645" s="13"/>
      <c r="U645" s="13"/>
      <c r="V645" s="13"/>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17"/>
      <c r="H646" s="17"/>
      <c r="I646" s="17"/>
      <c r="J646" s="17"/>
      <c r="K646" s="22"/>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53"/>
      <c r="H647" s="53"/>
      <c r="I647" s="53"/>
      <c r="J647" s="53"/>
      <c r="K647" s="53"/>
      <c r="L647" s="25"/>
      <c r="M647" s="25"/>
      <c r="N647" s="53"/>
      <c r="O647" s="25"/>
      <c r="P647" s="25"/>
      <c r="Q647" s="46"/>
      <c r="R647" s="53"/>
      <c r="S647" s="53"/>
      <c r="T647" s="53"/>
      <c r="U647" s="22"/>
      <c r="V647" s="46"/>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17"/>
      <c r="G648" s="53"/>
      <c r="H648" s="53" t="s">
        <v>48</v>
      </c>
      <c r="I648" s="53" t="s">
        <v>48</v>
      </c>
      <c r="J648" s="53"/>
      <c r="K648" s="53"/>
      <c r="L648" s="25" t="s">
        <v>49</v>
      </c>
      <c r="M648" s="25" t="s">
        <v>50</v>
      </c>
      <c r="N648" s="25"/>
      <c r="O648" s="25" t="s">
        <v>49</v>
      </c>
      <c r="P648" s="25" t="s">
        <v>50</v>
      </c>
      <c r="Q648" s="47"/>
      <c r="R648" s="53"/>
      <c r="S648" s="53"/>
      <c r="T648" s="53"/>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25">
      <c r="A649" s="5"/>
      <c r="B649" s="6"/>
      <c r="C649" s="17"/>
      <c r="D649" s="17"/>
      <c r="E649" s="17"/>
      <c r="F649" s="17"/>
      <c r="G649" s="46" t="s">
        <v>459</v>
      </c>
      <c r="H649" s="53" t="s">
        <v>265</v>
      </c>
      <c r="I649" s="53" t="s">
        <v>45</v>
      </c>
      <c r="J649" s="53" t="s">
        <v>267</v>
      </c>
      <c r="K649" s="25" t="s">
        <v>46</v>
      </c>
      <c r="L649" s="25" t="s">
        <v>268</v>
      </c>
      <c r="M649" s="25" t="s">
        <v>269</v>
      </c>
      <c r="N649" s="25" t="s">
        <v>47</v>
      </c>
      <c r="O649" s="25" t="s">
        <v>271</v>
      </c>
      <c r="P649" s="25" t="s">
        <v>272</v>
      </c>
      <c r="Q649" s="227" t="s">
        <v>270</v>
      </c>
      <c r="R649" s="53"/>
      <c r="S649" s="53"/>
      <c r="T649" s="53"/>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25">
      <c r="A650" s="5"/>
      <c r="B650" s="6"/>
      <c r="C650" s="17"/>
      <c r="D650" s="17"/>
      <c r="E650" s="17"/>
      <c r="F650" s="26"/>
      <c r="G650" s="29" t="s">
        <v>81</v>
      </c>
      <c r="H650" s="384">
        <v>4500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1086</v>
      </c>
      <c r="H651" s="384">
        <v>4500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72</v>
      </c>
      <c r="H652" s="384">
        <v>26250</v>
      </c>
      <c r="I652" s="384">
        <v>27.5</v>
      </c>
      <c r="J652" s="385">
        <v>1</v>
      </c>
      <c r="K652" s="386" t="s">
        <v>55</v>
      </c>
      <c r="L652" s="384">
        <v>431</v>
      </c>
      <c r="M652" s="387">
        <v>100</v>
      </c>
      <c r="N652" s="388" t="s">
        <v>56</v>
      </c>
      <c r="O652" s="384">
        <v>125</v>
      </c>
      <c r="P652" s="387">
        <v>1000</v>
      </c>
      <c r="Q652" s="385">
        <v>0.5</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1087</v>
      </c>
      <c r="H653" s="384">
        <v>26250</v>
      </c>
      <c r="I653" s="384">
        <v>27.5</v>
      </c>
      <c r="J653" s="385">
        <v>1</v>
      </c>
      <c r="K653" s="386" t="s">
        <v>55</v>
      </c>
      <c r="L653" s="384">
        <v>431</v>
      </c>
      <c r="M653" s="387">
        <v>100</v>
      </c>
      <c r="N653" s="388" t="s">
        <v>56</v>
      </c>
      <c r="O653" s="384">
        <v>125</v>
      </c>
      <c r="P653" s="387">
        <v>1000</v>
      </c>
      <c r="Q653" s="385">
        <v>0.5</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73</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82"/>
      <c r="G655" s="259" t="s">
        <v>1083</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26"/>
      <c r="G656" s="29" t="s">
        <v>74</v>
      </c>
      <c r="H656" s="384">
        <v>0</v>
      </c>
      <c r="I656" s="384">
        <v>27.5</v>
      </c>
      <c r="J656" s="385">
        <v>1</v>
      </c>
      <c r="K656" s="388" t="s">
        <v>54</v>
      </c>
      <c r="L656" s="384">
        <v>48</v>
      </c>
      <c r="M656" s="387">
        <v>200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77"/>
      <c r="G657" s="259" t="s">
        <v>75</v>
      </c>
      <c r="H657" s="384">
        <v>0</v>
      </c>
      <c r="I657" s="384">
        <v>27.5</v>
      </c>
      <c r="J657" s="385">
        <v>1</v>
      </c>
      <c r="K657" s="388"/>
      <c r="L657" s="384">
        <v>0</v>
      </c>
      <c r="M657" s="387">
        <v>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6"/>
      <c r="G658" s="29" t="s">
        <v>1085</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s="765" customFormat="1" ht="12" customHeight="1" x14ac:dyDescent="0.25">
      <c r="A659" s="769"/>
      <c r="B659" s="766"/>
      <c r="C659" s="778"/>
      <c r="D659" s="778"/>
      <c r="E659" s="778"/>
      <c r="F659" s="780"/>
      <c r="G659" s="259" t="s">
        <v>76</v>
      </c>
      <c r="H659" s="384">
        <v>0</v>
      </c>
      <c r="I659" s="384">
        <v>27.5</v>
      </c>
      <c r="J659" s="385">
        <v>1</v>
      </c>
      <c r="K659" s="388" t="s">
        <v>51</v>
      </c>
      <c r="L659" s="384">
        <v>40</v>
      </c>
      <c r="M659" s="387">
        <v>240</v>
      </c>
      <c r="N659" s="388"/>
      <c r="O659" s="384">
        <v>0</v>
      </c>
      <c r="P659" s="387">
        <v>0</v>
      </c>
      <c r="Q659" s="385">
        <v>1</v>
      </c>
      <c r="W659" s="773"/>
      <c r="X659" s="768"/>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row>
    <row r="660" spans="1:68" ht="12" customHeight="1" x14ac:dyDescent="0.25">
      <c r="A660" s="5"/>
      <c r="B660" s="6"/>
      <c r="C660" s="17"/>
      <c r="D660" s="17"/>
      <c r="E660" s="17"/>
      <c r="F660" s="33"/>
      <c r="G660" s="29" t="s">
        <v>1084</v>
      </c>
      <c r="H660" s="384">
        <v>0</v>
      </c>
      <c r="I660" s="384">
        <v>27.5</v>
      </c>
      <c r="J660" s="385">
        <v>1</v>
      </c>
      <c r="K660" s="388" t="s">
        <v>51</v>
      </c>
      <c r="L660" s="384">
        <v>40</v>
      </c>
      <c r="M660" s="387">
        <v>240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77</v>
      </c>
      <c r="H661" s="384">
        <v>0</v>
      </c>
      <c r="I661" s="384">
        <v>27.5</v>
      </c>
      <c r="J661" s="385">
        <v>1</v>
      </c>
      <c r="K661" s="388" t="s">
        <v>53</v>
      </c>
      <c r="L661" s="384">
        <v>31.3</v>
      </c>
      <c r="M661" s="387">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9" t="s">
        <v>78</v>
      </c>
      <c r="H662" s="384">
        <v>0</v>
      </c>
      <c r="I662" s="384">
        <v>27.5</v>
      </c>
      <c r="J662" s="385">
        <v>1</v>
      </c>
      <c r="K662" s="388" t="s">
        <v>52</v>
      </c>
      <c r="L662" s="389">
        <v>27.7</v>
      </c>
      <c r="M662" s="389">
        <v>100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9" t="s">
        <v>250</v>
      </c>
      <c r="H663" s="384">
        <v>280</v>
      </c>
      <c r="I663" s="384">
        <v>27.5</v>
      </c>
      <c r="J663" s="385">
        <v>1</v>
      </c>
      <c r="K663" s="388" t="s">
        <v>52</v>
      </c>
      <c r="L663" s="389">
        <v>27.7</v>
      </c>
      <c r="M663" s="389">
        <v>100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82</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16" t="s">
        <v>83</v>
      </c>
      <c r="H665" s="384">
        <v>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16" t="s">
        <v>84</v>
      </c>
      <c r="H666" s="384">
        <v>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80</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85</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5" t="s">
        <v>256</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5" t="s">
        <v>257</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226" t="s">
        <v>258</v>
      </c>
      <c r="H671" s="384">
        <v>3000</v>
      </c>
      <c r="I671" s="384">
        <v>27.5</v>
      </c>
      <c r="J671" s="385">
        <v>1</v>
      </c>
      <c r="K671" s="388"/>
      <c r="L671" s="384">
        <v>0</v>
      </c>
      <c r="M671" s="387">
        <v>0</v>
      </c>
      <c r="N671" s="388"/>
      <c r="O671" s="384">
        <v>0</v>
      </c>
      <c r="P671" s="387">
        <v>0</v>
      </c>
      <c r="Q671" s="385">
        <v>1</v>
      </c>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5"/>
      <c r="B672" s="6"/>
      <c r="C672" s="17"/>
      <c r="D672" s="17"/>
      <c r="E672" s="17"/>
      <c r="F672" s="33"/>
      <c r="G672" s="226" t="s">
        <v>259</v>
      </c>
      <c r="H672" s="384">
        <v>3000</v>
      </c>
      <c r="I672" s="384">
        <v>27.5</v>
      </c>
      <c r="J672" s="385">
        <v>1</v>
      </c>
      <c r="K672" s="388"/>
      <c r="L672" s="384">
        <v>0</v>
      </c>
      <c r="M672" s="387">
        <v>0</v>
      </c>
      <c r="N672" s="388"/>
      <c r="O672" s="384">
        <v>0</v>
      </c>
      <c r="P672" s="387">
        <v>0</v>
      </c>
      <c r="Q672" s="385">
        <v>1</v>
      </c>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17"/>
      <c r="D673" s="17"/>
      <c r="E673" s="17"/>
      <c r="F673" s="33"/>
      <c r="G673" s="48"/>
      <c r="H673" s="48"/>
      <c r="I673" s="48"/>
      <c r="J673" s="48"/>
      <c r="K673" s="48"/>
      <c r="L673" s="48"/>
      <c r="M673" s="48"/>
      <c r="N673" s="48"/>
      <c r="O673" s="48"/>
      <c r="P673" s="48"/>
      <c r="Q673" s="48"/>
      <c r="R673" s="48"/>
      <c r="S673" s="48"/>
      <c r="T673" s="48"/>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5.0999999999999996" customHeight="1" x14ac:dyDescent="0.25">
      <c r="A674" s="5"/>
      <c r="B674" s="6"/>
      <c r="C674" s="17"/>
      <c r="D674" s="17"/>
      <c r="E674" s="17"/>
      <c r="F674" s="36"/>
      <c r="G674" s="37"/>
      <c r="H674" s="37"/>
      <c r="I674" s="37"/>
      <c r="J674" s="37"/>
      <c r="K674" s="38"/>
      <c r="L674" s="38"/>
      <c r="M674" s="38"/>
      <c r="N674" s="38"/>
      <c r="O674" s="38"/>
      <c r="P674" s="38"/>
      <c r="Q674" s="38"/>
      <c r="R674" s="38"/>
      <c r="S674" s="38"/>
      <c r="T674" s="38"/>
      <c r="U674" s="38"/>
      <c r="V674" s="38"/>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24.95" customHeight="1" x14ac:dyDescent="0.25">
      <c r="A675" s="5"/>
      <c r="B675" s="6"/>
      <c r="C675" s="39"/>
      <c r="D675" s="39"/>
      <c r="E675" s="39"/>
      <c r="F675" s="39"/>
      <c r="G675" s="40" t="str">
        <f>G642</f>
        <v>MISC COSTS - SEED GRADING &amp; CLEANING</v>
      </c>
      <c r="H675" s="39"/>
      <c r="I675" s="39"/>
      <c r="J675" s="39"/>
      <c r="K675" s="39"/>
      <c r="L675" s="39"/>
      <c r="M675" s="39"/>
      <c r="N675" s="39"/>
      <c r="O675" s="39"/>
      <c r="P675" s="39"/>
      <c r="Q675" s="39"/>
      <c r="R675" s="39"/>
      <c r="S675" s="39"/>
      <c r="T675" s="39"/>
      <c r="U675" s="39"/>
      <c r="V675" s="39"/>
      <c r="W675" s="41" t="s">
        <v>24</v>
      </c>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x14ac:dyDescent="0.25">
      <c r="A676" s="5"/>
      <c r="B676" s="6"/>
      <c r="C676" s="6"/>
      <c r="D676" s="6"/>
      <c r="E676" s="6"/>
      <c r="F676" s="7"/>
      <c r="G676" s="7"/>
      <c r="H676" s="7"/>
      <c r="I676" s="7"/>
      <c r="J676" s="7"/>
      <c r="K676" s="7"/>
      <c r="L676" s="7"/>
      <c r="M676" s="7"/>
      <c r="N676" s="7"/>
      <c r="O676" s="7"/>
      <c r="P676" s="7"/>
      <c r="Q676" s="7"/>
      <c r="R676" s="7"/>
      <c r="S676" s="7"/>
      <c r="T676" s="7"/>
      <c r="U676" s="7"/>
      <c r="V676" s="7"/>
      <c r="W676" s="7"/>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6"/>
      <c r="D677" s="6"/>
      <c r="E677" s="6"/>
      <c r="F677" s="6"/>
      <c r="G677" s="6"/>
      <c r="H677" s="7"/>
      <c r="I677" s="7"/>
      <c r="J677" s="7"/>
      <c r="K677" s="7"/>
      <c r="L677" s="7"/>
      <c r="M677" s="7"/>
      <c r="N677" s="7"/>
      <c r="O677" s="7"/>
      <c r="P677" s="7"/>
      <c r="Q677" s="7"/>
      <c r="R677" s="7"/>
      <c r="S677" s="7"/>
      <c r="T677" s="7"/>
      <c r="U677" s="7"/>
      <c r="V677" s="7"/>
      <c r="W677" s="7"/>
      <c r="X677" s="6"/>
      <c r="Y677" s="6"/>
      <c r="Z677" s="6"/>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5.0999999999999996" customHeight="1" outlineLevel="1" thickBot="1" x14ac:dyDescent="0.3">
      <c r="A678" s="5"/>
      <c r="B678" s="6"/>
      <c r="C678" s="6"/>
      <c r="D678" s="6"/>
      <c r="E678" s="6"/>
      <c r="F678" s="6"/>
      <c r="G678" s="6"/>
      <c r="H678" s="7"/>
      <c r="I678" s="7"/>
      <c r="J678" s="7"/>
      <c r="K678" s="7"/>
      <c r="L678" s="7"/>
      <c r="M678" s="7"/>
      <c r="N678" s="7"/>
      <c r="O678" s="7"/>
      <c r="P678" s="7"/>
      <c r="Q678" s="7"/>
      <c r="R678" s="7"/>
      <c r="S678" s="7"/>
      <c r="T678" s="7"/>
      <c r="U678" s="7"/>
      <c r="V678" s="7"/>
      <c r="W678" s="7"/>
      <c r="X678" s="6"/>
      <c r="Y678" s="6"/>
      <c r="Z678" s="6"/>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5.0999999999999996" customHeight="1" outlineLevel="1" x14ac:dyDescent="0.25">
      <c r="A679" s="5"/>
      <c r="B679" s="6"/>
      <c r="C679" s="9" t="s">
        <v>0</v>
      </c>
      <c r="D679" s="9"/>
      <c r="E679" s="9"/>
      <c r="F679" s="9"/>
      <c r="G679" s="9"/>
      <c r="H679" s="9"/>
      <c r="I679" s="9"/>
      <c r="J679" s="9"/>
      <c r="K679" s="10"/>
      <c r="L679" s="10"/>
      <c r="M679" s="10"/>
      <c r="N679" s="10"/>
      <c r="O679" s="10"/>
      <c r="P679" s="10"/>
      <c r="Q679" s="10"/>
      <c r="R679" s="10"/>
      <c r="S679" s="10"/>
      <c r="T679" s="10"/>
      <c r="U679" s="10"/>
      <c r="V679" s="10"/>
      <c r="W679" s="11"/>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2"/>
      <c r="D680" s="12"/>
      <c r="E680" s="12" t="s">
        <v>1</v>
      </c>
      <c r="F680" s="13"/>
      <c r="G680" s="14" t="s">
        <v>57</v>
      </c>
      <c r="H680" s="13"/>
      <c r="I680" s="13"/>
      <c r="J680" s="13"/>
      <c r="K680" s="13"/>
      <c r="L680" s="13"/>
      <c r="M680" s="13"/>
      <c r="N680" s="13"/>
      <c r="O680" s="13"/>
      <c r="P680" s="13"/>
      <c r="Q680" s="13"/>
      <c r="R680" s="13"/>
      <c r="S680" s="15"/>
      <c r="T680" s="13"/>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2"/>
      <c r="D681" s="12"/>
      <c r="E681" s="17"/>
      <c r="F681" s="13"/>
      <c r="G681" s="18"/>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2"/>
      <c r="E682" s="17"/>
      <c r="F682" s="13"/>
      <c r="H682" s="13" t="s">
        <v>27</v>
      </c>
      <c r="I682" s="13"/>
      <c r="J682" s="13"/>
      <c r="K682" s="13"/>
      <c r="L682" s="13"/>
      <c r="M682" s="13"/>
      <c r="N682" s="13"/>
      <c r="O682" s="13"/>
      <c r="P682" s="13"/>
      <c r="Q682" s="13"/>
      <c r="R682" s="13"/>
      <c r="S682" s="15"/>
      <c r="T682" s="19"/>
      <c r="U682" s="15"/>
      <c r="V682" s="15"/>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20">
        <v>0</v>
      </c>
      <c r="D683" s="12"/>
      <c r="E683" s="17"/>
      <c r="F683" s="13"/>
      <c r="G683" s="21"/>
      <c r="H683" s="13"/>
      <c r="I683" s="13"/>
      <c r="J683" s="13"/>
      <c r="K683" s="13"/>
      <c r="L683" s="13"/>
      <c r="M683" s="13"/>
      <c r="N683" s="13"/>
      <c r="O683" s="13"/>
      <c r="P683" s="13"/>
      <c r="Q683" s="13"/>
      <c r="R683" s="13"/>
      <c r="S683" s="15"/>
      <c r="T683" s="19"/>
      <c r="U683" s="15"/>
      <c r="V683" s="15"/>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17"/>
      <c r="J684" s="22"/>
      <c r="K684" s="22"/>
      <c r="L684" s="22"/>
      <c r="M684" s="22"/>
      <c r="N684" s="22"/>
      <c r="O684" s="22"/>
      <c r="P684" s="22"/>
      <c r="Q684" s="22"/>
      <c r="R684" s="22"/>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17"/>
      <c r="J685" s="17"/>
      <c r="K685" s="17"/>
      <c r="L685" s="22"/>
      <c r="M685" s="22"/>
      <c r="N685" s="22"/>
      <c r="O685" s="22"/>
      <c r="P685" s="22"/>
      <c r="Q685" s="22"/>
      <c r="R685" s="22"/>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17"/>
      <c r="G686" s="13" t="s">
        <v>2</v>
      </c>
      <c r="H686" s="17"/>
      <c r="I686" s="23" t="s">
        <v>28</v>
      </c>
      <c r="J686" s="23" t="s">
        <v>29</v>
      </c>
      <c r="K686" s="23" t="s">
        <v>30</v>
      </c>
      <c r="L686" s="23" t="s">
        <v>31</v>
      </c>
      <c r="M686" s="23" t="s">
        <v>32</v>
      </c>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17"/>
      <c r="G687" s="17"/>
      <c r="H687" s="17"/>
      <c r="I687" s="23"/>
      <c r="J687" s="23"/>
      <c r="K687" s="23"/>
      <c r="L687" s="23"/>
      <c r="M687" s="23"/>
      <c r="N687" s="23"/>
      <c r="O687" s="23"/>
      <c r="P687" s="24"/>
      <c r="Q687" s="24"/>
      <c r="R687" s="24"/>
      <c r="S687" s="22"/>
      <c r="T687" s="22"/>
      <c r="U687" s="22"/>
      <c r="V687" s="2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5.0999999999999996" customHeight="1" outlineLevel="1" x14ac:dyDescent="0.25">
      <c r="A688" s="5"/>
      <c r="B688" s="6"/>
      <c r="C688" s="17"/>
      <c r="D688" s="17"/>
      <c r="E688" s="17"/>
      <c r="F688" s="17"/>
      <c r="G688" s="17"/>
      <c r="H688" s="17"/>
      <c r="I688" s="23"/>
      <c r="J688" s="23"/>
      <c r="K688" s="23"/>
      <c r="L688" s="23"/>
      <c r="M688" s="23"/>
      <c r="N688" s="23"/>
      <c r="O688" s="23"/>
      <c r="P688" s="24"/>
      <c r="Q688" s="24"/>
      <c r="R688" s="24"/>
      <c r="S688" s="22"/>
      <c r="T688" s="22"/>
      <c r="U688" s="22"/>
      <c r="V688" s="2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0999999999999996" customHeight="1" outlineLevel="1" x14ac:dyDescent="0.25">
      <c r="A689" s="5"/>
      <c r="B689" s="6"/>
      <c r="C689" s="17"/>
      <c r="D689" s="17"/>
      <c r="E689" s="17"/>
      <c r="F689" s="26"/>
      <c r="G689" s="27"/>
      <c r="H689" s="27"/>
      <c r="I689" s="28"/>
      <c r="J689" s="28"/>
      <c r="K689" s="28"/>
      <c r="L689" s="28"/>
      <c r="M689" s="28"/>
      <c r="N689" s="28"/>
      <c r="O689" s="28"/>
      <c r="P689" s="29"/>
      <c r="Q689" s="29"/>
      <c r="R689" s="29"/>
      <c r="S689" s="29"/>
      <c r="T689" s="29"/>
      <c r="U689" s="29"/>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5" outlineLevel="1" x14ac:dyDescent="0.25">
      <c r="A690" s="5"/>
      <c r="B690" s="6"/>
      <c r="C690" s="17"/>
      <c r="D690" s="17"/>
      <c r="E690" s="17"/>
      <c r="F690" s="26"/>
      <c r="G690" s="27" t="s">
        <v>3</v>
      </c>
      <c r="H690" s="27" t="s">
        <v>4</v>
      </c>
      <c r="I690" s="390"/>
      <c r="J690" s="390"/>
      <c r="K690" s="390"/>
      <c r="L690" s="390"/>
      <c r="M690" s="390"/>
      <c r="N690" s="374"/>
      <c r="O690" s="374"/>
      <c r="P690" s="391"/>
      <c r="Q690" s="391"/>
      <c r="R690" s="391"/>
      <c r="S690" s="391"/>
      <c r="T690" s="391"/>
      <c r="U690" s="391"/>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5" outlineLevel="1" x14ac:dyDescent="0.25">
      <c r="A691" s="5"/>
      <c r="B691" s="6"/>
      <c r="C691" s="17"/>
      <c r="D691" s="17"/>
      <c r="E691" s="17"/>
      <c r="F691" s="26"/>
      <c r="G691" s="27" t="s">
        <v>5</v>
      </c>
      <c r="H691" s="27" t="s">
        <v>6</v>
      </c>
      <c r="I691" s="390"/>
      <c r="J691" s="390"/>
      <c r="K691" s="390"/>
      <c r="L691" s="390"/>
      <c r="M691" s="390"/>
      <c r="N691" s="374"/>
      <c r="O691" s="374"/>
      <c r="P691" s="391"/>
      <c r="Q691" s="391"/>
      <c r="R691" s="391"/>
      <c r="S691" s="391"/>
      <c r="T691" s="391"/>
      <c r="U691" s="391"/>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26"/>
      <c r="G692" s="31" t="s">
        <v>7</v>
      </c>
      <c r="H692" s="31" t="s">
        <v>8</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9</v>
      </c>
      <c r="H693" s="34" t="s">
        <v>10</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11</v>
      </c>
      <c r="H694" s="34" t="s">
        <v>12</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13</v>
      </c>
      <c r="H695" s="34" t="s">
        <v>14</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15</v>
      </c>
      <c r="H696" s="34" t="s">
        <v>16</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19</v>
      </c>
      <c r="H697" s="34" t="s">
        <v>20</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17</v>
      </c>
      <c r="H698" s="34" t="s">
        <v>18</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12" customHeight="1" outlineLevel="1" x14ac:dyDescent="0.25">
      <c r="A699" s="5"/>
      <c r="B699" s="6"/>
      <c r="C699" s="17"/>
      <c r="D699" s="17"/>
      <c r="E699" s="17"/>
      <c r="F699" s="33"/>
      <c r="G699" s="34" t="s">
        <v>22</v>
      </c>
      <c r="H699" s="34" t="s">
        <v>21</v>
      </c>
      <c r="I699" s="390"/>
      <c r="J699" s="390"/>
      <c r="K699" s="390"/>
      <c r="L699" s="390"/>
      <c r="M699" s="390"/>
      <c r="N699" s="374"/>
      <c r="O699" s="374"/>
      <c r="P699" s="340"/>
      <c r="Q699" s="340"/>
      <c r="R699" s="340"/>
      <c r="S699" s="340"/>
      <c r="T699" s="340"/>
      <c r="U699" s="340"/>
      <c r="V699" s="42"/>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17"/>
      <c r="D700" s="17"/>
      <c r="E700" s="17"/>
      <c r="F700" s="33"/>
      <c r="G700" s="34" t="s">
        <v>22</v>
      </c>
      <c r="H700" s="34" t="s">
        <v>23</v>
      </c>
      <c r="I700" s="390"/>
      <c r="J700" s="390"/>
      <c r="K700" s="390"/>
      <c r="L700" s="390"/>
      <c r="M700" s="390"/>
      <c r="N700" s="374"/>
      <c r="O700" s="374"/>
      <c r="P700" s="340"/>
      <c r="Q700" s="340"/>
      <c r="R700" s="340"/>
      <c r="S700" s="340"/>
      <c r="T700" s="340"/>
      <c r="U700" s="340"/>
      <c r="V700" s="42"/>
      <c r="W700" s="16"/>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5.0999999999999996" customHeight="1" outlineLevel="1" x14ac:dyDescent="0.25">
      <c r="A701" s="5"/>
      <c r="B701" s="6"/>
      <c r="C701" s="17"/>
      <c r="D701" s="17"/>
      <c r="E701" s="17"/>
      <c r="F701" s="36"/>
      <c r="G701" s="37"/>
      <c r="H701" s="37"/>
      <c r="I701" s="37"/>
      <c r="J701" s="38"/>
      <c r="K701" s="38"/>
      <c r="L701" s="38"/>
      <c r="M701" s="38"/>
      <c r="N701" s="38"/>
      <c r="O701" s="38"/>
      <c r="P701" s="38"/>
      <c r="Q701" s="38"/>
      <c r="R701" s="38"/>
      <c r="S701" s="38"/>
      <c r="T701" s="38"/>
      <c r="U701" s="38"/>
      <c r="V701" s="30"/>
      <c r="W701" s="16"/>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24.95" customHeight="1" outlineLevel="1" x14ac:dyDescent="0.25">
      <c r="A702" s="5"/>
      <c r="B702" s="6"/>
      <c r="C702" s="39"/>
      <c r="D702" s="39"/>
      <c r="E702" s="39"/>
      <c r="F702" s="39"/>
      <c r="G702" s="40" t="str">
        <f>G680</f>
        <v>Deepflow</v>
      </c>
      <c r="H702" s="39"/>
      <c r="I702" s="39"/>
      <c r="J702" s="39"/>
      <c r="K702" s="39"/>
      <c r="L702" s="39"/>
      <c r="M702" s="39"/>
      <c r="N702" s="39"/>
      <c r="O702" s="39"/>
      <c r="P702" s="39"/>
      <c r="Q702" s="39"/>
      <c r="R702" s="39"/>
      <c r="S702" s="39"/>
      <c r="T702" s="39"/>
      <c r="U702" s="39"/>
      <c r="V702" s="39"/>
      <c r="W702" s="41" t="s">
        <v>24</v>
      </c>
      <c r="X702" s="7"/>
      <c r="Y702" s="7"/>
      <c r="Z702" s="7"/>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outlineLevel="1" x14ac:dyDescent="0.25">
      <c r="A703" s="5"/>
      <c r="B703" s="6"/>
      <c r="C703" s="6"/>
      <c r="D703" s="6"/>
      <c r="E703" s="6"/>
      <c r="F703" s="7"/>
      <c r="G703" s="7"/>
      <c r="H703" s="7"/>
      <c r="I703" s="7"/>
      <c r="J703" s="7"/>
      <c r="K703" s="7"/>
      <c r="L703" s="7"/>
      <c r="M703" s="7"/>
      <c r="N703" s="7"/>
      <c r="O703" s="7"/>
      <c r="P703" s="7"/>
      <c r="Q703" s="7"/>
      <c r="R703" s="7"/>
      <c r="S703" s="7"/>
      <c r="T703" s="7"/>
      <c r="U703" s="7"/>
      <c r="V703" s="7"/>
      <c r="W703" s="7"/>
      <c r="X703" s="7"/>
      <c r="Y703" s="7"/>
      <c r="Z703" s="7"/>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sheetData>
  <mergeCells count="3">
    <mergeCell ref="H609:H611"/>
    <mergeCell ref="M118:O118"/>
    <mergeCell ref="H118:J1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1072</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Crop!G649</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1083</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1084</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1085</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1086</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1087</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1071</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1077</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1078</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1073</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1079</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G10" sqref="G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MIN(Crop!I65:I81)</f>
        <v>43794</v>
      </c>
      <c r="H43" s="407">
        <f>MIN(Crop!J65:J81)</f>
        <v>43794</v>
      </c>
      <c r="I43" s="407">
        <f>MIN(Crop!K65:K81)</f>
        <v>43794</v>
      </c>
      <c r="J43" s="407">
        <f>MIN(Crop!L65:L81)</f>
        <v>43794</v>
      </c>
      <c r="K43" s="407">
        <f>MIN(Crop!M65:M81)</f>
        <v>43794</v>
      </c>
      <c r="L43" s="407">
        <f>MIN(Crop!N65:N81)</f>
        <v>43794</v>
      </c>
      <c r="M43" s="407">
        <f>MIN(Crop!O65:O81)</f>
        <v>43794</v>
      </c>
      <c r="N43" s="407">
        <f>MIN(Crop!P65:P81)</f>
        <v>43794</v>
      </c>
      <c r="O43" s="407">
        <f>MIN(Crop!Q65:Q81)</f>
        <v>43794</v>
      </c>
      <c r="P43" s="407">
        <f>MIN(Crop!R65:R81)</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51" t="s">
        <v>874</v>
      </c>
      <c r="J58" s="951"/>
      <c r="K58" s="951"/>
      <c r="L58" s="951" t="s">
        <v>875</v>
      </c>
      <c r="M58" s="951"/>
      <c r="N58" s="95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51"/>
      <c r="F101" s="952"/>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1083</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1084</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1085</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1086</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1087</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1083</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1085</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1086</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1087</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5" t="s">
        <v>1049</v>
      </c>
      <c r="I45" s="956"/>
      <c r="J45" s="956"/>
      <c r="K45" s="956"/>
      <c r="L45" s="956"/>
      <c r="M45" s="956"/>
      <c r="N45" s="956"/>
      <c r="O45" s="956"/>
      <c r="P45" s="956"/>
      <c r="Q45" s="956"/>
      <c r="R45" s="956"/>
      <c r="S45" s="956"/>
      <c r="T45" s="95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3"/>
      <c r="M683" s="954"/>
      <c r="N683" s="95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1074</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f ca="1">NOW()</f>
        <v>44471.591215856482</v>
      </c>
      <c r="J18" s="964" t="s">
        <v>1097</v>
      </c>
      <c r="K18" s="965"/>
      <c r="L18" s="965"/>
      <c r="M18" s="965"/>
      <c r="N18" s="965"/>
      <c r="O18" s="965"/>
      <c r="P18" s="965"/>
      <c r="Q18" s="965"/>
      <c r="R18" s="965"/>
      <c r="S18" s="965"/>
      <c r="T18" s="965"/>
      <c r="U18" s="965"/>
      <c r="V18" s="965"/>
      <c r="W18" s="965"/>
      <c r="X18" s="96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7" t="s">
        <v>1035</v>
      </c>
      <c r="K21" s="967"/>
      <c r="L21" s="967"/>
      <c r="M21" s="967"/>
      <c r="N21" s="967"/>
      <c r="O21" s="967"/>
      <c r="P21" s="967"/>
      <c r="Q21" s="967"/>
      <c r="R21" s="967"/>
      <c r="S21" s="967"/>
      <c r="T21" s="967"/>
      <c r="U21" s="967"/>
      <c r="V21" s="967"/>
      <c r="W21" s="967"/>
      <c r="X21" s="96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1001" t="s">
        <v>937</v>
      </c>
      <c r="P73" s="1002"/>
      <c r="Q73" s="1002"/>
      <c r="R73" s="1002"/>
      <c r="S73" s="1002"/>
      <c r="T73" s="1002"/>
      <c r="U73" s="1002"/>
      <c r="V73" s="100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1089</v>
      </c>
      <c r="I225" s="460"/>
      <c r="J225" s="940" t="s">
        <v>1091</v>
      </c>
      <c r="K225" s="940" t="s">
        <v>1090</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collapsed="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8" t="s">
        <v>599</v>
      </c>
      <c r="AD260" s="969"/>
      <c r="AE260" s="969"/>
      <c r="AF260" s="970"/>
      <c r="AG260" s="447"/>
      <c r="AH260" s="510" t="s">
        <v>600</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71"/>
      <c r="AD261" s="972"/>
      <c r="AE261" s="972"/>
      <c r="AF261" s="97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4"/>
      <c r="AD262" s="975"/>
      <c r="AE262" s="975"/>
      <c r="AF262" s="97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8" t="s">
        <v>602</v>
      </c>
      <c r="AD263" s="969"/>
      <c r="AE263" s="969"/>
      <c r="AF263" s="970"/>
      <c r="AG263" s="447"/>
      <c r="AH263" s="515" t="s">
        <v>603</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4"/>
      <c r="AD264" s="975"/>
      <c r="AE264" s="975"/>
      <c r="AF264" s="97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hidden="1"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hidden="1" outlineLevel="2" collapsed="1" x14ac:dyDescent="0.25">
      <c r="A317" s="411"/>
      <c r="B317" s="420"/>
      <c r="C317" s="413">
        <f>INT($C$241+3)</f>
        <v>4</v>
      </c>
      <c r="D317" s="442"/>
      <c r="E317" s="500"/>
      <c r="F317" s="500"/>
      <c r="G317" s="442"/>
      <c r="H317" s="516" t="s">
        <v>632</v>
      </c>
      <c r="I317" s="470" t="s">
        <v>633</v>
      </c>
      <c r="J317" s="469"/>
      <c r="K317" s="447"/>
      <c r="L317" s="447"/>
      <c r="M317" s="447"/>
      <c r="N317" s="447"/>
      <c r="O317" s="977" t="s">
        <v>634</v>
      </c>
      <c r="P317" s="978"/>
      <c r="Q317" s="978"/>
      <c r="R317" s="978"/>
      <c r="S317" s="978"/>
      <c r="T317" s="978"/>
      <c r="U317" s="978"/>
      <c r="V317" s="978"/>
      <c r="W317" s="978"/>
      <c r="X317" s="97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80"/>
      <c r="P318" s="981"/>
      <c r="Q318" s="981"/>
      <c r="R318" s="981"/>
      <c r="S318" s="981"/>
      <c r="T318" s="981"/>
      <c r="U318" s="981"/>
      <c r="V318" s="981"/>
      <c r="W318" s="981"/>
      <c r="X318" s="98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80"/>
      <c r="P319" s="981"/>
      <c r="Q319" s="981"/>
      <c r="R319" s="981"/>
      <c r="S319" s="981"/>
      <c r="T319" s="981"/>
      <c r="U319" s="981"/>
      <c r="V319" s="981"/>
      <c r="W319" s="981"/>
      <c r="X319" s="98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3"/>
      <c r="P320" s="984"/>
      <c r="Q320" s="984"/>
      <c r="R320" s="984"/>
      <c r="S320" s="984"/>
      <c r="T320" s="984"/>
      <c r="U320" s="984"/>
      <c r="V320" s="984"/>
      <c r="W320" s="984"/>
      <c r="X320" s="98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hidden="1"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hidden="1"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collapsed="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hidden="1"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hidden="1"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hidden="1"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6" t="s">
        <v>660</v>
      </c>
      <c r="L372" s="987"/>
      <c r="M372" s="98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9"/>
      <c r="L373" s="990"/>
      <c r="M373" s="99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4" t="s">
        <v>1054</v>
      </c>
      <c r="Q380" s="1004"/>
      <c r="R380" s="1004"/>
      <c r="S380" s="1004"/>
      <c r="T380" s="1004"/>
      <c r="U380" s="1004"/>
      <c r="V380" s="1004"/>
      <c r="W380" s="1004"/>
      <c r="X380" s="1004"/>
      <c r="Y380" s="1004"/>
      <c r="Z380" s="100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6"/>
      <c r="Q381" s="1006"/>
      <c r="R381" s="1006"/>
      <c r="S381" s="1006"/>
      <c r="T381" s="1006"/>
      <c r="U381" s="1006"/>
      <c r="V381" s="1006"/>
      <c r="W381" s="1006"/>
      <c r="X381" s="1006"/>
      <c r="Y381" s="1006"/>
      <c r="Z381" s="100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6"/>
      <c r="Q382" s="1006"/>
      <c r="R382" s="1006"/>
      <c r="S382" s="1006"/>
      <c r="T382" s="1006"/>
      <c r="U382" s="1006"/>
      <c r="V382" s="1006"/>
      <c r="W382" s="1006"/>
      <c r="X382" s="1006"/>
      <c r="Y382" s="1006"/>
      <c r="Z382" s="100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6"/>
      <c r="Q383" s="1006"/>
      <c r="R383" s="1006"/>
      <c r="S383" s="1006"/>
      <c r="T383" s="1006"/>
      <c r="U383" s="1006"/>
      <c r="V383" s="1006"/>
      <c r="W383" s="1006"/>
      <c r="X383" s="1006"/>
      <c r="Y383" s="1006"/>
      <c r="Z383" s="100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6"/>
      <c r="Q384" s="1006"/>
      <c r="R384" s="1006"/>
      <c r="S384" s="1006"/>
      <c r="T384" s="1006"/>
      <c r="U384" s="1006"/>
      <c r="V384" s="1006"/>
      <c r="W384" s="1006"/>
      <c r="X384" s="1006"/>
      <c r="Y384" s="1006"/>
      <c r="Z384" s="100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6"/>
      <c r="Q385" s="1006"/>
      <c r="R385" s="1006"/>
      <c r="S385" s="1006"/>
      <c r="T385" s="1006"/>
      <c r="U385" s="1006"/>
      <c r="V385" s="1006"/>
      <c r="W385" s="1006"/>
      <c r="X385" s="1006"/>
      <c r="Y385" s="1006"/>
      <c r="Z385" s="100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6"/>
      <c r="Q386" s="1006"/>
      <c r="R386" s="1006"/>
      <c r="S386" s="1006"/>
      <c r="T386" s="1006"/>
      <c r="U386" s="1006"/>
      <c r="V386" s="1006"/>
      <c r="W386" s="1006"/>
      <c r="X386" s="1006"/>
      <c r="Y386" s="1006"/>
      <c r="Z386" s="100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8"/>
      <c r="Q387" s="1008"/>
      <c r="R387" s="1008"/>
      <c r="S387" s="1008"/>
      <c r="T387" s="1008"/>
      <c r="U387" s="1008"/>
      <c r="V387" s="1008"/>
      <c r="W387" s="1008"/>
      <c r="X387" s="1008"/>
      <c r="Y387" s="1008"/>
      <c r="Z387" s="100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collapsed="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collapsed="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hidden="1"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hidden="1"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hidden="1"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hidden="1"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hidden="1"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hidden="1"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2" t="s">
        <v>956</v>
      </c>
      <c r="X840" s="993"/>
      <c r="Y840" s="993"/>
      <c r="Z840" s="993"/>
      <c r="AA840" s="99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5"/>
      <c r="X841" s="996"/>
      <c r="Y841" s="996"/>
      <c r="Z841" s="996"/>
      <c r="AA841" s="99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5"/>
      <c r="X842" s="996"/>
      <c r="Y842" s="996"/>
      <c r="Z842" s="996"/>
      <c r="AA842" s="99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5"/>
      <c r="X843" s="996"/>
      <c r="Y843" s="996"/>
      <c r="Z843" s="996"/>
      <c r="AA843" s="99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5"/>
      <c r="X844" s="996"/>
      <c r="Y844" s="996"/>
      <c r="Z844" s="996"/>
      <c r="AA844" s="99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5"/>
      <c r="X845" s="996"/>
      <c r="Y845" s="996"/>
      <c r="Z845" s="996"/>
      <c r="AA845" s="99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5"/>
      <c r="X846" s="996"/>
      <c r="Y846" s="996"/>
      <c r="Z846" s="996"/>
      <c r="AA846" s="99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5"/>
      <c r="X847" s="996"/>
      <c r="Y847" s="996"/>
      <c r="Z847" s="996"/>
      <c r="AA847" s="99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5"/>
      <c r="X848" s="996"/>
      <c r="Y848" s="996"/>
      <c r="Z848" s="996"/>
      <c r="AA848" s="99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5"/>
      <c r="X849" s="996"/>
      <c r="Y849" s="996"/>
      <c r="Z849" s="996"/>
      <c r="AA849" s="99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5"/>
      <c r="X850" s="996"/>
      <c r="Y850" s="996"/>
      <c r="Z850" s="996"/>
      <c r="AA850" s="99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5"/>
      <c r="X851" s="996"/>
      <c r="Y851" s="996"/>
      <c r="Z851" s="996"/>
      <c r="AA851" s="99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5"/>
      <c r="X852" s="996"/>
      <c r="Y852" s="996"/>
      <c r="Z852" s="996"/>
      <c r="AA852" s="99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5"/>
      <c r="X853" s="996"/>
      <c r="Y853" s="996"/>
      <c r="Z853" s="996"/>
      <c r="AA853" s="99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5"/>
      <c r="X854" s="996"/>
      <c r="Y854" s="996"/>
      <c r="Z854" s="996"/>
      <c r="AA854" s="99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5"/>
      <c r="X855" s="996"/>
      <c r="Y855" s="996"/>
      <c r="Z855" s="996"/>
      <c r="AA855" s="99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5"/>
      <c r="X856" s="996"/>
      <c r="Y856" s="996"/>
      <c r="Z856" s="996"/>
      <c r="AA856" s="99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8"/>
      <c r="X857" s="999"/>
      <c r="Y857" s="999"/>
      <c r="Z857" s="999"/>
      <c r="AA857" s="100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8" t="s">
        <v>765</v>
      </c>
      <c r="I880" s="959"/>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60"/>
      <c r="I881" s="961"/>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2"/>
      <c r="I882" s="963"/>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8" t="s">
        <v>771</v>
      </c>
      <c r="I884" s="959"/>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60"/>
      <c r="I885" s="961"/>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2"/>
      <c r="I886" s="963"/>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8" t="s">
        <v>773</v>
      </c>
      <c r="I888" s="959"/>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60"/>
      <c r="I889" s="961"/>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2"/>
      <c r="I890" s="963"/>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8" t="s">
        <v>775</v>
      </c>
      <c r="I892" s="959"/>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60"/>
      <c r="I893" s="961"/>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2"/>
      <c r="I894" s="963"/>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8" t="s">
        <v>777</v>
      </c>
      <c r="I896" s="959"/>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60"/>
      <c r="I897" s="961"/>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2"/>
      <c r="I898" s="963"/>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8"/>
      <c r="I900" s="959"/>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60"/>
      <c r="I901" s="961"/>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2"/>
      <c r="I902" s="963"/>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8"/>
      <c r="I904" s="959"/>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60"/>
      <c r="I905" s="961"/>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2"/>
      <c r="I906" s="963"/>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8"/>
      <c r="I908" s="959"/>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60"/>
      <c r="I909" s="961"/>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2"/>
      <c r="I910" s="963"/>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8" t="s">
        <v>782</v>
      </c>
      <c r="I912" s="959"/>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60"/>
      <c r="I913" s="961"/>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2"/>
      <c r="I914" s="963"/>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8" t="s">
        <v>784</v>
      </c>
      <c r="I916" s="959"/>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60"/>
      <c r="I917" s="961"/>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2"/>
      <c r="I918" s="963"/>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8" t="s">
        <v>786</v>
      </c>
      <c r="I920" s="959"/>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60"/>
      <c r="I921" s="961"/>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2"/>
      <c r="I922" s="963"/>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8" t="s">
        <v>786</v>
      </c>
      <c r="I924" s="959"/>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60"/>
      <c r="I925" s="961"/>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2"/>
      <c r="I926" s="963"/>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8" t="s">
        <v>786</v>
      </c>
      <c r="I928" s="959"/>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60"/>
      <c r="I929" s="961"/>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2"/>
      <c r="I930" s="963"/>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8" t="s">
        <v>790</v>
      </c>
      <c r="I932" s="959"/>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60"/>
      <c r="I933" s="961"/>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2"/>
      <c r="I934" s="963"/>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8" t="s">
        <v>792</v>
      </c>
      <c r="I936" s="959"/>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60"/>
      <c r="I937" s="961"/>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2"/>
      <c r="I938" s="963"/>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8" t="s">
        <v>794</v>
      </c>
      <c r="I940" s="959"/>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60"/>
      <c r="I941" s="961"/>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2"/>
      <c r="I942" s="963"/>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8"/>
      <c r="I944" s="959"/>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60"/>
      <c r="I945" s="961"/>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2"/>
      <c r="I946" s="963"/>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8" t="s">
        <v>797</v>
      </c>
      <c r="I948" s="959"/>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60"/>
      <c r="I949" s="961"/>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2"/>
      <c r="I950" s="963"/>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8" t="s">
        <v>799</v>
      </c>
      <c r="I952" s="959"/>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60"/>
      <c r="I953" s="961"/>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2"/>
      <c r="I954" s="963"/>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8" t="s">
        <v>801</v>
      </c>
      <c r="I956" s="959"/>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60"/>
      <c r="I957" s="961"/>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2"/>
      <c r="I958" s="963"/>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8" t="s">
        <v>803</v>
      </c>
      <c r="I960" s="959"/>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60"/>
      <c r="I961" s="961"/>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2"/>
      <c r="I962" s="963"/>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8" t="s">
        <v>805</v>
      </c>
      <c r="I964" s="959"/>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60"/>
      <c r="I965" s="961"/>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2"/>
      <c r="I966" s="963"/>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8" t="s">
        <v>807</v>
      </c>
      <c r="I968" s="959"/>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60"/>
      <c r="I969" s="961"/>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2"/>
      <c r="I970" s="963"/>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8" t="s">
        <v>809</v>
      </c>
      <c r="I972" s="959"/>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60"/>
      <c r="I973" s="961"/>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2"/>
      <c r="I974" s="963"/>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8" t="s">
        <v>811</v>
      </c>
      <c r="I976" s="959"/>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60"/>
      <c r="I977" s="961"/>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2"/>
      <c r="I978" s="963"/>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8" t="s">
        <v>813</v>
      </c>
      <c r="I980" s="959"/>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60"/>
      <c r="I981" s="961"/>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2"/>
      <c r="I982" s="963"/>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8" t="s">
        <v>815</v>
      </c>
      <c r="I984" s="959"/>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60"/>
      <c r="I985" s="961"/>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2"/>
      <c r="I986" s="963"/>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10" t="s">
        <v>1040</v>
      </c>
      <c r="L18" s="1011"/>
      <c r="M18" s="1011"/>
      <c r="N18" s="1011"/>
      <c r="O18" s="1011"/>
      <c r="P18" s="1011"/>
      <c r="Q18" s="1011"/>
      <c r="R18" s="1011"/>
      <c r="S18" s="1011"/>
      <c r="T18" s="1011"/>
      <c r="U18" s="1011"/>
      <c r="V18" s="1011"/>
      <c r="W18" s="1011"/>
      <c r="X18" s="1011"/>
      <c r="Y18" s="101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2" t="s">
        <v>1075</v>
      </c>
      <c r="L21" s="1013"/>
      <c r="M21" s="1013"/>
      <c r="N21" s="1013"/>
      <c r="O21" s="1013"/>
      <c r="P21" s="1013"/>
      <c r="Q21" s="1013"/>
      <c r="R21" s="1013"/>
      <c r="S21" s="1013"/>
      <c r="T21" s="1013"/>
      <c r="U21" s="1013"/>
      <c r="V21" s="1013"/>
      <c r="W21" s="1013"/>
      <c r="X21" s="1013"/>
      <c r="Y21" s="101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1076</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1083</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1084</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1085</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1086</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1087</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Crop!H65</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Crop!H66</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Crop!H67</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Crop!H68</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Crop!H69</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Crop!H70</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Crop!H71</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Crop!H73</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Crop!H74</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Crop!H75</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Crop!H76</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Crop!H77</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Crop!H78</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Crop!H79</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Crop!H80</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Crop!H81</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1082</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1093</v>
      </c>
      <c r="C6" s="69" t="s">
        <v>115</v>
      </c>
    </row>
    <row r="7" spans="1:3" x14ac:dyDescent="0.25">
      <c r="A7" s="69" t="s">
        <v>1092</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Crop!i_grain_income_length</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2021-10-02T06:11:25Z</dcterms:modified>
</cp:coreProperties>
</file>