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7704B39-1EB9-4499-B67E-9AA89D687144}" xr6:coauthVersionLast="45" xr6:coauthVersionMax="47" xr10:uidLastSave="{00000000-0000-0000-0000-000000000000}"/>
  <bookViews>
    <workbookView xWindow="-120" yWindow="-120" windowWidth="29040" windowHeight="15840" tabRatio="658"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Crop!$H$99:$P$100</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Crop!$G$278:$BO$311</definedName>
    <definedName name="chem_by_lmu">Crop!$H$540:$P$546</definedName>
    <definedName name="chem_cost" localSheetId="3">Crop!$H$400:$N$425</definedName>
    <definedName name="chem_info">Crop!$I$561:$K$567</definedName>
    <definedName name="clover_propn_in_sward_stubble" localSheetId="12">CropResidue!$L$65</definedName>
    <definedName name="component_dmd" localSheetId="12">CropResidue!$H$138:$L$149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Crop!$G$315:$AU$348</definedName>
    <definedName name="fert_by_lmu" localSheetId="3">Crop!$H$517:$P$524</definedName>
    <definedName name="fert_info" localSheetId="3">Crop!$H$495:$L$502</definedName>
    <definedName name="fert_passes" localSheetId="3">Crop!$G$352:$AU$385</definedName>
    <definedName name="fert_prep">Labour!$N$102:$P$105</definedName>
    <definedName name="fixed_control" localSheetId="3">Crop!$G$116:$R$141</definedName>
    <definedName name="fixed_crop_monitoring">Labour!$E$121:$Q$122</definedName>
    <definedName name="fixed_fert" localSheetId="3">Crop!$G$116:$J$141</definedName>
    <definedName name="fixed_fert_passes" localSheetId="3">Crop!$L$116:$O$141</definedName>
    <definedName name="fixed_rotphases">Crop!$H$206:$M$238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Crop!$H$470:$P$480</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CropResidue!$H$72:$H$83</definedName>
    <definedName name="harvest_prep">Labour!$J$102:$L$104</definedName>
    <definedName name="hay_making_date" localSheetId="3">Crop!$I$79</definedName>
    <definedName name="hay_making_len" localSheetId="3">Crop!$I$81</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alibration_offest" localSheetId="12">CropResidue!$J$187</definedName>
    <definedName name="i_crop_dmd_kp6" localSheetId="4">CropGrazing!$K$211:$T$222</definedName>
    <definedName name="i_crop_growth_zkp6" localSheetId="4">CropGrazing!$K$66:$T$185</definedName>
    <definedName name="i_crop_me_eff_gainlose" localSheetId="4">CropGrazing!$L$225</definedName>
    <definedName name="i_cropgraze_consumption_factor_zp6" localSheetId="4">CropGrazing!$K$51:$T$60</definedName>
    <definedName name="i_cropgraze_defer_days" localSheetId="4">CropGrazing!$K$43</definedName>
    <definedName name="i_cropgraze_initial_dm" localSheetId="4">CropGrazing!$K$44</definedName>
    <definedName name="i_cropgraze_landuse_idx" localSheetId="4">CropGrazing!$G$21:$G$32</definedName>
    <definedName name="i_cropgraze_wastage" localSheetId="4">CropGrazing!$J$231:$J$242</definedName>
    <definedName name="i_cropgraze_yield_reduction_kp6" localSheetId="4">CropGrazing!$K$255:$T$266</definedName>
    <definedName name="i_cropgrazing_inc" localSheetId="4">CropGrazing!$H$5</definedName>
    <definedName name="i_cropgrazing_inc_landuse" localSheetId="4">CropGrazing!$H$21:$O$32</definedName>
    <definedName name="i_cropgrowth_lmu_factor_kl" localSheetId="4">CropGrazing!$K$188:$R$199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CropResidue!$J$15</definedName>
    <definedName name="i_hr_crop" localSheetId="4">CropGrazing!$K$47</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CropResidue!$G$36:$G$47</definedName>
    <definedName name="i_stub_me_eff_gainlose" localSheetId="12">CropResidue!$K$131</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Crop!$H$158:$Q$171</definedName>
    <definedName name="nap_passes">Crop!$H$173:$Q$186</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Crop!$S$583:$S$600</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Crop!$I$84</definedName>
    <definedName name="POCCons" localSheetId="7">Annual!$M$688:$T$697</definedName>
    <definedName name="_xlnm.Print_Area" localSheetId="9">FeedSupply!$H$40:$AC$348</definedName>
    <definedName name="proportion_grain_harv" localSheetId="12">CropResidue!$H$117:$H$128</definedName>
    <definedName name="quality_deterioration" localSheetId="12">CropResidue!$H$154:$L$165</definedName>
    <definedName name="quantity_deterioration" localSheetId="12">CropResidue!$H$87:$H$98</definedName>
    <definedName name="rail_cartage" localSheetId="1">General!$K$12</definedName>
    <definedName name="road_cartage_distance" localSheetId="1">General!$K$14</definedName>
    <definedName name="seed_info">Crop!$G$615:$Q$633</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Crop!$I$582:$Q$600</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Crop!$H$65:$R$77</definedName>
    <definedName name="steady_state">General!$G$50</definedName>
    <definedName name="step_size" localSheetId="12">CropResidue!$H$65</definedName>
    <definedName name="storage_cost_date">'Sup Feed'!$K$32</definedName>
    <definedName name="storage_type">'Sup Feed'!$I$13:$K$18</definedName>
    <definedName name="stub_cat_idx" localSheetId="12">CropResidue!$H$169:$K$169</definedName>
    <definedName name="stub_cat_prop" localSheetId="12">CropResidue!$H$170:$K$181</definedName>
    <definedName name="stub_cat_qual" localSheetId="12">CropResidue!$H$190:$K$201</definedName>
    <definedName name="stub_handling_date" localSheetId="11">Mach!$B$54</definedName>
    <definedName name="stub_handling_length" localSheetId="11">Mach!$B$56</definedName>
    <definedName name="stubble_handling" localSheetId="12">CropResidue!$H$36:$H$47</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CropResidue!$H$102:$H$113</definedName>
    <definedName name="user_crop_rot">Crop!$J$195</definedName>
    <definedName name="variable_crop_monitoring">Labour!$E$127:$Q$139</definedName>
    <definedName name="yield_by_lmu" localSheetId="3">Crop!$I$442:$Q$454</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Crop!$G$242:$Q$274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U358" i="1" l="1"/>
  <c r="AT358" i="1"/>
  <c r="AS358" i="1"/>
  <c r="AR358" i="1"/>
  <c r="AQ358" i="1"/>
  <c r="AP358" i="1"/>
  <c r="AO358" i="1"/>
  <c r="AN358" i="1"/>
  <c r="AM358" i="1"/>
  <c r="AL358" i="1"/>
  <c r="AK358" i="1"/>
  <c r="AJ358" i="1"/>
  <c r="AI358" i="1"/>
  <c r="AH358" i="1"/>
  <c r="AG358" i="1"/>
  <c r="AF358" i="1"/>
  <c r="AE358" i="1"/>
  <c r="AD358" i="1"/>
  <c r="AC358" i="1"/>
  <c r="AB358" i="1"/>
  <c r="AA358" i="1"/>
  <c r="Z358" i="1"/>
  <c r="Y358" i="1"/>
  <c r="X358" i="1"/>
  <c r="W358" i="1"/>
  <c r="V358" i="1"/>
  <c r="U358" i="1"/>
  <c r="T358" i="1"/>
  <c r="S358" i="1"/>
  <c r="R358" i="1"/>
  <c r="Q358" i="1"/>
  <c r="P358" i="1"/>
  <c r="O358" i="1"/>
  <c r="N358" i="1"/>
  <c r="M358" i="1"/>
  <c r="L358" i="1"/>
  <c r="K358" i="1"/>
  <c r="J358" i="1"/>
  <c r="I358" i="1"/>
  <c r="H358" i="1"/>
  <c r="G358" i="1"/>
  <c r="AU357" i="1"/>
  <c r="AT357" i="1"/>
  <c r="AS357" i="1"/>
  <c r="AR357" i="1"/>
  <c r="AQ357" i="1"/>
  <c r="AP357" i="1"/>
  <c r="AO357" i="1"/>
  <c r="AN357" i="1"/>
  <c r="AM357" i="1"/>
  <c r="AL357" i="1"/>
  <c r="AK357" i="1"/>
  <c r="AJ357" i="1"/>
  <c r="AI357" i="1"/>
  <c r="AH357" i="1"/>
  <c r="AG357" i="1"/>
  <c r="AF357" i="1"/>
  <c r="AE357" i="1"/>
  <c r="AD357" i="1"/>
  <c r="AC357" i="1"/>
  <c r="AB357" i="1"/>
  <c r="AA357" i="1"/>
  <c r="Z357" i="1"/>
  <c r="Y357" i="1"/>
  <c r="X357" i="1"/>
  <c r="W357" i="1"/>
  <c r="V357" i="1"/>
  <c r="U357" i="1"/>
  <c r="T357" i="1"/>
  <c r="S357" i="1"/>
  <c r="R357" i="1"/>
  <c r="Q357" i="1"/>
  <c r="P357" i="1"/>
  <c r="O357" i="1"/>
  <c r="N357" i="1"/>
  <c r="M357" i="1"/>
  <c r="L357" i="1"/>
  <c r="K357" i="1"/>
  <c r="J357" i="1"/>
  <c r="I357" i="1"/>
  <c r="H357" i="1"/>
  <c r="G357" i="1"/>
  <c r="G321" i="1"/>
  <c r="G320" i="1"/>
  <c r="G284" i="1"/>
  <c r="G283" i="1"/>
  <c r="G247" i="1"/>
  <c r="G246" i="1"/>
  <c r="G211" i="1"/>
  <c r="G210" i="1"/>
  <c r="G194" i="6"/>
  <c r="K174" i="6"/>
  <c r="G174" i="6"/>
  <c r="G158" i="6"/>
  <c r="G142" i="6"/>
  <c r="G121" i="6"/>
  <c r="G106" i="6"/>
  <c r="G91" i="6"/>
  <c r="J256" i="23" l="1"/>
  <c r="J257" i="23"/>
  <c r="J258" i="23"/>
  <c r="J259" i="23"/>
  <c r="J260" i="23"/>
  <c r="J261" i="23"/>
  <c r="J262" i="23"/>
  <c r="J263" i="23"/>
  <c r="J264" i="23"/>
  <c r="J265" i="23"/>
  <c r="J266" i="23"/>
  <c r="J255" i="23"/>
  <c r="M24" i="21" l="1"/>
  <c r="M23" i="21"/>
  <c r="M22" i="21"/>
  <c r="M21" i="21"/>
  <c r="M20" i="21"/>
  <c r="M19" i="21"/>
  <c r="M18" i="21"/>
  <c r="M17" i="21"/>
  <c r="M16" i="21"/>
  <c r="M15" i="21"/>
  <c r="K79" i="23" l="1"/>
  <c r="L79" i="23"/>
  <c r="M79" i="23"/>
  <c r="N79" i="23"/>
  <c r="O79" i="23"/>
  <c r="O91" i="23" s="1"/>
  <c r="O103" i="23" s="1"/>
  <c r="O115" i="23" s="1"/>
  <c r="O127" i="23" s="1"/>
  <c r="O139" i="23" s="1"/>
  <c r="O151" i="23" s="1"/>
  <c r="O163" i="23" s="1"/>
  <c r="O175" i="23" s="1"/>
  <c r="P79" i="23"/>
  <c r="P91" i="23" s="1"/>
  <c r="P103" i="23" s="1"/>
  <c r="P115" i="23" s="1"/>
  <c r="P127" i="23" s="1"/>
  <c r="P139" i="23" s="1"/>
  <c r="P151" i="23" s="1"/>
  <c r="P163" i="23" s="1"/>
  <c r="P175" i="23" s="1"/>
  <c r="Q79" i="23"/>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M93" i="23" s="1"/>
  <c r="M105" i="23" s="1"/>
  <c r="M117" i="23" s="1"/>
  <c r="M129" i="23" s="1"/>
  <c r="M141" i="23" s="1"/>
  <c r="M153" i="23" s="1"/>
  <c r="M165" i="23" s="1"/>
  <c r="M177" i="23" s="1"/>
  <c r="N81" i="23"/>
  <c r="N93" i="23" s="1"/>
  <c r="N105" i="23" s="1"/>
  <c r="N117" i="23" s="1"/>
  <c r="N129" i="23" s="1"/>
  <c r="N141" i="23" s="1"/>
  <c r="N153" i="23" s="1"/>
  <c r="N165" i="23" s="1"/>
  <c r="N177" i="23" s="1"/>
  <c r="O81" i="23"/>
  <c r="O93" i="23" s="1"/>
  <c r="O105" i="23" s="1"/>
  <c r="O117" i="23" s="1"/>
  <c r="O129" i="23" s="1"/>
  <c r="O141" i="23" s="1"/>
  <c r="O153" i="23" s="1"/>
  <c r="O165" i="23" s="1"/>
  <c r="O177" i="23" s="1"/>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N82" i="23"/>
  <c r="O82" i="23"/>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P96" i="23" s="1"/>
  <c r="P108" i="23" s="1"/>
  <c r="P120" i="23" s="1"/>
  <c r="P132" i="23" s="1"/>
  <c r="P144" i="23" s="1"/>
  <c r="P156" i="23" s="1"/>
  <c r="P168" i="23" s="1"/>
  <c r="P180" i="23" s="1"/>
  <c r="Q84" i="23"/>
  <c r="Q96" i="23" s="1"/>
  <c r="Q108" i="23" s="1"/>
  <c r="Q120" i="23" s="1"/>
  <c r="Q132" i="23" s="1"/>
  <c r="Q144" i="23" s="1"/>
  <c r="Q156" i="23" s="1"/>
  <c r="Q168" i="23" s="1"/>
  <c r="Q180" i="23" s="1"/>
  <c r="R84" i="23"/>
  <c r="R96" i="23" s="1"/>
  <c r="R108" i="23" s="1"/>
  <c r="R120" i="23" s="1"/>
  <c r="R132" i="23" s="1"/>
  <c r="R144" i="23" s="1"/>
  <c r="R156" i="23" s="1"/>
  <c r="R168" i="23" s="1"/>
  <c r="R180" i="23" s="1"/>
  <c r="S84" i="23"/>
  <c r="S96" i="23" s="1"/>
  <c r="S108" i="23" s="1"/>
  <c r="S120" i="23" s="1"/>
  <c r="S132" i="23" s="1"/>
  <c r="S144" i="23" s="1"/>
  <c r="S156" i="23" s="1"/>
  <c r="S168" i="23" s="1"/>
  <c r="S180" i="23" s="1"/>
  <c r="T84" i="23"/>
  <c r="T96" i="23" s="1"/>
  <c r="T108" i="23" s="1"/>
  <c r="T120" i="23" s="1"/>
  <c r="T132" i="23" s="1"/>
  <c r="T144" i="23" s="1"/>
  <c r="T156" i="23" s="1"/>
  <c r="T168" i="23" s="1"/>
  <c r="T180" i="23" s="1"/>
  <c r="K85" i="23"/>
  <c r="K97" i="23" s="1"/>
  <c r="K109" i="23" s="1"/>
  <c r="K121" i="23" s="1"/>
  <c r="K133" i="23" s="1"/>
  <c r="K145" i="23" s="1"/>
  <c r="K157" i="23" s="1"/>
  <c r="K169" i="23" s="1"/>
  <c r="K181" i="23" s="1"/>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Q85" i="23"/>
  <c r="R85" i="23"/>
  <c r="S85" i="23"/>
  <c r="S97" i="23" s="1"/>
  <c r="S109" i="23" s="1"/>
  <c r="S121" i="23" s="1"/>
  <c r="S133" i="23" s="1"/>
  <c r="S145" i="23" s="1"/>
  <c r="S157" i="23" s="1"/>
  <c r="S169" i="23" s="1"/>
  <c r="S181" i="23" s="1"/>
  <c r="T85" i="23"/>
  <c r="T97" i="23" s="1"/>
  <c r="T109" i="23" s="1"/>
  <c r="T121" i="23" s="1"/>
  <c r="T133" i="23" s="1"/>
  <c r="T145" i="23" s="1"/>
  <c r="T157" i="23" s="1"/>
  <c r="T169" i="23" s="1"/>
  <c r="T181" i="23" s="1"/>
  <c r="K86" i="23"/>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R99" i="23" s="1"/>
  <c r="R111" i="23" s="1"/>
  <c r="R123" i="23" s="1"/>
  <c r="R135" i="23" s="1"/>
  <c r="R147" i="23" s="1"/>
  <c r="R159" i="23" s="1"/>
  <c r="R171" i="23" s="1"/>
  <c r="R183" i="23" s="1"/>
  <c r="S87" i="23"/>
  <c r="S99" i="23" s="1"/>
  <c r="S111" i="23" s="1"/>
  <c r="S123" i="23" s="1"/>
  <c r="S135" i="23" s="1"/>
  <c r="S147" i="23" s="1"/>
  <c r="S159" i="23" s="1"/>
  <c r="S171" i="23" s="1"/>
  <c r="S183" i="23" s="1"/>
  <c r="T87" i="23"/>
  <c r="T99" i="23" s="1"/>
  <c r="T111" i="23" s="1"/>
  <c r="T123" i="23" s="1"/>
  <c r="T135" i="23" s="1"/>
  <c r="T147" i="23" s="1"/>
  <c r="T159" i="23" s="1"/>
  <c r="T171" i="23" s="1"/>
  <c r="T183" i="23" s="1"/>
  <c r="K88" i="23"/>
  <c r="K100" i="23" s="1"/>
  <c r="K112" i="23" s="1"/>
  <c r="K124" i="23" s="1"/>
  <c r="K136" i="23" s="1"/>
  <c r="K148" i="23" s="1"/>
  <c r="K160" i="23" s="1"/>
  <c r="K172" i="23" s="1"/>
  <c r="K184" i="23" s="1"/>
  <c r="L88" i="23"/>
  <c r="L100" i="23" s="1"/>
  <c r="L112" i="23" s="1"/>
  <c r="L124" i="23" s="1"/>
  <c r="L136" i="23" s="1"/>
  <c r="L148" i="23" s="1"/>
  <c r="L160" i="23" s="1"/>
  <c r="L172" i="23" s="1"/>
  <c r="L184" i="23" s="1"/>
  <c r="M88" i="23"/>
  <c r="M100" i="23" s="1"/>
  <c r="M112" i="23" s="1"/>
  <c r="M124" i="23" s="1"/>
  <c r="M136" i="23" s="1"/>
  <c r="M148" i="23" s="1"/>
  <c r="M160" i="23" s="1"/>
  <c r="M172" i="23" s="1"/>
  <c r="M184" i="23" s="1"/>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S88" i="23"/>
  <c r="T88" i="23"/>
  <c r="K89" i="23"/>
  <c r="K101" i="23" s="1"/>
  <c r="K113" i="23" s="1"/>
  <c r="K125" i="23" s="1"/>
  <c r="K137" i="23" s="1"/>
  <c r="K149" i="23" s="1"/>
  <c r="K161" i="23" s="1"/>
  <c r="K173" i="23" s="1"/>
  <c r="K185" i="23" s="1"/>
  <c r="L89" i="23"/>
  <c r="L101" i="23" s="1"/>
  <c r="L113" i="23" s="1"/>
  <c r="L125" i="23" s="1"/>
  <c r="L137" i="23" s="1"/>
  <c r="L149" i="23" s="1"/>
  <c r="L161" i="23" s="1"/>
  <c r="L173" i="23" s="1"/>
  <c r="L185" i="23" s="1"/>
  <c r="M89" i="23"/>
  <c r="N89" i="23"/>
  <c r="N101" i="23" s="1"/>
  <c r="N113" i="23" s="1"/>
  <c r="N125" i="23" s="1"/>
  <c r="N137" i="23" s="1"/>
  <c r="N149" i="23" s="1"/>
  <c r="N161" i="23" s="1"/>
  <c r="N173" i="23" s="1"/>
  <c r="N185" i="23" s="1"/>
  <c r="O89" i="23"/>
  <c r="O101" i="23" s="1"/>
  <c r="O113" i="23" s="1"/>
  <c r="O125" i="23" s="1"/>
  <c r="O137" i="23" s="1"/>
  <c r="O149" i="23" s="1"/>
  <c r="O161" i="23" s="1"/>
  <c r="O173" i="23" s="1"/>
  <c r="O185" i="23" s="1"/>
  <c r="P89" i="23"/>
  <c r="P101" i="23" s="1"/>
  <c r="P113" i="23" s="1"/>
  <c r="P125" i="23" s="1"/>
  <c r="P137" i="23" s="1"/>
  <c r="P149" i="23" s="1"/>
  <c r="P161" i="23" s="1"/>
  <c r="P173" i="23" s="1"/>
  <c r="P185" i="23" s="1"/>
  <c r="Q89" i="23"/>
  <c r="Q101" i="23" s="1"/>
  <c r="Q113" i="23" s="1"/>
  <c r="Q125" i="23" s="1"/>
  <c r="Q137" i="23" s="1"/>
  <c r="Q149" i="23" s="1"/>
  <c r="Q161" i="23" s="1"/>
  <c r="Q173" i="23" s="1"/>
  <c r="Q185" i="23" s="1"/>
  <c r="R89" i="23"/>
  <c r="R101" i="23" s="1"/>
  <c r="R113" i="23" s="1"/>
  <c r="R125" i="23" s="1"/>
  <c r="R137" i="23" s="1"/>
  <c r="R149" i="23" s="1"/>
  <c r="R161" i="23" s="1"/>
  <c r="R173" i="23" s="1"/>
  <c r="R185" i="23" s="1"/>
  <c r="S89" i="23"/>
  <c r="S101" i="23" s="1"/>
  <c r="S113" i="23" s="1"/>
  <c r="S125" i="23" s="1"/>
  <c r="S137" i="23" s="1"/>
  <c r="S149" i="23" s="1"/>
  <c r="S161" i="23" s="1"/>
  <c r="S173" i="23" s="1"/>
  <c r="S185" i="23" s="1"/>
  <c r="T89" i="23"/>
  <c r="T101" i="23" s="1"/>
  <c r="T113" i="23" s="1"/>
  <c r="T125" i="23" s="1"/>
  <c r="T137" i="23" s="1"/>
  <c r="T149" i="23" s="1"/>
  <c r="T161" i="23" s="1"/>
  <c r="T173" i="23" s="1"/>
  <c r="T185"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1" i="23"/>
  <c r="N103" i="23" s="1"/>
  <c r="N115" i="23" s="1"/>
  <c r="N127" i="23" s="1"/>
  <c r="N139" i="23" s="1"/>
  <c r="N151" i="23" s="1"/>
  <c r="N163" i="23" s="1"/>
  <c r="N175" i="23" s="1"/>
  <c r="Q91" i="23"/>
  <c r="Q103" i="23" s="1"/>
  <c r="Q115" i="23" s="1"/>
  <c r="Q127" i="23" s="1"/>
  <c r="Q139" i="23" s="1"/>
  <c r="Q151" i="23" s="1"/>
  <c r="Q163" i="23" s="1"/>
  <c r="Q175" i="23" s="1"/>
  <c r="M94" i="23"/>
  <c r="M106" i="23" s="1"/>
  <c r="M118" i="23" s="1"/>
  <c r="M130" i="23" s="1"/>
  <c r="M142" i="23" s="1"/>
  <c r="M154" i="23" s="1"/>
  <c r="M166" i="23" s="1"/>
  <c r="M178" i="23" s="1"/>
  <c r="N94" i="23"/>
  <c r="N106" i="23" s="1"/>
  <c r="N118" i="23" s="1"/>
  <c r="N130" i="23" s="1"/>
  <c r="N142" i="23" s="1"/>
  <c r="N154" i="23" s="1"/>
  <c r="N166" i="23" s="1"/>
  <c r="N178" i="23" s="1"/>
  <c r="O94" i="23"/>
  <c r="O106" i="23" s="1"/>
  <c r="O118" i="23" s="1"/>
  <c r="O130" i="23" s="1"/>
  <c r="O142" i="23" s="1"/>
  <c r="O154" i="23" s="1"/>
  <c r="O166" i="23" s="1"/>
  <c r="O178" i="23" s="1"/>
  <c r="P97" i="23"/>
  <c r="P109" i="23" s="1"/>
  <c r="P121" i="23" s="1"/>
  <c r="P133" i="23" s="1"/>
  <c r="P145" i="23" s="1"/>
  <c r="P157" i="23" s="1"/>
  <c r="P169" i="23" s="1"/>
  <c r="P181" i="23" s="1"/>
  <c r="Q97" i="23"/>
  <c r="Q109" i="23" s="1"/>
  <c r="Q121" i="23" s="1"/>
  <c r="Q133" i="23" s="1"/>
  <c r="Q145" i="23" s="1"/>
  <c r="Q157" i="23" s="1"/>
  <c r="Q169" i="23" s="1"/>
  <c r="Q181" i="23" s="1"/>
  <c r="R97" i="23"/>
  <c r="R109" i="23" s="1"/>
  <c r="R121" i="23" s="1"/>
  <c r="R133" i="23" s="1"/>
  <c r="R145" i="23" s="1"/>
  <c r="R157" i="23" s="1"/>
  <c r="R169" i="23" s="1"/>
  <c r="R181" i="23" s="1"/>
  <c r="K98" i="23"/>
  <c r="K110" i="23" s="1"/>
  <c r="K122" i="23" s="1"/>
  <c r="K134" i="23" s="1"/>
  <c r="K146" i="23" s="1"/>
  <c r="K158" i="23" s="1"/>
  <c r="K170" i="23" s="1"/>
  <c r="K182" i="23" s="1"/>
  <c r="R100" i="23"/>
  <c r="R112" i="23" s="1"/>
  <c r="R124" i="23" s="1"/>
  <c r="R136" i="23" s="1"/>
  <c r="R148" i="23" s="1"/>
  <c r="R160" i="23" s="1"/>
  <c r="R172" i="23" s="1"/>
  <c r="R184" i="23" s="1"/>
  <c r="S100" i="23"/>
  <c r="S112" i="23" s="1"/>
  <c r="S124" i="23" s="1"/>
  <c r="S136" i="23" s="1"/>
  <c r="S148" i="23" s="1"/>
  <c r="S160" i="23" s="1"/>
  <c r="S172" i="23" s="1"/>
  <c r="S184" i="23" s="1"/>
  <c r="T100" i="23"/>
  <c r="T112" i="23" s="1"/>
  <c r="T124" i="23" s="1"/>
  <c r="T136" i="23" s="1"/>
  <c r="T148" i="23" s="1"/>
  <c r="T160" i="23" s="1"/>
  <c r="T172" i="23" s="1"/>
  <c r="T184" i="23" s="1"/>
  <c r="M101" i="23"/>
  <c r="M113" i="23" s="1"/>
  <c r="M125" i="23" s="1"/>
  <c r="M137" i="23" s="1"/>
  <c r="M149" i="23" s="1"/>
  <c r="M161" i="23" s="1"/>
  <c r="M173" i="23" s="1"/>
  <c r="M185"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8" i="23"/>
  <c r="K90" i="23" s="1"/>
  <c r="K102" i="23" s="1"/>
  <c r="K114" i="23" s="1"/>
  <c r="K126" i="23" s="1"/>
  <c r="K138" i="23" s="1"/>
  <c r="K150" i="23" s="1"/>
  <c r="K162" i="23" s="1"/>
  <c r="K174" i="23" s="1"/>
  <c r="D49" i="23"/>
  <c r="D48" i="23"/>
  <c r="D61" i="23" l="1"/>
  <c r="G9" i="23" l="1"/>
  <c r="G37" i="23"/>
  <c r="G20" i="23"/>
  <c r="G269" i="23"/>
  <c r="D250" i="23"/>
  <c r="G245" i="23"/>
  <c r="D206" i="23"/>
  <c r="G201" i="23"/>
  <c r="D42" i="23"/>
  <c r="I215" i="23" l="1"/>
  <c r="I235" i="23"/>
  <c r="I216" i="23"/>
  <c r="I236" i="23"/>
  <c r="I217" i="23"/>
  <c r="I237" i="23"/>
  <c r="I218" i="23"/>
  <c r="I238" i="23"/>
  <c r="I211" i="23"/>
  <c r="I231" i="23"/>
  <c r="I219" i="23"/>
  <c r="I239" i="23"/>
  <c r="I212" i="23"/>
  <c r="I232" i="23"/>
  <c r="I220" i="23"/>
  <c r="I240" i="23"/>
  <c r="I213" i="23"/>
  <c r="I233" i="23"/>
  <c r="I221" i="23"/>
  <c r="I241" i="23"/>
  <c r="I214" i="23"/>
  <c r="I234" i="23"/>
  <c r="I222" i="23"/>
  <c r="I242" i="23"/>
  <c r="J70" i="23"/>
  <c r="J71" i="23"/>
  <c r="J72" i="23"/>
  <c r="J73" i="23"/>
  <c r="J66" i="23"/>
  <c r="J74" i="23"/>
  <c r="J67" i="23"/>
  <c r="J75" i="23"/>
  <c r="J68" i="23"/>
  <c r="J76" i="23"/>
  <c r="J69" i="23"/>
  <c r="J77" i="23"/>
  <c r="C374" i="18"/>
  <c r="C373" i="18"/>
  <c r="C372" i="18"/>
  <c r="C371" i="18"/>
  <c r="C370" i="18"/>
  <c r="C369" i="18"/>
  <c r="C368" i="18"/>
  <c r="C367" i="18"/>
  <c r="I190" i="23" l="1"/>
  <c r="J80" i="23"/>
  <c r="J92" i="23" s="1"/>
  <c r="J104" i="23" s="1"/>
  <c r="J116" i="23" s="1"/>
  <c r="J128" i="23" s="1"/>
  <c r="J140" i="23" s="1"/>
  <c r="J152" i="23" s="1"/>
  <c r="J164" i="23" s="1"/>
  <c r="J176" i="23" s="1"/>
  <c r="I188" i="23"/>
  <c r="J78" i="23"/>
  <c r="J90" i="23" s="1"/>
  <c r="J102" i="23" s="1"/>
  <c r="J114" i="23" s="1"/>
  <c r="J126" i="23" s="1"/>
  <c r="J138" i="23" s="1"/>
  <c r="J150" i="23" s="1"/>
  <c r="J162" i="23" s="1"/>
  <c r="J174" i="23" s="1"/>
  <c r="I194" i="23"/>
  <c r="J84" i="23"/>
  <c r="J96" i="23" s="1"/>
  <c r="J108" i="23" s="1"/>
  <c r="J120" i="23" s="1"/>
  <c r="J132" i="23" s="1"/>
  <c r="J144" i="23" s="1"/>
  <c r="J156" i="23" s="1"/>
  <c r="J168" i="23" s="1"/>
  <c r="J180" i="23" s="1"/>
  <c r="I196" i="23"/>
  <c r="J86" i="23"/>
  <c r="J98" i="23" s="1"/>
  <c r="J110" i="23" s="1"/>
  <c r="J122" i="23" s="1"/>
  <c r="J134" i="23" s="1"/>
  <c r="J146" i="23" s="1"/>
  <c r="J158" i="23" s="1"/>
  <c r="J170" i="23" s="1"/>
  <c r="J182" i="23" s="1"/>
  <c r="I189" i="23"/>
  <c r="J79" i="23"/>
  <c r="J91" i="23" s="1"/>
  <c r="J103" i="23" s="1"/>
  <c r="J115" i="23" s="1"/>
  <c r="J127" i="23" s="1"/>
  <c r="J139" i="23" s="1"/>
  <c r="J151" i="23" s="1"/>
  <c r="J163" i="23" s="1"/>
  <c r="J175" i="23" s="1"/>
  <c r="I192" i="23"/>
  <c r="J82" i="23"/>
  <c r="J94" i="23" s="1"/>
  <c r="J106" i="23" s="1"/>
  <c r="J118" i="23" s="1"/>
  <c r="J130" i="23" s="1"/>
  <c r="J142" i="23" s="1"/>
  <c r="J154" i="23" s="1"/>
  <c r="J166" i="23" s="1"/>
  <c r="J178" i="23" s="1"/>
  <c r="I197" i="23"/>
  <c r="J87" i="23"/>
  <c r="J99" i="23" s="1"/>
  <c r="J111" i="23" s="1"/>
  <c r="J123" i="23" s="1"/>
  <c r="J135" i="23" s="1"/>
  <c r="J147" i="23" s="1"/>
  <c r="J159" i="23" s="1"/>
  <c r="J171" i="23" s="1"/>
  <c r="J183" i="23" s="1"/>
  <c r="I195" i="23"/>
  <c r="J85" i="23"/>
  <c r="J97" i="23" s="1"/>
  <c r="J109" i="23" s="1"/>
  <c r="J121" i="23" s="1"/>
  <c r="J133" i="23" s="1"/>
  <c r="J145" i="23" s="1"/>
  <c r="J157" i="23" s="1"/>
  <c r="J169" i="23" s="1"/>
  <c r="J181" i="23" s="1"/>
  <c r="I193" i="23"/>
  <c r="J83" i="23"/>
  <c r="J95" i="23" s="1"/>
  <c r="J107" i="23" s="1"/>
  <c r="J119" i="23" s="1"/>
  <c r="J131" i="23" s="1"/>
  <c r="J143" i="23" s="1"/>
  <c r="J155" i="23" s="1"/>
  <c r="J167" i="23" s="1"/>
  <c r="J179" i="23" s="1"/>
  <c r="I199" i="23"/>
  <c r="J89" i="23"/>
  <c r="J101" i="23" s="1"/>
  <c r="J113" i="23" s="1"/>
  <c r="J125" i="23" s="1"/>
  <c r="J137" i="23" s="1"/>
  <c r="J149" i="23" s="1"/>
  <c r="J161" i="23" s="1"/>
  <c r="J173" i="23" s="1"/>
  <c r="J185" i="23" s="1"/>
  <c r="I191" i="23"/>
  <c r="J81" i="23"/>
  <c r="J93" i="23" s="1"/>
  <c r="J105" i="23" s="1"/>
  <c r="J117" i="23" s="1"/>
  <c r="J129" i="23" s="1"/>
  <c r="J141" i="23" s="1"/>
  <c r="J153" i="23" s="1"/>
  <c r="J165" i="23" s="1"/>
  <c r="J177" i="23" s="1"/>
  <c r="I198" i="23"/>
  <c r="J88" i="23"/>
  <c r="J100" i="23" s="1"/>
  <c r="J112" i="23" s="1"/>
  <c r="J124" i="23" s="1"/>
  <c r="J136" i="23" s="1"/>
  <c r="J148" i="23" s="1"/>
  <c r="J160" i="23" s="1"/>
  <c r="J172" i="23" s="1"/>
  <c r="J184" i="23" s="1"/>
  <c r="D62" i="23"/>
  <c r="D248" i="23"/>
  <c r="D25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4" i="23"/>
  <c r="D20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55" i="1" l="1"/>
  <c r="G356"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G319"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281" i="1"/>
  <c r="G282"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29"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AU382" i="1"/>
  <c r="AT382" i="1"/>
  <c r="AS382" i="1"/>
  <c r="AR382" i="1"/>
  <c r="AQ382" i="1"/>
  <c r="AP382" i="1"/>
  <c r="AO382" i="1"/>
  <c r="AN382" i="1"/>
  <c r="AM382" i="1"/>
  <c r="AL382" i="1"/>
  <c r="AK382" i="1"/>
  <c r="AJ382" i="1"/>
  <c r="AI382" i="1"/>
  <c r="AH382" i="1"/>
  <c r="AG382" i="1"/>
  <c r="AF382" i="1"/>
  <c r="AE382" i="1"/>
  <c r="AD382" i="1"/>
  <c r="AC382" i="1"/>
  <c r="AB382" i="1"/>
  <c r="AA382" i="1"/>
  <c r="Z382" i="1"/>
  <c r="Y382" i="1"/>
  <c r="X382" i="1"/>
  <c r="W382" i="1"/>
  <c r="V382" i="1"/>
  <c r="U382" i="1"/>
  <c r="T382" i="1"/>
  <c r="S382" i="1"/>
  <c r="R382" i="1"/>
  <c r="Q382" i="1"/>
  <c r="P382" i="1"/>
  <c r="O382" i="1"/>
  <c r="N382" i="1"/>
  <c r="M382" i="1"/>
  <c r="L382" i="1"/>
  <c r="K382" i="1"/>
  <c r="J382" i="1"/>
  <c r="I382" i="1"/>
  <c r="H382" i="1"/>
  <c r="AU381" i="1"/>
  <c r="AT381" i="1"/>
  <c r="AS381" i="1"/>
  <c r="AR381" i="1"/>
  <c r="AQ381" i="1"/>
  <c r="AP381" i="1"/>
  <c r="AO381" i="1"/>
  <c r="AN381" i="1"/>
  <c r="AM381" i="1"/>
  <c r="AL381" i="1"/>
  <c r="AK381" i="1"/>
  <c r="AJ381" i="1"/>
  <c r="AI381" i="1"/>
  <c r="AH381" i="1"/>
  <c r="AG381" i="1"/>
  <c r="AF381" i="1"/>
  <c r="AE381" i="1"/>
  <c r="AD381" i="1"/>
  <c r="AC381" i="1"/>
  <c r="AB381" i="1"/>
  <c r="AA381" i="1"/>
  <c r="Z381" i="1"/>
  <c r="Y381" i="1"/>
  <c r="X381" i="1"/>
  <c r="W381" i="1"/>
  <c r="V381" i="1"/>
  <c r="U381" i="1"/>
  <c r="T381" i="1"/>
  <c r="S381" i="1"/>
  <c r="R381" i="1"/>
  <c r="Q381" i="1"/>
  <c r="P381" i="1"/>
  <c r="O381" i="1"/>
  <c r="N381" i="1"/>
  <c r="M381" i="1"/>
  <c r="L381" i="1"/>
  <c r="K381" i="1"/>
  <c r="J381" i="1"/>
  <c r="I381" i="1"/>
  <c r="H381" i="1"/>
  <c r="AU380" i="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K380" i="1"/>
  <c r="J380" i="1"/>
  <c r="I380" i="1"/>
  <c r="H380" i="1"/>
  <c r="AU379" i="1"/>
  <c r="AT379" i="1"/>
  <c r="AS379" i="1"/>
  <c r="AR379" i="1"/>
  <c r="AQ379" i="1"/>
  <c r="AP379" i="1"/>
  <c r="AO379" i="1"/>
  <c r="AN379" i="1"/>
  <c r="AM379" i="1"/>
  <c r="AL379" i="1"/>
  <c r="AK379" i="1"/>
  <c r="AJ379" i="1"/>
  <c r="AI379" i="1"/>
  <c r="AH379" i="1"/>
  <c r="AG379" i="1"/>
  <c r="AF379" i="1"/>
  <c r="AE379" i="1"/>
  <c r="AD379" i="1"/>
  <c r="AC379" i="1"/>
  <c r="AB379" i="1"/>
  <c r="AA379" i="1"/>
  <c r="Z379" i="1"/>
  <c r="Y379" i="1"/>
  <c r="X379" i="1"/>
  <c r="W379" i="1"/>
  <c r="V379" i="1"/>
  <c r="U379" i="1"/>
  <c r="T379" i="1"/>
  <c r="S379" i="1"/>
  <c r="R379" i="1"/>
  <c r="Q379" i="1"/>
  <c r="P379" i="1"/>
  <c r="O379" i="1"/>
  <c r="N379" i="1"/>
  <c r="M379" i="1"/>
  <c r="L379" i="1"/>
  <c r="K379" i="1"/>
  <c r="J379" i="1"/>
  <c r="I379" i="1"/>
  <c r="H379" i="1"/>
  <c r="AU378" i="1"/>
  <c r="AT378" i="1"/>
  <c r="AS378" i="1"/>
  <c r="AR378" i="1"/>
  <c r="AQ378" i="1"/>
  <c r="AP378" i="1"/>
  <c r="AO378" i="1"/>
  <c r="AN378" i="1"/>
  <c r="AM378" i="1"/>
  <c r="AL378" i="1"/>
  <c r="AK378" i="1"/>
  <c r="AJ378" i="1"/>
  <c r="AI378" i="1"/>
  <c r="AH378" i="1"/>
  <c r="AG378" i="1"/>
  <c r="AF378" i="1"/>
  <c r="AE378" i="1"/>
  <c r="AD378" i="1"/>
  <c r="AC378" i="1"/>
  <c r="AB378" i="1"/>
  <c r="AA378" i="1"/>
  <c r="Z378" i="1"/>
  <c r="Y378" i="1"/>
  <c r="X378" i="1"/>
  <c r="W378" i="1"/>
  <c r="V378" i="1"/>
  <c r="U378" i="1"/>
  <c r="T378" i="1"/>
  <c r="S378" i="1"/>
  <c r="R378" i="1"/>
  <c r="Q378" i="1"/>
  <c r="P378" i="1"/>
  <c r="O378" i="1"/>
  <c r="N378" i="1"/>
  <c r="M378" i="1"/>
  <c r="L378" i="1"/>
  <c r="K378" i="1"/>
  <c r="J378" i="1"/>
  <c r="I378" i="1"/>
  <c r="H378"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U377" i="1"/>
  <c r="T377" i="1"/>
  <c r="S377" i="1"/>
  <c r="R377" i="1"/>
  <c r="Q377" i="1"/>
  <c r="P377" i="1"/>
  <c r="O377" i="1"/>
  <c r="N377" i="1"/>
  <c r="M377" i="1"/>
  <c r="L377" i="1"/>
  <c r="K377" i="1"/>
  <c r="J377" i="1"/>
  <c r="I377" i="1"/>
  <c r="H377" i="1"/>
  <c r="AU376" i="1"/>
  <c r="AT376" i="1"/>
  <c r="AS376" i="1"/>
  <c r="AR376" i="1"/>
  <c r="AQ376" i="1"/>
  <c r="AP376" i="1"/>
  <c r="AO376" i="1"/>
  <c r="AN376" i="1"/>
  <c r="AM376" i="1"/>
  <c r="AL376" i="1"/>
  <c r="AK376" i="1"/>
  <c r="AJ376" i="1"/>
  <c r="AI376" i="1"/>
  <c r="AH376" i="1"/>
  <c r="AG376" i="1"/>
  <c r="AF376" i="1"/>
  <c r="AE376" i="1"/>
  <c r="AD376" i="1"/>
  <c r="AC376" i="1"/>
  <c r="AB376" i="1"/>
  <c r="AA376" i="1"/>
  <c r="Z376" i="1"/>
  <c r="Y376" i="1"/>
  <c r="X376" i="1"/>
  <c r="W376" i="1"/>
  <c r="V376" i="1"/>
  <c r="U376" i="1"/>
  <c r="T376" i="1"/>
  <c r="S376" i="1"/>
  <c r="R376" i="1"/>
  <c r="Q376" i="1"/>
  <c r="P376" i="1"/>
  <c r="O376" i="1"/>
  <c r="N376" i="1"/>
  <c r="M376" i="1"/>
  <c r="L376" i="1"/>
  <c r="K376" i="1"/>
  <c r="J376" i="1"/>
  <c r="I376" i="1"/>
  <c r="H376"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U375" i="1"/>
  <c r="T375" i="1"/>
  <c r="S375" i="1"/>
  <c r="R375" i="1"/>
  <c r="Q375" i="1"/>
  <c r="P375" i="1"/>
  <c r="O375" i="1"/>
  <c r="N375" i="1"/>
  <c r="M375" i="1"/>
  <c r="L375" i="1"/>
  <c r="K375" i="1"/>
  <c r="J375" i="1"/>
  <c r="I375" i="1"/>
  <c r="H375" i="1"/>
  <c r="AU374" i="1"/>
  <c r="AT374" i="1"/>
  <c r="AS374" i="1"/>
  <c r="AR374" i="1"/>
  <c r="AQ374" i="1"/>
  <c r="AP374" i="1"/>
  <c r="AO374" i="1"/>
  <c r="AN374" i="1"/>
  <c r="AM374" i="1"/>
  <c r="AL374" i="1"/>
  <c r="AK374" i="1"/>
  <c r="AJ374" i="1"/>
  <c r="AI374" i="1"/>
  <c r="AH374" i="1"/>
  <c r="AG374" i="1"/>
  <c r="AF374" i="1"/>
  <c r="AE374" i="1"/>
  <c r="AD374" i="1"/>
  <c r="AC374" i="1"/>
  <c r="AB374" i="1"/>
  <c r="AA374" i="1"/>
  <c r="Z374" i="1"/>
  <c r="Y374" i="1"/>
  <c r="X374" i="1"/>
  <c r="W374" i="1"/>
  <c r="V374" i="1"/>
  <c r="U374" i="1"/>
  <c r="T374" i="1"/>
  <c r="S374" i="1"/>
  <c r="R374" i="1"/>
  <c r="Q374" i="1"/>
  <c r="P374" i="1"/>
  <c r="O374" i="1"/>
  <c r="N374" i="1"/>
  <c r="M374" i="1"/>
  <c r="L374" i="1"/>
  <c r="K374" i="1"/>
  <c r="J374" i="1"/>
  <c r="I374" i="1"/>
  <c r="H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G237" i="1"/>
  <c r="G236" i="1"/>
  <c r="G235" i="1"/>
  <c r="G234" i="1"/>
  <c r="G233" i="1"/>
  <c r="G230" i="1"/>
  <c r="G231" i="1"/>
  <c r="G232" i="1"/>
  <c r="G238" i="1"/>
  <c r="G227" i="1"/>
  <c r="G228" i="1"/>
  <c r="G226" i="1"/>
  <c r="N229" i="1" l="1"/>
  <c r="N233" i="1"/>
  <c r="N232" i="1"/>
  <c r="N234" i="1"/>
  <c r="N235" i="1"/>
  <c r="N236" i="1"/>
  <c r="N227" i="1"/>
  <c r="N226" i="1"/>
  <c r="N228" i="1"/>
  <c r="N231" i="1"/>
  <c r="N230" i="1"/>
  <c r="G225" i="1"/>
  <c r="N22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85" i="1" l="1"/>
  <c r="AT385" i="1"/>
  <c r="AS385" i="1"/>
  <c r="AR385" i="1"/>
  <c r="AU371" i="1"/>
  <c r="AT371" i="1"/>
  <c r="AS371" i="1"/>
  <c r="AR371" i="1"/>
  <c r="AU370" i="1"/>
  <c r="AT370" i="1"/>
  <c r="AS370" i="1"/>
  <c r="AR370" i="1"/>
  <c r="AU369" i="1"/>
  <c r="AT369" i="1"/>
  <c r="AS369" i="1"/>
  <c r="AR369" i="1"/>
  <c r="AU368" i="1"/>
  <c r="AT368" i="1"/>
  <c r="AS368" i="1"/>
  <c r="AR368" i="1"/>
  <c r="AU362" i="1"/>
  <c r="AT362" i="1"/>
  <c r="AS362" i="1"/>
  <c r="AR362" i="1"/>
  <c r="AU361" i="1"/>
  <c r="AT361" i="1"/>
  <c r="AS361" i="1"/>
  <c r="AR361" i="1"/>
  <c r="AU360" i="1"/>
  <c r="AT360" i="1"/>
  <c r="AS360" i="1"/>
  <c r="AR360" i="1"/>
  <c r="AU359" i="1"/>
  <c r="AT359" i="1"/>
  <c r="AS359" i="1"/>
  <c r="AR359" i="1"/>
  <c r="AU356" i="1"/>
  <c r="AT356" i="1"/>
  <c r="AS356" i="1"/>
  <c r="AR356" i="1"/>
  <c r="AU355" i="1"/>
  <c r="AT355" i="1"/>
  <c r="AS355" i="1"/>
  <c r="AR355" i="1"/>
  <c r="AU354" i="1"/>
  <c r="AT354" i="1"/>
  <c r="AS354" i="1"/>
  <c r="AR354" i="1"/>
  <c r="AQ385" i="1"/>
  <c r="AP385" i="1"/>
  <c r="AO385" i="1"/>
  <c r="AN385" i="1"/>
  <c r="AQ371" i="1"/>
  <c r="AP371" i="1"/>
  <c r="AO371" i="1"/>
  <c r="AN371" i="1"/>
  <c r="AQ370" i="1"/>
  <c r="AP370" i="1"/>
  <c r="AO370" i="1"/>
  <c r="AN370" i="1"/>
  <c r="AQ369" i="1"/>
  <c r="AP369" i="1"/>
  <c r="AO369" i="1"/>
  <c r="AN369" i="1"/>
  <c r="AQ368" i="1"/>
  <c r="AP368" i="1"/>
  <c r="AO368" i="1"/>
  <c r="AN368" i="1"/>
  <c r="AQ362" i="1"/>
  <c r="AP362" i="1"/>
  <c r="AO362" i="1"/>
  <c r="AN362" i="1"/>
  <c r="AQ361" i="1"/>
  <c r="AP361" i="1"/>
  <c r="AO361" i="1"/>
  <c r="AN361" i="1"/>
  <c r="AQ360" i="1"/>
  <c r="AP360" i="1"/>
  <c r="AO360" i="1"/>
  <c r="AN360" i="1"/>
  <c r="AQ359" i="1"/>
  <c r="AP359" i="1"/>
  <c r="AO359" i="1"/>
  <c r="AN359" i="1"/>
  <c r="AQ356" i="1"/>
  <c r="AP356" i="1"/>
  <c r="AO356" i="1"/>
  <c r="AN356" i="1"/>
  <c r="AQ355" i="1"/>
  <c r="AP355" i="1"/>
  <c r="AO355" i="1"/>
  <c r="AN355" i="1"/>
  <c r="AQ354" i="1"/>
  <c r="AP354" i="1"/>
  <c r="AO354" i="1"/>
  <c r="AN354" i="1"/>
  <c r="AM385" i="1"/>
  <c r="AL385" i="1"/>
  <c r="AK385" i="1"/>
  <c r="AJ385" i="1"/>
  <c r="AM371" i="1"/>
  <c r="AL371" i="1"/>
  <c r="AK371" i="1"/>
  <c r="AJ371" i="1"/>
  <c r="AM370" i="1"/>
  <c r="AL370" i="1"/>
  <c r="AK370" i="1"/>
  <c r="AJ370" i="1"/>
  <c r="AM369" i="1"/>
  <c r="AL369" i="1"/>
  <c r="AK369" i="1"/>
  <c r="AJ369" i="1"/>
  <c r="AM368" i="1"/>
  <c r="AL368" i="1"/>
  <c r="AK368" i="1"/>
  <c r="AJ368" i="1"/>
  <c r="AM362" i="1"/>
  <c r="AL362" i="1"/>
  <c r="AK362" i="1"/>
  <c r="AJ362" i="1"/>
  <c r="AM361" i="1"/>
  <c r="AL361" i="1"/>
  <c r="AK361" i="1"/>
  <c r="AJ361" i="1"/>
  <c r="AM360" i="1"/>
  <c r="AL360" i="1"/>
  <c r="AK360" i="1"/>
  <c r="AJ360" i="1"/>
  <c r="AM359" i="1"/>
  <c r="AL359" i="1"/>
  <c r="AK359" i="1"/>
  <c r="AJ359" i="1"/>
  <c r="AM356" i="1"/>
  <c r="AL356" i="1"/>
  <c r="AK356" i="1"/>
  <c r="AJ356" i="1"/>
  <c r="AM355" i="1"/>
  <c r="AL355" i="1"/>
  <c r="AK355" i="1"/>
  <c r="AJ355" i="1"/>
  <c r="AM354" i="1"/>
  <c r="AL354" i="1"/>
  <c r="AK354" i="1"/>
  <c r="AJ354" i="1"/>
  <c r="AI385" i="1"/>
  <c r="AH385" i="1"/>
  <c r="AG385" i="1"/>
  <c r="AF385" i="1"/>
  <c r="AI371" i="1"/>
  <c r="AH371" i="1"/>
  <c r="AG371" i="1"/>
  <c r="AF371" i="1"/>
  <c r="AI370" i="1"/>
  <c r="AH370" i="1"/>
  <c r="AG370" i="1"/>
  <c r="AF370" i="1"/>
  <c r="AI369" i="1"/>
  <c r="AH369" i="1"/>
  <c r="AG369" i="1"/>
  <c r="AF369" i="1"/>
  <c r="AI368" i="1"/>
  <c r="AH368" i="1"/>
  <c r="AG368" i="1"/>
  <c r="AF368" i="1"/>
  <c r="AI362" i="1"/>
  <c r="AH362" i="1"/>
  <c r="AG362" i="1"/>
  <c r="AF362" i="1"/>
  <c r="AI361" i="1"/>
  <c r="AH361" i="1"/>
  <c r="AG361" i="1"/>
  <c r="AF361" i="1"/>
  <c r="AI360" i="1"/>
  <c r="AH360" i="1"/>
  <c r="AG360" i="1"/>
  <c r="AF360" i="1"/>
  <c r="AI359" i="1"/>
  <c r="AH359" i="1"/>
  <c r="AG359" i="1"/>
  <c r="AF359" i="1"/>
  <c r="AI356" i="1"/>
  <c r="AH356" i="1"/>
  <c r="AG356" i="1"/>
  <c r="AF356" i="1"/>
  <c r="AI355" i="1"/>
  <c r="AH355" i="1"/>
  <c r="AG355" i="1"/>
  <c r="AF355" i="1"/>
  <c r="AI354" i="1"/>
  <c r="AH354" i="1"/>
  <c r="AG354" i="1"/>
  <c r="AF354" i="1"/>
  <c r="AE385" i="1"/>
  <c r="AD385" i="1"/>
  <c r="AC385" i="1"/>
  <c r="AB385" i="1"/>
  <c r="AE371" i="1"/>
  <c r="AD371" i="1"/>
  <c r="AC371" i="1"/>
  <c r="AB371" i="1"/>
  <c r="AE370" i="1"/>
  <c r="AD370" i="1"/>
  <c r="AC370" i="1"/>
  <c r="AB370" i="1"/>
  <c r="AE369" i="1"/>
  <c r="AD369" i="1"/>
  <c r="AC369" i="1"/>
  <c r="AB369" i="1"/>
  <c r="AE368" i="1"/>
  <c r="AD368" i="1"/>
  <c r="AC368" i="1"/>
  <c r="AB368" i="1"/>
  <c r="AE362" i="1"/>
  <c r="AD362" i="1"/>
  <c r="AC362" i="1"/>
  <c r="AB362" i="1"/>
  <c r="AE361" i="1"/>
  <c r="AD361" i="1"/>
  <c r="AC361" i="1"/>
  <c r="AB361" i="1"/>
  <c r="AE360" i="1"/>
  <c r="AD360" i="1"/>
  <c r="AC360" i="1"/>
  <c r="AB360" i="1"/>
  <c r="AE359" i="1"/>
  <c r="AD359" i="1"/>
  <c r="AC359" i="1"/>
  <c r="AB359" i="1"/>
  <c r="AE356" i="1"/>
  <c r="AD356" i="1"/>
  <c r="AC356" i="1"/>
  <c r="AB356" i="1"/>
  <c r="AE355" i="1"/>
  <c r="AD355" i="1"/>
  <c r="AC355" i="1"/>
  <c r="AB355" i="1"/>
  <c r="AE354" i="1"/>
  <c r="AD354" i="1"/>
  <c r="AC354" i="1"/>
  <c r="AB354" i="1"/>
  <c r="AA385" i="1"/>
  <c r="Z385" i="1"/>
  <c r="Y385" i="1"/>
  <c r="X385" i="1"/>
  <c r="AA371" i="1"/>
  <c r="Z371" i="1"/>
  <c r="Y371" i="1"/>
  <c r="X371" i="1"/>
  <c r="AA370" i="1"/>
  <c r="Z370" i="1"/>
  <c r="Y370" i="1"/>
  <c r="X370" i="1"/>
  <c r="AA369" i="1"/>
  <c r="Z369" i="1"/>
  <c r="Y369" i="1"/>
  <c r="X369" i="1"/>
  <c r="AA368" i="1"/>
  <c r="Z368" i="1"/>
  <c r="Y368" i="1"/>
  <c r="X368" i="1"/>
  <c r="AA362" i="1"/>
  <c r="Z362" i="1"/>
  <c r="Y362" i="1"/>
  <c r="X362" i="1"/>
  <c r="AA361" i="1"/>
  <c r="Z361" i="1"/>
  <c r="Y361" i="1"/>
  <c r="X361" i="1"/>
  <c r="AA360" i="1"/>
  <c r="Z360" i="1"/>
  <c r="Y360" i="1"/>
  <c r="X360" i="1"/>
  <c r="AA359" i="1"/>
  <c r="Z359" i="1"/>
  <c r="Y359" i="1"/>
  <c r="X359" i="1"/>
  <c r="AA356" i="1"/>
  <c r="Z356" i="1"/>
  <c r="Y356" i="1"/>
  <c r="X356" i="1"/>
  <c r="AA355" i="1"/>
  <c r="Z355" i="1"/>
  <c r="Y355" i="1"/>
  <c r="X355" i="1"/>
  <c r="AA354" i="1"/>
  <c r="Z354" i="1"/>
  <c r="Y354" i="1"/>
  <c r="X354" i="1"/>
  <c r="W385" i="1"/>
  <c r="V385" i="1"/>
  <c r="U385" i="1"/>
  <c r="T385" i="1"/>
  <c r="W371" i="1"/>
  <c r="V371" i="1"/>
  <c r="U371" i="1"/>
  <c r="T371" i="1"/>
  <c r="W370" i="1"/>
  <c r="V370" i="1"/>
  <c r="U370" i="1"/>
  <c r="T370" i="1"/>
  <c r="W369" i="1"/>
  <c r="V369" i="1"/>
  <c r="U369" i="1"/>
  <c r="T369" i="1"/>
  <c r="W368" i="1"/>
  <c r="V368" i="1"/>
  <c r="U368" i="1"/>
  <c r="T368" i="1"/>
  <c r="W362" i="1"/>
  <c r="V362" i="1"/>
  <c r="U362" i="1"/>
  <c r="T362" i="1"/>
  <c r="W361" i="1"/>
  <c r="V361" i="1"/>
  <c r="U361" i="1"/>
  <c r="T361" i="1"/>
  <c r="W360" i="1"/>
  <c r="V360" i="1"/>
  <c r="U360" i="1"/>
  <c r="T360" i="1"/>
  <c r="W359" i="1"/>
  <c r="V359" i="1"/>
  <c r="U359" i="1"/>
  <c r="T359" i="1"/>
  <c r="W356" i="1"/>
  <c r="V356" i="1"/>
  <c r="U356" i="1"/>
  <c r="T356" i="1"/>
  <c r="W355" i="1"/>
  <c r="V355" i="1"/>
  <c r="U355" i="1"/>
  <c r="T355" i="1"/>
  <c r="W354" i="1"/>
  <c r="V354" i="1"/>
  <c r="U354" i="1"/>
  <c r="T354" i="1"/>
  <c r="S385" i="1"/>
  <c r="R385" i="1"/>
  <c r="Q385" i="1"/>
  <c r="P385" i="1"/>
  <c r="S371" i="1"/>
  <c r="R371" i="1"/>
  <c r="Q371" i="1"/>
  <c r="P371" i="1"/>
  <c r="S370" i="1"/>
  <c r="R370" i="1"/>
  <c r="Q370" i="1"/>
  <c r="P370" i="1"/>
  <c r="S369" i="1"/>
  <c r="R369" i="1"/>
  <c r="Q369" i="1"/>
  <c r="P369" i="1"/>
  <c r="S368" i="1"/>
  <c r="R368" i="1"/>
  <c r="Q368" i="1"/>
  <c r="P368" i="1"/>
  <c r="S362" i="1"/>
  <c r="R362" i="1"/>
  <c r="Q362" i="1"/>
  <c r="P362" i="1"/>
  <c r="S361" i="1"/>
  <c r="R361" i="1"/>
  <c r="Q361" i="1"/>
  <c r="P361" i="1"/>
  <c r="S360" i="1"/>
  <c r="R360" i="1"/>
  <c r="Q360" i="1"/>
  <c r="P360" i="1"/>
  <c r="S359" i="1"/>
  <c r="R359" i="1"/>
  <c r="Q359" i="1"/>
  <c r="P359" i="1"/>
  <c r="S356" i="1"/>
  <c r="R356" i="1"/>
  <c r="Q356" i="1"/>
  <c r="P356" i="1"/>
  <c r="S355" i="1"/>
  <c r="R355" i="1"/>
  <c r="Q355" i="1"/>
  <c r="P355" i="1"/>
  <c r="S354" i="1"/>
  <c r="R354" i="1"/>
  <c r="Q354" i="1"/>
  <c r="P354" i="1"/>
  <c r="O385" i="1"/>
  <c r="N385" i="1"/>
  <c r="M385" i="1"/>
  <c r="L385" i="1"/>
  <c r="O371" i="1"/>
  <c r="N371" i="1"/>
  <c r="M371" i="1"/>
  <c r="L371" i="1"/>
  <c r="O370" i="1"/>
  <c r="N370" i="1"/>
  <c r="M370" i="1"/>
  <c r="L370" i="1"/>
  <c r="O369" i="1"/>
  <c r="N369" i="1"/>
  <c r="M369" i="1"/>
  <c r="L369" i="1"/>
  <c r="O368" i="1"/>
  <c r="N368" i="1"/>
  <c r="M368" i="1"/>
  <c r="L368" i="1"/>
  <c r="O362" i="1"/>
  <c r="N362" i="1"/>
  <c r="M362" i="1"/>
  <c r="L362" i="1"/>
  <c r="O361" i="1"/>
  <c r="N361" i="1"/>
  <c r="M361" i="1"/>
  <c r="L361" i="1"/>
  <c r="O360" i="1"/>
  <c r="N360" i="1"/>
  <c r="M360" i="1"/>
  <c r="L360" i="1"/>
  <c r="O359" i="1"/>
  <c r="N359" i="1"/>
  <c r="M359" i="1"/>
  <c r="L359" i="1"/>
  <c r="O356" i="1"/>
  <c r="N356" i="1"/>
  <c r="M356" i="1"/>
  <c r="L356" i="1"/>
  <c r="O355" i="1"/>
  <c r="N355" i="1"/>
  <c r="M355" i="1"/>
  <c r="L355" i="1"/>
  <c r="O354" i="1"/>
  <c r="N354" i="1"/>
  <c r="M354" i="1"/>
  <c r="L354" i="1"/>
  <c r="K385" i="1"/>
  <c r="J385" i="1"/>
  <c r="I385" i="1"/>
  <c r="H385" i="1"/>
  <c r="K371" i="1"/>
  <c r="J371" i="1"/>
  <c r="I371" i="1"/>
  <c r="H371" i="1"/>
  <c r="K370" i="1"/>
  <c r="J370" i="1"/>
  <c r="I370" i="1"/>
  <c r="H370" i="1"/>
  <c r="K369" i="1"/>
  <c r="J369" i="1"/>
  <c r="I369" i="1"/>
  <c r="H369" i="1"/>
  <c r="K368" i="1"/>
  <c r="J368" i="1"/>
  <c r="I368" i="1"/>
  <c r="H368" i="1"/>
  <c r="G224" i="1"/>
  <c r="N224" i="1" s="1"/>
  <c r="G223" i="1"/>
  <c r="G217" i="1"/>
  <c r="G218" i="1"/>
  <c r="G219" i="1"/>
  <c r="G220" i="1"/>
  <c r="G221" i="1"/>
  <c r="G222" i="1"/>
  <c r="K362" i="1"/>
  <c r="J362" i="1"/>
  <c r="I362" i="1"/>
  <c r="H362" i="1"/>
  <c r="K361" i="1"/>
  <c r="J361" i="1"/>
  <c r="I361" i="1"/>
  <c r="H361" i="1"/>
  <c r="G208" i="1"/>
  <c r="G209" i="1"/>
  <c r="G212" i="1"/>
  <c r="G213" i="1"/>
  <c r="G214" i="1"/>
  <c r="G215" i="1"/>
  <c r="G216" i="1"/>
  <c r="G207" i="1"/>
  <c r="N211" i="1" l="1"/>
  <c r="N210" i="1"/>
  <c r="N222" i="1"/>
  <c r="N223" i="1"/>
  <c r="N220" i="1"/>
  <c r="N219" i="1"/>
  <c r="N221" i="1"/>
  <c r="N215" i="1"/>
  <c r="N214" i="1"/>
  <c r="N217" i="1"/>
  <c r="N218" i="1"/>
  <c r="N212" i="1"/>
  <c r="N209" i="1"/>
  <c r="N213" i="1"/>
  <c r="N208" i="1"/>
  <c r="N216" i="1"/>
  <c r="N207"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8" i="1" l="1"/>
  <c r="G280" i="1"/>
  <c r="G317" i="1"/>
  <c r="G354" i="1"/>
  <c r="G244" i="1"/>
  <c r="G245" i="1"/>
  <c r="G243" i="1"/>
  <c r="N237" i="1" s="1"/>
  <c r="N239" i="1" s="1"/>
  <c r="H43" i="17" l="1"/>
  <c r="I43" i="17"/>
  <c r="J43" i="17"/>
  <c r="K43" i="17"/>
  <c r="L43" i="17"/>
  <c r="M43" i="17"/>
  <c r="N43" i="17"/>
  <c r="O43" i="17"/>
  <c r="P43" i="17"/>
  <c r="K104" i="18" l="1"/>
  <c r="M118" i="9"/>
  <c r="K179" i="6"/>
  <c r="K180" i="6"/>
  <c r="K181" i="6"/>
  <c r="G73" i="6"/>
  <c r="G139" i="6" s="1"/>
  <c r="G155" i="6" s="1"/>
  <c r="G171" i="6" s="1"/>
  <c r="G191" i="6" s="1"/>
  <c r="G74" i="6"/>
  <c r="G140" i="6" s="1"/>
  <c r="G156" i="6" s="1"/>
  <c r="G172" i="6" s="1"/>
  <c r="G192" i="6" s="1"/>
  <c r="G75" i="6"/>
  <c r="G141" i="6" s="1"/>
  <c r="G157" i="6" s="1"/>
  <c r="G173" i="6" s="1"/>
  <c r="G193" i="6" s="1"/>
  <c r="G77" i="6"/>
  <c r="G92" i="6" s="1"/>
  <c r="G107" i="6" s="1"/>
  <c r="G122" i="6" s="1"/>
  <c r="G78" i="6"/>
  <c r="G93" i="6" s="1"/>
  <c r="G108" i="6" s="1"/>
  <c r="G123" i="6" s="1"/>
  <c r="G79" i="6"/>
  <c r="G145" i="6" s="1"/>
  <c r="G161" i="6" s="1"/>
  <c r="G177" i="6" s="1"/>
  <c r="G197" i="6" s="1"/>
  <c r="G80" i="6"/>
  <c r="G146" i="6" s="1"/>
  <c r="G162" i="6" s="1"/>
  <c r="G178" i="6" s="1"/>
  <c r="G198" i="6" s="1"/>
  <c r="G81" i="6"/>
  <c r="G96" i="6" s="1"/>
  <c r="G111" i="6" s="1"/>
  <c r="G126" i="6" s="1"/>
  <c r="G82" i="6"/>
  <c r="G97" i="6" s="1"/>
  <c r="G112" i="6" s="1"/>
  <c r="G127" i="6" s="1"/>
  <c r="G83" i="6"/>
  <c r="G149" i="6" s="1"/>
  <c r="G165" i="6" s="1"/>
  <c r="G181" i="6" s="1"/>
  <c r="G201" i="6" s="1"/>
  <c r="G72" i="6"/>
  <c r="G87" i="6" s="1"/>
  <c r="G102" i="6" s="1"/>
  <c r="G117" i="6" s="1"/>
  <c r="G212" i="6"/>
  <c r="K173" i="6"/>
  <c r="K177" i="6"/>
  <c r="K178" i="6"/>
  <c r="K176" i="6"/>
  <c r="K175" i="6"/>
  <c r="K172" i="6"/>
  <c r="K171" i="6"/>
  <c r="K170" i="6"/>
  <c r="N144" i="9"/>
  <c r="N146" i="9"/>
  <c r="N147" i="9"/>
  <c r="N148" i="9"/>
  <c r="N149" i="9"/>
  <c r="N150" i="9"/>
  <c r="N151" i="9"/>
  <c r="N152" i="9"/>
  <c r="N143" i="9"/>
  <c r="J118" i="9"/>
  <c r="L113" i="18" l="1"/>
  <c r="G144" i="6"/>
  <c r="G160" i="6" s="1"/>
  <c r="G176" i="6" s="1"/>
  <c r="G196" i="6" s="1"/>
  <c r="G143" i="6"/>
  <c r="G159" i="6" s="1"/>
  <c r="G175" i="6" s="1"/>
  <c r="G195" i="6" s="1"/>
  <c r="G90" i="6"/>
  <c r="G105" i="6" s="1"/>
  <c r="G120" i="6" s="1"/>
  <c r="G88" i="6"/>
  <c r="G103" i="6" s="1"/>
  <c r="G118" i="6" s="1"/>
  <c r="G147" i="6"/>
  <c r="G163" i="6" s="1"/>
  <c r="G179" i="6" s="1"/>
  <c r="G199" i="6" s="1"/>
  <c r="G148" i="6"/>
  <c r="G164" i="6" s="1"/>
  <c r="G180" i="6" s="1"/>
  <c r="G200" i="6" s="1"/>
  <c r="G98" i="6"/>
  <c r="G113" i="6" s="1"/>
  <c r="G128" i="6" s="1"/>
  <c r="G89" i="6"/>
  <c r="G104" i="6" s="1"/>
  <c r="G119" i="6" s="1"/>
  <c r="G95" i="6"/>
  <c r="G110" i="6" s="1"/>
  <c r="G125" i="6" s="1"/>
  <c r="G94" i="6"/>
  <c r="G109" i="6" s="1"/>
  <c r="G124" i="6" s="1"/>
  <c r="G138" i="6"/>
  <c r="G154" i="6" s="1"/>
  <c r="G170" i="6" s="1"/>
  <c r="G19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63" i="1" l="1"/>
  <c r="I564" i="1"/>
  <c r="I565" i="1"/>
  <c r="I566" i="1"/>
  <c r="I567" i="1"/>
  <c r="I562" i="1"/>
  <c r="O129" i="1" l="1"/>
  <c r="N129" i="1"/>
  <c r="M129" i="1"/>
  <c r="L129" i="1"/>
  <c r="H354" i="1" l="1"/>
  <c r="I354" i="1"/>
  <c r="J354" i="1"/>
  <c r="K354" i="1"/>
  <c r="H355" i="1"/>
  <c r="I355" i="1"/>
  <c r="J355" i="1"/>
  <c r="K355" i="1"/>
  <c r="H356" i="1"/>
  <c r="I356" i="1"/>
  <c r="J356" i="1"/>
  <c r="K356" i="1"/>
  <c r="H359" i="1" l="1"/>
  <c r="I359" i="1"/>
  <c r="J359" i="1"/>
  <c r="K359" i="1"/>
  <c r="H360" i="1"/>
  <c r="I360" i="1"/>
  <c r="J360" i="1"/>
  <c r="K360" i="1"/>
  <c r="O117" i="1"/>
  <c r="O118" i="1"/>
  <c r="O119" i="1"/>
  <c r="O120" i="1"/>
  <c r="O121" i="1"/>
  <c r="O122" i="1"/>
  <c r="O123" i="1"/>
  <c r="O124" i="1"/>
  <c r="O125" i="1"/>
  <c r="O126" i="1"/>
  <c r="O127" i="1"/>
  <c r="O128" i="1"/>
  <c r="O130" i="1"/>
  <c r="O131" i="1"/>
  <c r="O132" i="1"/>
  <c r="O133" i="1"/>
  <c r="O134" i="1"/>
  <c r="O135" i="1"/>
  <c r="O136" i="1"/>
  <c r="O137" i="1"/>
  <c r="O138" i="1"/>
  <c r="O139" i="1"/>
  <c r="O140" i="1"/>
  <c r="O141" i="1"/>
  <c r="N118" i="1"/>
  <c r="N119" i="1"/>
  <c r="N120" i="1"/>
  <c r="N121" i="1"/>
  <c r="N122" i="1"/>
  <c r="N123" i="1"/>
  <c r="N124" i="1"/>
  <c r="N125" i="1"/>
  <c r="N126" i="1"/>
  <c r="N127" i="1"/>
  <c r="N128" i="1"/>
  <c r="N130" i="1"/>
  <c r="N131" i="1"/>
  <c r="N132" i="1"/>
  <c r="N133" i="1"/>
  <c r="N134" i="1"/>
  <c r="N135" i="1"/>
  <c r="N136" i="1"/>
  <c r="N137" i="1"/>
  <c r="N138" i="1"/>
  <c r="N139" i="1"/>
  <c r="N140" i="1"/>
  <c r="N141" i="1"/>
  <c r="N117" i="1"/>
  <c r="M118" i="1"/>
  <c r="M119" i="1"/>
  <c r="M120" i="1"/>
  <c r="M121" i="1"/>
  <c r="M122" i="1"/>
  <c r="M123" i="1"/>
  <c r="M124" i="1"/>
  <c r="M125" i="1"/>
  <c r="M126" i="1"/>
  <c r="M127" i="1"/>
  <c r="M128" i="1"/>
  <c r="M130" i="1"/>
  <c r="M131" i="1"/>
  <c r="M132" i="1"/>
  <c r="M133" i="1"/>
  <c r="M134" i="1"/>
  <c r="M135" i="1"/>
  <c r="M136" i="1"/>
  <c r="M137" i="1"/>
  <c r="M138" i="1"/>
  <c r="M139" i="1"/>
  <c r="M140" i="1"/>
  <c r="M141" i="1"/>
  <c r="M117" i="1"/>
  <c r="L118" i="1"/>
  <c r="L119" i="1"/>
  <c r="L120" i="1"/>
  <c r="L121" i="1"/>
  <c r="L122" i="1"/>
  <c r="L123" i="1"/>
  <c r="L124" i="1"/>
  <c r="L125" i="1"/>
  <c r="L126" i="1"/>
  <c r="L127" i="1"/>
  <c r="L128" i="1"/>
  <c r="L130" i="1"/>
  <c r="L131" i="1"/>
  <c r="L132" i="1"/>
  <c r="L133" i="1"/>
  <c r="L134" i="1"/>
  <c r="L135" i="1"/>
  <c r="L136" i="1"/>
  <c r="L137" i="1"/>
  <c r="L138" i="1"/>
  <c r="L139" i="1"/>
  <c r="L140" i="1"/>
  <c r="L141" i="1"/>
  <c r="L117" i="1"/>
  <c r="G430" i="1" l="1"/>
  <c r="G388" i="1"/>
  <c r="G87" i="1" l="1"/>
  <c r="G505" i="1"/>
  <c r="G146" i="1" l="1"/>
  <c r="N63" i="11" l="1"/>
  <c r="N64" i="11"/>
  <c r="N65" i="11"/>
  <c r="N66" i="11"/>
  <c r="N67" i="11"/>
  <c r="N68" i="11"/>
  <c r="N62" i="11"/>
  <c r="L51" i="11"/>
  <c r="L52" i="11"/>
  <c r="H54" i="11"/>
  <c r="I54" i="11"/>
  <c r="G70" i="11"/>
  <c r="Q57" i="11"/>
  <c r="K52" i="11"/>
  <c r="K51" i="11"/>
  <c r="G35" i="11"/>
  <c r="K17" i="11" l="1"/>
  <c r="J17" i="11"/>
  <c r="G20" i="11"/>
  <c r="G189" i="1" l="1"/>
  <c r="E142" i="10" l="1"/>
  <c r="E92" i="10"/>
  <c r="E24" i="10"/>
  <c r="E64" i="10"/>
  <c r="E43" i="10"/>
  <c r="G636" i="1" l="1"/>
  <c r="G570" i="1" l="1"/>
  <c r="G50" i="6" l="1"/>
  <c r="G104" i="1" l="1"/>
  <c r="G663" i="1"/>
  <c r="G485" i="1"/>
  <c r="G603" i="1"/>
  <c r="G549" i="1"/>
  <c r="G528" i="1"/>
  <c r="G458"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0"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4" authorId="0" shapeId="0" xr:uid="{A537939E-68C9-410E-8821-F21C950CAA52}">
      <text>
        <r>
          <rPr>
            <b/>
            <sz val="9"/>
            <color indexed="81"/>
            <rFont val="Tahoma"/>
            <family val="2"/>
          </rPr>
          <t>Michael Young:</t>
        </r>
        <r>
          <rPr>
            <sz val="9"/>
            <color indexed="81"/>
            <rFont val="Tahoma"/>
            <family val="2"/>
          </rPr>
          <t xml:space="preserve">
days</t>
        </r>
      </text>
    </comment>
    <comment ref="I116" authorId="0" shapeId="0" xr:uid="{1F381CBF-6981-428E-BABA-F5EE8D970553}">
      <text>
        <r>
          <rPr>
            <b/>
            <sz val="9"/>
            <color indexed="81"/>
            <rFont val="Tahoma"/>
            <family val="2"/>
          </rPr>
          <t xml:space="preserve">Michael Young:
</t>
        </r>
        <r>
          <rPr>
            <sz val="9"/>
            <color indexed="81"/>
            <rFont val="Tahoma"/>
            <family val="2"/>
          </rPr>
          <t>Only for pastures</t>
        </r>
      </text>
    </comment>
    <comment ref="J116"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6"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6" authorId="0" shapeId="0" xr:uid="{92DF6F28-F5BD-463A-AD64-9E9F6BC0BB78}">
      <text>
        <r>
          <rPr>
            <b/>
            <sz val="9"/>
            <color indexed="81"/>
            <rFont val="Tahoma"/>
            <family val="2"/>
          </rPr>
          <t xml:space="preserve">Michael Young:
</t>
        </r>
        <r>
          <rPr>
            <sz val="9"/>
            <color indexed="81"/>
            <rFont val="Tahoma"/>
            <family val="2"/>
          </rPr>
          <t>Only for pastures</t>
        </r>
      </text>
    </comment>
    <comment ref="O116" authorId="0" shapeId="0" xr:uid="{8233095F-01C1-4FB0-825B-986844F01DAE}">
      <text>
        <r>
          <rPr>
            <b/>
            <sz val="9"/>
            <color indexed="81"/>
            <rFont val="Tahoma"/>
            <family val="2"/>
          </rPr>
          <t>Michael Young:</t>
        </r>
        <r>
          <rPr>
            <sz val="9"/>
            <color indexed="81"/>
            <rFont val="Tahoma"/>
            <family val="2"/>
          </rPr>
          <t xml:space="preserve">
only for pasture
</t>
        </r>
      </text>
    </comment>
    <comment ref="I15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5"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4"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00"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9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9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95" authorId="0" shapeId="0" xr:uid="{D3F3B3C9-466A-4594-A382-33020F4688C2}">
      <text>
        <r>
          <rPr>
            <b/>
            <sz val="9"/>
            <color indexed="81"/>
            <rFont val="Tahoma"/>
            <family val="2"/>
          </rPr>
          <t>Michael Young:</t>
        </r>
        <r>
          <rPr>
            <sz val="9"/>
            <color indexed="81"/>
            <rFont val="Tahoma"/>
            <family val="2"/>
          </rPr>
          <t xml:space="preserve">
fert density t/m3</t>
        </r>
      </text>
    </comment>
    <comment ref="L49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97" authorId="0" shapeId="0" xr:uid="{563F76C8-0871-4013-AE00-4C4F4F9154C5}">
      <text>
        <r>
          <rPr>
            <b/>
            <sz val="9"/>
            <color indexed="81"/>
            <rFont val="Tahoma"/>
            <family val="2"/>
          </rPr>
          <t>Michael Young:</t>
        </r>
        <r>
          <rPr>
            <sz val="9"/>
            <color indexed="81"/>
            <rFont val="Tahoma"/>
            <family val="2"/>
          </rPr>
          <t xml:space="preserve">
60% urea, 40% mop</t>
        </r>
      </text>
    </comment>
    <comment ref="L50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82"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83"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15"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15"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18"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25"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4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3"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4"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47"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0"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5"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2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9"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25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58"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5"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5"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1"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75"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8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01"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21"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31"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31"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31"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4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43" authorId="0" shapeId="0" xr:uid="{A821C727-222A-418F-98FB-FE13A6BE70E5}">
      <text>
        <r>
          <rPr>
            <b/>
            <sz val="9"/>
            <color indexed="81"/>
            <rFont val="Tahoma"/>
            <family val="2"/>
          </rPr>
          <t>Michael Young:</t>
        </r>
        <r>
          <rPr>
            <sz val="9"/>
            <color indexed="81"/>
            <rFont val="Tahoma"/>
            <family val="2"/>
          </rPr>
          <t xml:space="preserve">
canola has no sheath</t>
        </r>
      </text>
    </comment>
    <comment ref="G15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8"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4"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18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18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<sst xmlns="http://schemas.openxmlformats.org/spreadsheetml/2006/main" count="5545" uniqueCount="1086">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</sst>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270</xdr:row>
      <xdr:rowOff>154783</xdr:rowOff>
    </xdr:from>
    <xdr:to>
      <xdr:col>26</xdr:col>
      <xdr:colOff>110330</xdr:colOff>
      <xdr:row>275</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68</xdr:row>
      <xdr:rowOff>38100</xdr:rowOff>
    </xdr:from>
    <xdr:to>
      <xdr:col>14</xdr:col>
      <xdr:colOff>581024</xdr:colOff>
      <xdr:row>71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37" t="s">
        <v>1049</v>
      </c>
      <c r="M48" s="256"/>
      <c r="N48" s="939" t="s">
        <v>1048</v>
      </c>
      <c r="O48" s="939"/>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38"/>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64"/>
  <sheetViews>
    <sheetView topLeftCell="A188" zoomScale="80" zoomScaleNormal="80" workbookViewId="0">
      <selection activeCell="L238" sqref="L238"/>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251</v>
      </c>
      <c r="I70" s="367">
        <v>43794</v>
      </c>
      <c r="J70" s="367">
        <v>43794</v>
      </c>
      <c r="K70" s="367">
        <v>43794</v>
      </c>
      <c r="L70" s="367">
        <v>43794</v>
      </c>
      <c r="M70" s="367">
        <v>43794</v>
      </c>
      <c r="N70" s="367">
        <v>43794</v>
      </c>
      <c r="O70" s="367">
        <v>43794</v>
      </c>
      <c r="P70" s="367">
        <v>43794</v>
      </c>
      <c r="Q70" s="367">
        <v>43794</v>
      </c>
      <c r="R70" s="367">
        <v>43794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81</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77</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74</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82</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83</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c r="I78" s="35"/>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t="s">
        <v>252</v>
      </c>
      <c r="I79" s="367">
        <v>43770</v>
      </c>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c r="I80" s="35"/>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t="s">
        <v>253</v>
      </c>
      <c r="I81" s="366">
        <v>15</v>
      </c>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677" t="s">
        <v>264</v>
      </c>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3.35" customHeight="1" outlineLevel="1" x14ac:dyDescent="0.25">
      <c r="A84" s="5"/>
      <c r="B84" s="6"/>
      <c r="C84" s="17"/>
      <c r="D84" s="17"/>
      <c r="E84" s="17"/>
      <c r="F84" s="26"/>
      <c r="G84" s="34"/>
      <c r="H84" s="35" t="s">
        <v>265</v>
      </c>
      <c r="I84" s="366">
        <v>7</v>
      </c>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5.0999999999999996" customHeight="1" outlineLevel="1" x14ac:dyDescent="0.25">
      <c r="A86" s="5"/>
      <c r="B86" s="6"/>
      <c r="C86" s="17"/>
      <c r="D86" s="17"/>
      <c r="E86" s="17"/>
      <c r="F86" s="36"/>
      <c r="G86" s="37"/>
      <c r="H86" s="37"/>
      <c r="I86" s="37"/>
      <c r="J86" s="38"/>
      <c r="K86" s="38"/>
      <c r="L86" s="38"/>
      <c r="M86" s="38"/>
      <c r="N86" s="38"/>
      <c r="O86" s="38"/>
      <c r="P86" s="38"/>
      <c r="Q86" s="38"/>
      <c r="R86" s="38"/>
      <c r="S86" s="38"/>
      <c r="T86" s="38"/>
      <c r="U86" s="38"/>
      <c r="V86" s="30"/>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24.95" customHeight="1" outlineLevel="1" x14ac:dyDescent="0.25">
      <c r="A87" s="5"/>
      <c r="B87" s="6"/>
      <c r="C87" s="39"/>
      <c r="D87" s="39"/>
      <c r="E87" s="39"/>
      <c r="F87" s="39"/>
      <c r="G87" s="40" t="str">
        <f>G23</f>
        <v>General info</v>
      </c>
      <c r="H87" s="39"/>
      <c r="I87" s="39"/>
      <c r="J87" s="39"/>
      <c r="K87" s="39"/>
      <c r="L87" s="39"/>
      <c r="M87" s="39"/>
      <c r="N87" s="39"/>
      <c r="O87" s="39"/>
      <c r="P87" s="39"/>
      <c r="Q87" s="39"/>
      <c r="R87" s="39"/>
      <c r="S87" s="39"/>
      <c r="T87" s="39"/>
      <c r="U87" s="39"/>
      <c r="V87" s="39"/>
      <c r="W87" s="41" t="s">
        <v>24</v>
      </c>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2" customHeight="1" outlineLevel="1" x14ac:dyDescent="0.25">
      <c r="A88" s="5"/>
      <c r="B88" s="6"/>
      <c r="C88" s="6"/>
      <c r="D88" s="6"/>
      <c r="E88" s="6"/>
      <c r="F88" s="7"/>
      <c r="G88" s="7"/>
      <c r="H88" s="7"/>
      <c r="I88" s="7"/>
      <c r="J88" s="7"/>
      <c r="K88" s="7"/>
      <c r="L88" s="7"/>
      <c r="M88" s="7"/>
      <c r="N88" s="7"/>
      <c r="O88" s="7"/>
      <c r="P88" s="7"/>
      <c r="Q88" s="7"/>
      <c r="R88" s="7"/>
      <c r="S88" s="7"/>
      <c r="T88" s="7"/>
      <c r="U88" s="7"/>
      <c r="V88" s="7"/>
      <c r="W88" s="7"/>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c r="BQ88" s="7"/>
      <c r="BR88" s="7"/>
      <c r="BS88" s="7"/>
      <c r="BT88" s="7"/>
      <c r="BU88" s="7"/>
      <c r="BV88" s="7"/>
      <c r="BW88" s="7"/>
      <c r="BX88" s="7"/>
      <c r="BY88" s="7"/>
      <c r="BZ88" s="7"/>
      <c r="CA88" s="7"/>
      <c r="CB88" s="7"/>
      <c r="CC88" s="7"/>
      <c r="CD88" s="7"/>
      <c r="CE88" s="7"/>
      <c r="CF88" s="7"/>
    </row>
    <row r="89" spans="1:84" ht="12" customHeight="1" outlineLevel="1" x14ac:dyDescent="0.25">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thickBot="1" x14ac:dyDescent="0.3">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x14ac:dyDescent="0.25">
      <c r="A91" s="5"/>
      <c r="B91" s="6"/>
      <c r="C91" s="9" t="s">
        <v>0</v>
      </c>
      <c r="D91" s="9"/>
      <c r="E91" s="9"/>
      <c r="F91" s="9"/>
      <c r="G91" s="9"/>
      <c r="H91" s="9"/>
      <c r="I91" s="9"/>
      <c r="J91" s="9"/>
      <c r="K91" s="10"/>
      <c r="L91" s="10"/>
      <c r="M91" s="242"/>
      <c r="N91" s="242"/>
      <c r="O91" s="242"/>
      <c r="P91" s="10"/>
      <c r="Q91" s="10"/>
      <c r="R91" s="10"/>
      <c r="S91" s="10"/>
      <c r="T91" s="10"/>
      <c r="U91" s="10"/>
      <c r="V91" s="10"/>
      <c r="W91" s="11"/>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2" t="s">
        <v>1</v>
      </c>
      <c r="F92" s="13"/>
      <c r="G92" s="14" t="s">
        <v>62</v>
      </c>
      <c r="H92" s="13"/>
      <c r="I92" s="13"/>
      <c r="J92" s="13"/>
      <c r="K92" s="13"/>
      <c r="L92" s="13"/>
      <c r="M92" s="245"/>
      <c r="N92" s="245"/>
      <c r="O92" s="245"/>
      <c r="P92" s="13"/>
      <c r="Q92" s="13"/>
      <c r="R92" s="13"/>
      <c r="S92" s="15"/>
      <c r="T92" s="13"/>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7"/>
      <c r="F93" s="13"/>
      <c r="G93" s="18"/>
      <c r="H93" s="13" t="s">
        <v>26</v>
      </c>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7"/>
      <c r="D94" s="12"/>
      <c r="E94" s="17"/>
      <c r="F94" s="13"/>
      <c r="G94" s="13" t="s">
        <v>2</v>
      </c>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20">
        <v>0</v>
      </c>
      <c r="D95" s="12"/>
      <c r="E95" s="17"/>
      <c r="F95" s="13"/>
      <c r="G95" s="21"/>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22"/>
      <c r="K96" s="22"/>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17"/>
      <c r="M98" s="249"/>
      <c r="N98" s="249"/>
      <c r="O98" s="249"/>
      <c r="P98" s="17"/>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23" t="s">
        <v>447</v>
      </c>
      <c r="J99" s="23" t="s">
        <v>63</v>
      </c>
      <c r="K99" s="23" t="s">
        <v>64</v>
      </c>
      <c r="L99" s="23" t="s">
        <v>65</v>
      </c>
      <c r="M99" s="255" t="s">
        <v>66</v>
      </c>
      <c r="N99" s="255" t="s">
        <v>1004</v>
      </c>
      <c r="O99" s="255" t="s">
        <v>1005</v>
      </c>
      <c r="P99" s="255" t="s">
        <v>1006</v>
      </c>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5" outlineLevel="1" x14ac:dyDescent="0.25">
      <c r="A100" s="5"/>
      <c r="B100" s="6"/>
      <c r="C100" s="17"/>
      <c r="D100" s="17"/>
      <c r="E100" s="17"/>
      <c r="F100" s="26"/>
      <c r="G100" s="34"/>
      <c r="H100" s="27" t="s">
        <v>247</v>
      </c>
      <c r="I100" s="364">
        <v>1</v>
      </c>
      <c r="J100" s="364">
        <v>1</v>
      </c>
      <c r="K100" s="364">
        <v>1</v>
      </c>
      <c r="L100" s="368">
        <v>0.8</v>
      </c>
      <c r="M100" s="368">
        <v>0.8</v>
      </c>
      <c r="N100" s="368">
        <v>0</v>
      </c>
      <c r="O100" s="368">
        <v>0</v>
      </c>
      <c r="P100" s="368">
        <v>0</v>
      </c>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3"/>
      <c r="I101" s="33"/>
      <c r="J101" s="33"/>
      <c r="K101" s="33"/>
      <c r="L101" s="33"/>
      <c r="M101" s="265"/>
      <c r="N101" s="265"/>
      <c r="O101" s="265"/>
      <c r="P101" s="33"/>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4"/>
      <c r="I102" s="58"/>
      <c r="J102" s="58"/>
      <c r="K102" s="58"/>
      <c r="L102" s="58"/>
      <c r="M102" s="322"/>
      <c r="N102" s="322"/>
      <c r="O102" s="322"/>
      <c r="P102" s="58"/>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5.0999999999999996" customHeight="1" outlineLevel="1" x14ac:dyDescent="0.25">
      <c r="A103" s="5"/>
      <c r="B103" s="6"/>
      <c r="C103" s="17"/>
      <c r="D103" s="17"/>
      <c r="E103" s="17"/>
      <c r="F103" s="36"/>
      <c r="G103" s="37"/>
      <c r="H103" s="37"/>
      <c r="I103" s="37"/>
      <c r="J103" s="38"/>
      <c r="K103" s="38"/>
      <c r="L103" s="38"/>
      <c r="M103" s="268"/>
      <c r="N103" s="268"/>
      <c r="O103" s="268"/>
      <c r="P103" s="38"/>
      <c r="Q103" s="38"/>
      <c r="R103" s="38"/>
      <c r="S103" s="38"/>
      <c r="T103" s="38"/>
      <c r="U103" s="38"/>
      <c r="V103" s="30"/>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24.95" customHeight="1" outlineLevel="1" x14ac:dyDescent="0.25">
      <c r="A104" s="5"/>
      <c r="B104" s="6"/>
      <c r="C104" s="39"/>
      <c r="D104" s="39"/>
      <c r="E104" s="39"/>
      <c r="F104" s="39"/>
      <c r="G104" s="40" t="str">
        <f>G92</f>
        <v>Arable Area (Work Wise)</v>
      </c>
      <c r="H104" s="39"/>
      <c r="I104" s="39"/>
      <c r="J104" s="39"/>
      <c r="K104" s="39"/>
      <c r="L104" s="39"/>
      <c r="M104" s="269"/>
      <c r="N104" s="269"/>
      <c r="O104" s="269"/>
      <c r="P104" s="39"/>
      <c r="Q104" s="39"/>
      <c r="R104" s="39"/>
      <c r="S104" s="39"/>
      <c r="T104" s="39"/>
      <c r="U104" s="39"/>
      <c r="V104" s="39"/>
      <c r="W104" s="41" t="s">
        <v>24</v>
      </c>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6"/>
      <c r="D105" s="6"/>
      <c r="E105" s="6"/>
      <c r="F105" s="7"/>
      <c r="G105" s="7"/>
      <c r="H105" s="7"/>
      <c r="I105" s="7"/>
      <c r="J105" s="7"/>
      <c r="K105" s="7"/>
      <c r="L105" s="7"/>
      <c r="M105" s="240"/>
      <c r="N105" s="240"/>
      <c r="O105" s="240"/>
      <c r="P105" s="7"/>
      <c r="Q105" s="7"/>
      <c r="R105" s="7"/>
      <c r="S105" s="7"/>
      <c r="T105" s="7"/>
      <c r="U105" s="7"/>
      <c r="V105" s="7"/>
      <c r="W105" s="7"/>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c r="BQ105" s="7"/>
      <c r="BR105" s="7"/>
      <c r="BS105" s="7"/>
      <c r="BT105" s="7"/>
      <c r="BU105" s="7"/>
      <c r="BV105" s="7"/>
      <c r="BW105" s="7"/>
      <c r="BX105" s="7"/>
      <c r="BY105" s="7"/>
      <c r="BZ105" s="7"/>
      <c r="CA105" s="7"/>
      <c r="CB105" s="7"/>
      <c r="CC105" s="7"/>
      <c r="CD105" s="7"/>
      <c r="CE105" s="7"/>
      <c r="CF105" s="7"/>
    </row>
    <row r="106" spans="1:84" ht="12" customHeight="1" outlineLevel="1" x14ac:dyDescent="0.25">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thickBot="1" x14ac:dyDescent="0.3">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x14ac:dyDescent="0.25">
      <c r="A108" s="5"/>
      <c r="B108" s="6"/>
      <c r="C108" s="9" t="s">
        <v>0</v>
      </c>
      <c r="D108" s="9"/>
      <c r="E108" s="9"/>
      <c r="F108" s="9"/>
      <c r="G108" s="9"/>
      <c r="H108" s="9"/>
      <c r="I108" s="9"/>
      <c r="J108" s="9"/>
      <c r="K108" s="10"/>
      <c r="L108" s="10"/>
      <c r="M108" s="10"/>
      <c r="N108" s="10"/>
      <c r="O108" s="10"/>
      <c r="P108" s="10"/>
      <c r="Q108" s="10"/>
      <c r="R108" s="10"/>
      <c r="S108" s="10"/>
      <c r="T108" s="10"/>
      <c r="U108" s="10"/>
      <c r="V108" s="10"/>
      <c r="W108" s="11"/>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2" t="s">
        <v>1</v>
      </c>
      <c r="F109" s="13"/>
      <c r="G109" s="14" t="s">
        <v>380</v>
      </c>
      <c r="H109" s="13"/>
      <c r="I109" s="13"/>
      <c r="J109" s="13"/>
      <c r="K109" s="13"/>
      <c r="L109" s="13"/>
      <c r="M109" s="13"/>
      <c r="N109" s="13"/>
      <c r="O109" s="13"/>
      <c r="P109" s="13"/>
      <c r="Q109" s="13"/>
      <c r="R109" s="13"/>
      <c r="S109" s="15"/>
      <c r="T109" s="13"/>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7"/>
      <c r="F110" s="13"/>
      <c r="G110" s="18"/>
      <c r="H110" s="13"/>
      <c r="I110" s="315" t="s">
        <v>379</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7"/>
      <c r="D111" s="12"/>
      <c r="E111" s="17"/>
      <c r="F111" s="13"/>
      <c r="G111" s="13"/>
      <c r="H111" s="13"/>
      <c r="I111" s="13" t="s">
        <v>405</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20">
        <v>0</v>
      </c>
      <c r="D112" s="12"/>
      <c r="E112" s="17"/>
      <c r="F112" s="13"/>
      <c r="G112" s="21"/>
      <c r="H112" s="13"/>
      <c r="I112" s="13"/>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311"/>
      <c r="I113" s="310"/>
      <c r="J113" s="310"/>
      <c r="K113" s="310"/>
      <c r="L113" s="325"/>
      <c r="M113" s="325"/>
      <c r="N113" s="325"/>
      <c r="O113" s="325"/>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942" t="s">
        <v>410</v>
      </c>
      <c r="I114" s="942"/>
      <c r="J114" s="942"/>
      <c r="K114" s="310"/>
      <c r="L114" s="325"/>
      <c r="M114" s="941" t="s">
        <v>302</v>
      </c>
      <c r="N114" s="941"/>
      <c r="O114" s="941"/>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25" t="s">
        <v>67</v>
      </c>
      <c r="I115" s="325" t="s">
        <v>67</v>
      </c>
      <c r="J115" s="325" t="s">
        <v>67</v>
      </c>
      <c r="K115" s="325"/>
      <c r="L115" s="325"/>
      <c r="M115" s="17"/>
      <c r="N115" s="325"/>
      <c r="O115" s="325"/>
      <c r="P115" s="17"/>
      <c r="Q115" s="17"/>
      <c r="R115" s="17"/>
      <c r="S115" s="17"/>
      <c r="T115" s="17"/>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23"/>
      <c r="H116" s="24" t="s">
        <v>71</v>
      </c>
      <c r="I116" s="24" t="s">
        <v>70</v>
      </c>
      <c r="J116" s="24" t="s">
        <v>69</v>
      </c>
      <c r="K116" s="330"/>
      <c r="L116" s="330"/>
      <c r="M116" s="24" t="s">
        <v>71</v>
      </c>
      <c r="N116" s="24" t="s">
        <v>70</v>
      </c>
      <c r="O116" s="24" t="s">
        <v>69</v>
      </c>
      <c r="P116" s="24"/>
      <c r="Q116" s="24"/>
      <c r="R116" s="24"/>
      <c r="S116" s="24"/>
      <c r="T116" s="24"/>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76</v>
      </c>
      <c r="H117" s="368">
        <v>250</v>
      </c>
      <c r="I117" s="368">
        <v>0</v>
      </c>
      <c r="J117" s="368">
        <v>0</v>
      </c>
      <c r="L117" s="8" t="str">
        <f t="shared" ref="L117:L141" si="0">G117</f>
        <v>b</v>
      </c>
      <c r="M117" s="369">
        <f t="shared" ref="M117:M141" si="1">1/4</f>
        <v>0.25</v>
      </c>
      <c r="N117" s="368">
        <f t="shared" ref="N117:N141" si="2">IF(I117&gt;0,1,0)</f>
        <v>0</v>
      </c>
      <c r="O117" s="368">
        <f t="shared" ref="O117:O141" si="3">IF(J117&gt;0,1,0)</f>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74</v>
      </c>
      <c r="H118" s="368">
        <v>250</v>
      </c>
      <c r="I118" s="368">
        <v>0</v>
      </c>
      <c r="J118" s="368">
        <v>0</v>
      </c>
      <c r="L118" s="8" t="str">
        <f t="shared" si="0"/>
        <v>f</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78</v>
      </c>
      <c r="H119" s="368">
        <v>250</v>
      </c>
      <c r="I119" s="368">
        <v>0</v>
      </c>
      <c r="J119" s="368">
        <v>0</v>
      </c>
      <c r="L119" s="8" t="str">
        <f t="shared" si="0"/>
        <v>h</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82</v>
      </c>
      <c r="H120" s="368">
        <v>250</v>
      </c>
      <c r="I120" s="368">
        <v>0</v>
      </c>
      <c r="J120" s="368">
        <v>0</v>
      </c>
      <c r="L120" s="8" t="str">
        <f t="shared" si="0"/>
        <v>i</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83</v>
      </c>
      <c r="H121" s="368">
        <v>250</v>
      </c>
      <c r="I121" s="368">
        <v>0</v>
      </c>
      <c r="J121" s="368">
        <v>0</v>
      </c>
      <c r="L121" s="8" t="str">
        <f t="shared" si="0"/>
        <v>k</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77</v>
      </c>
      <c r="H122" s="368">
        <v>250</v>
      </c>
      <c r="I122" s="368">
        <v>0</v>
      </c>
      <c r="J122" s="368">
        <v>0</v>
      </c>
      <c r="L122" s="8" t="str">
        <f t="shared" si="0"/>
        <v>l</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75</v>
      </c>
      <c r="H123" s="368">
        <v>250</v>
      </c>
      <c r="I123" s="368">
        <v>0</v>
      </c>
      <c r="J123" s="368">
        <v>0</v>
      </c>
      <c r="L123" s="8" t="str">
        <f t="shared" si="0"/>
        <v>o</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251</v>
      </c>
      <c r="H124" s="368">
        <v>250</v>
      </c>
      <c r="I124" s="368">
        <v>0</v>
      </c>
      <c r="J124" s="368">
        <v>0</v>
      </c>
      <c r="L124" s="8" t="str">
        <f t="shared" si="0"/>
        <v>of</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72</v>
      </c>
      <c r="H125" s="368">
        <v>250</v>
      </c>
      <c r="I125" s="368">
        <v>0</v>
      </c>
      <c r="J125" s="368">
        <v>0</v>
      </c>
      <c r="L125" s="8" t="str">
        <f t="shared" si="0"/>
        <v>r</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84</v>
      </c>
      <c r="H126" s="368">
        <v>250</v>
      </c>
      <c r="I126" s="368">
        <v>0</v>
      </c>
      <c r="J126" s="368">
        <v>0</v>
      </c>
      <c r="L126" s="8" t="str">
        <f t="shared" si="0"/>
        <v>v</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73</v>
      </c>
      <c r="H127" s="368">
        <v>250</v>
      </c>
      <c r="I127" s="368">
        <v>0</v>
      </c>
      <c r="J127" s="368">
        <v>0</v>
      </c>
      <c r="L127" s="8" t="str">
        <f t="shared" si="0"/>
        <v>w</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81</v>
      </c>
      <c r="H128" s="368">
        <v>250</v>
      </c>
      <c r="I128" s="368">
        <v>0</v>
      </c>
      <c r="J128" s="368">
        <v>0</v>
      </c>
      <c r="L128" s="8" t="str">
        <f t="shared" si="0"/>
        <v>z</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79</v>
      </c>
      <c r="H129" s="368">
        <v>250</v>
      </c>
      <c r="I129" s="368">
        <v>60</v>
      </c>
      <c r="J129" s="368">
        <v>120</v>
      </c>
      <c r="K129" s="27"/>
      <c r="L129" s="8" t="str">
        <f t="shared" si="0"/>
        <v>a</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80</v>
      </c>
      <c r="H130" s="368">
        <v>250</v>
      </c>
      <c r="I130" s="368">
        <v>60</v>
      </c>
      <c r="J130" s="368">
        <v>170</v>
      </c>
      <c r="K130" s="27"/>
      <c r="L130" s="8" t="str">
        <f t="shared" si="0"/>
        <v>ar</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27" t="s">
        <v>399</v>
      </c>
      <c r="H131" s="368">
        <v>250</v>
      </c>
      <c r="I131" s="368">
        <v>60</v>
      </c>
      <c r="J131" s="368">
        <v>120</v>
      </c>
      <c r="K131" s="27"/>
      <c r="L131" s="8" t="str">
        <f t="shared" si="0"/>
        <v>m</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400</v>
      </c>
      <c r="H132" s="368">
        <v>250</v>
      </c>
      <c r="I132" s="368">
        <v>60</v>
      </c>
      <c r="J132" s="368">
        <v>120</v>
      </c>
      <c r="L132" s="8" t="str">
        <f t="shared" si="0"/>
        <v>j</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8" t="s">
        <v>260</v>
      </c>
      <c r="H133" s="368">
        <v>250</v>
      </c>
      <c r="I133" s="368">
        <v>60</v>
      </c>
      <c r="J133" s="368">
        <v>170</v>
      </c>
      <c r="L133" s="8" t="str">
        <f t="shared" si="0"/>
        <v>jr</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401</v>
      </c>
      <c r="H134" s="368">
        <v>250</v>
      </c>
      <c r="I134" s="368">
        <v>60</v>
      </c>
      <c r="J134" s="368">
        <v>120</v>
      </c>
      <c r="K134" s="27"/>
      <c r="L134" s="8" t="str">
        <f t="shared" si="0"/>
        <v>s</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85</v>
      </c>
      <c r="H135" s="368">
        <v>250</v>
      </c>
      <c r="I135" s="368">
        <v>60</v>
      </c>
      <c r="J135" s="368">
        <v>170</v>
      </c>
      <c r="K135" s="27"/>
      <c r="L135" s="8" t="str">
        <f t="shared" si="0"/>
        <v>sr</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402</v>
      </c>
      <c r="H136" s="368">
        <v>250</v>
      </c>
      <c r="I136" s="368">
        <v>60</v>
      </c>
      <c r="J136" s="368">
        <v>120</v>
      </c>
      <c r="K136" s="27"/>
      <c r="L136" s="8" t="str">
        <f t="shared" si="0"/>
        <v>t</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259</v>
      </c>
      <c r="H137" s="368">
        <v>250</v>
      </c>
      <c r="I137" s="368">
        <v>60</v>
      </c>
      <c r="J137" s="368">
        <v>170</v>
      </c>
      <c r="K137" s="27"/>
      <c r="L137" s="8" t="str">
        <f t="shared" si="0"/>
        <v>tr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403</v>
      </c>
      <c r="H138" s="368">
        <v>250</v>
      </c>
      <c r="I138" s="368">
        <v>60</v>
      </c>
      <c r="J138" s="368">
        <v>120</v>
      </c>
      <c r="K138" s="27"/>
      <c r="L138" s="8" t="str">
        <f t="shared" si="0"/>
        <v>u</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257</v>
      </c>
      <c r="H139" s="368">
        <v>250</v>
      </c>
      <c r="I139" s="368">
        <v>60</v>
      </c>
      <c r="J139" s="368">
        <v>170</v>
      </c>
      <c r="K139" s="26"/>
      <c r="L139" s="8" t="str">
        <f t="shared" si="0"/>
        <v>ur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6" t="s">
        <v>404</v>
      </c>
      <c r="H140" s="368">
        <v>250</v>
      </c>
      <c r="I140" s="368">
        <v>60</v>
      </c>
      <c r="J140" s="368">
        <v>120</v>
      </c>
      <c r="K140" s="26"/>
      <c r="L140" s="8" t="str">
        <f t="shared" si="0"/>
        <v>x</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258</v>
      </c>
      <c r="H141" s="368">
        <v>250</v>
      </c>
      <c r="I141" s="368">
        <v>60</v>
      </c>
      <c r="J141" s="368">
        <v>170</v>
      </c>
      <c r="L141" s="8" t="str">
        <f t="shared" si="0"/>
        <v>xr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H142" s="312"/>
      <c r="I142" s="313"/>
      <c r="J142" s="313"/>
      <c r="K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3"/>
      <c r="H143" s="33"/>
      <c r="I143" s="33"/>
      <c r="J143" s="33"/>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2" customHeight="1" outlineLevel="1" x14ac:dyDescent="0.25">
      <c r="A144" s="5"/>
      <c r="B144" s="6"/>
      <c r="C144" s="17"/>
      <c r="D144" s="17"/>
      <c r="E144" s="17"/>
      <c r="F144" s="33"/>
      <c r="G144" s="34"/>
      <c r="H144" s="58"/>
      <c r="I144" s="58"/>
      <c r="J144" s="58"/>
      <c r="K144" s="35"/>
      <c r="L144" s="35"/>
      <c r="M144" s="35"/>
      <c r="N144" s="35"/>
      <c r="O144" s="35"/>
      <c r="P144" s="35"/>
      <c r="Q144" s="35"/>
      <c r="R144" s="35"/>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5.0999999999999996" customHeight="1" outlineLevel="1" x14ac:dyDescent="0.25">
      <c r="A145" s="5"/>
      <c r="B145" s="6"/>
      <c r="C145" s="17"/>
      <c r="D145" s="17"/>
      <c r="E145" s="17"/>
      <c r="F145" s="36"/>
      <c r="G145" s="37"/>
      <c r="H145" s="37"/>
      <c r="I145" s="38"/>
      <c r="J145" s="38"/>
      <c r="K145" s="38"/>
      <c r="L145" s="38"/>
      <c r="M145" s="38"/>
      <c r="N145" s="38"/>
      <c r="O145" s="38"/>
      <c r="P145" s="38"/>
      <c r="Q145" s="38"/>
      <c r="R145" s="38"/>
      <c r="S145" s="38"/>
      <c r="T145" s="38"/>
      <c r="U145" s="38"/>
      <c r="V145" s="30"/>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24.95" customHeight="1" outlineLevel="1" x14ac:dyDescent="0.25">
      <c r="A146" s="5"/>
      <c r="B146" s="6"/>
      <c r="C146" s="39"/>
      <c r="D146" s="39"/>
      <c r="E146" s="39"/>
      <c r="F146" s="39"/>
      <c r="G146" s="40" t="str">
        <f>G109</f>
        <v>Fixed Inputs</v>
      </c>
      <c r="H146" s="39"/>
      <c r="I146" s="39"/>
      <c r="J146" s="39"/>
      <c r="K146" s="39"/>
      <c r="L146" s="39"/>
      <c r="M146" s="39"/>
      <c r="N146" s="39"/>
      <c r="O146" s="39"/>
      <c r="P146" s="39"/>
      <c r="Q146" s="39"/>
      <c r="R146" s="39"/>
      <c r="S146" s="39"/>
      <c r="T146" s="39"/>
      <c r="U146" s="39"/>
      <c r="V146" s="39"/>
      <c r="W146" s="41" t="s">
        <v>24</v>
      </c>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2" customHeight="1" outlineLevel="1" x14ac:dyDescent="0.25">
      <c r="A147" s="5"/>
      <c r="B147" s="6"/>
      <c r="C147" s="6"/>
      <c r="D147" s="6"/>
      <c r="E147" s="6"/>
      <c r="F147" s="7"/>
      <c r="G147" s="7"/>
      <c r="H147" s="7"/>
      <c r="I147" s="7"/>
      <c r="J147" s="7"/>
      <c r="K147" s="7"/>
      <c r="L147" s="7"/>
      <c r="M147" s="7"/>
      <c r="N147" s="7"/>
      <c r="O147" s="7"/>
      <c r="P147" s="7"/>
      <c r="Q147" s="7"/>
      <c r="R147" s="7"/>
      <c r="S147" s="7"/>
      <c r="T147" s="7"/>
      <c r="U147" s="7"/>
      <c r="V147" s="7"/>
      <c r="W147" s="7"/>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c r="BQ147" s="7"/>
      <c r="BR147" s="7"/>
      <c r="BS147" s="7"/>
      <c r="BT147" s="7"/>
      <c r="BU147" s="7"/>
      <c r="BV147" s="7"/>
      <c r="BW147" s="7"/>
      <c r="BX147" s="7"/>
      <c r="BY147" s="7"/>
      <c r="BZ147" s="7"/>
      <c r="CA147" s="7"/>
      <c r="CB147" s="7"/>
      <c r="CC147" s="7"/>
      <c r="CD147" s="7"/>
      <c r="CE147" s="7"/>
      <c r="CF147" s="7"/>
    </row>
    <row r="148" spans="1:84" ht="12" customHeight="1" outlineLevel="1" x14ac:dyDescent="0.25">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thickBot="1" x14ac:dyDescent="0.3">
      <c r="A149" s="5"/>
      <c r="B149" s="6"/>
      <c r="C149" s="6"/>
      <c r="D149" s="6"/>
      <c r="E149" s="6"/>
      <c r="F149" s="6"/>
      <c r="G149" s="6"/>
      <c r="H149" s="7"/>
      <c r="I149" s="7"/>
      <c r="J149" s="7"/>
      <c r="K149" s="7"/>
      <c r="L149" s="7"/>
      <c r="M149" s="7"/>
      <c r="N149" s="240"/>
      <c r="O149" s="240"/>
      <c r="P149" s="240"/>
      <c r="Q149" s="7"/>
      <c r="R149" s="7"/>
      <c r="S149" s="7"/>
      <c r="T149" s="7"/>
      <c r="U149" s="7"/>
      <c r="V149" s="7"/>
      <c r="W149" s="7"/>
      <c r="X149" s="6"/>
      <c r="Y149" s="6"/>
      <c r="Z149" s="6"/>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5.0999999999999996" customHeight="1" outlineLevel="1" x14ac:dyDescent="0.25">
      <c r="A150" s="5"/>
      <c r="B150" s="6"/>
      <c r="C150" s="9" t="s">
        <v>0</v>
      </c>
      <c r="D150" s="9"/>
      <c r="E150" s="9"/>
      <c r="F150" s="9"/>
      <c r="G150" s="9"/>
      <c r="H150" s="9"/>
      <c r="I150" s="9"/>
      <c r="J150" s="9"/>
      <c r="K150" s="10"/>
      <c r="L150" s="10"/>
      <c r="M150" s="10"/>
      <c r="N150" s="242"/>
      <c r="O150" s="242"/>
      <c r="P150" s="242"/>
      <c r="Q150" s="10"/>
      <c r="R150" s="10"/>
      <c r="S150" s="10"/>
      <c r="T150" s="10"/>
      <c r="U150" s="10"/>
      <c r="V150" s="10"/>
      <c r="W150" s="11"/>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2" t="s">
        <v>1</v>
      </c>
      <c r="F151" s="13"/>
      <c r="G151" s="14" t="s">
        <v>301</v>
      </c>
      <c r="H151" s="13"/>
      <c r="I151" s="13"/>
      <c r="J151" s="13"/>
      <c r="K151" s="13"/>
      <c r="L151" s="13"/>
      <c r="M151" s="13"/>
      <c r="N151" s="245"/>
      <c r="O151" s="245"/>
      <c r="P151" s="245"/>
      <c r="Q151" s="13"/>
      <c r="R151" s="13"/>
      <c r="S151" s="15"/>
      <c r="T151" s="13"/>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2"/>
      <c r="D152" s="12"/>
      <c r="E152" s="17"/>
      <c r="F152" s="13"/>
      <c r="G152" s="18"/>
      <c r="H152" s="13"/>
      <c r="I152" s="13"/>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2"/>
      <c r="E153" s="17"/>
      <c r="F153" s="13"/>
      <c r="G153" s="13" t="s">
        <v>2</v>
      </c>
      <c r="H153" s="13"/>
      <c r="I153" s="13" t="s">
        <v>295</v>
      </c>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20">
        <v>0</v>
      </c>
      <c r="D154" s="12"/>
      <c r="E154" s="17"/>
      <c r="F154" s="13"/>
      <c r="G154" s="21"/>
      <c r="H154" s="13"/>
      <c r="I154" s="13"/>
      <c r="J154" s="13"/>
      <c r="K154" s="13"/>
      <c r="L154" s="13"/>
      <c r="M154" s="13"/>
      <c r="N154" s="245"/>
      <c r="O154" s="245"/>
      <c r="P154" s="245"/>
      <c r="Q154" s="13"/>
      <c r="R154" s="13"/>
      <c r="S154" s="15"/>
      <c r="T154" s="19"/>
      <c r="U154" s="15"/>
      <c r="V154" s="15"/>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233"/>
      <c r="K155" s="233"/>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17"/>
      <c r="J156" s="17"/>
      <c r="K156" s="17"/>
      <c r="L156" s="233"/>
      <c r="M156" s="233"/>
      <c r="N156" s="819"/>
      <c r="O156" s="819"/>
      <c r="P156" s="819"/>
      <c r="Q156" s="233"/>
      <c r="R156" s="233"/>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c r="I157" s="23"/>
      <c r="J157" s="23"/>
      <c r="K157" s="23"/>
      <c r="L157" s="23"/>
      <c r="M157" s="23"/>
      <c r="N157" s="255"/>
      <c r="O157" s="255"/>
      <c r="P157" s="255"/>
      <c r="Q157" s="23"/>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7"/>
      <c r="D158" s="17"/>
      <c r="E158" s="17"/>
      <c r="F158" s="17"/>
      <c r="G158" s="17"/>
      <c r="H158" s="17" t="s">
        <v>67</v>
      </c>
      <c r="I158" s="249" t="s">
        <v>460</v>
      </c>
      <c r="J158" s="255" t="s">
        <v>447</v>
      </c>
      <c r="K158" s="255" t="s">
        <v>63</v>
      </c>
      <c r="L158" s="255" t="s">
        <v>64</v>
      </c>
      <c r="M158" s="255" t="s">
        <v>65</v>
      </c>
      <c r="N158" s="255" t="s">
        <v>66</v>
      </c>
      <c r="O158" s="255" t="s">
        <v>1004</v>
      </c>
      <c r="P158" s="255" t="s">
        <v>1005</v>
      </c>
      <c r="Q158" s="255" t="s">
        <v>1006</v>
      </c>
      <c r="R158" s="24"/>
      <c r="S158" s="233"/>
      <c r="T158" s="233"/>
      <c r="U158" s="233"/>
      <c r="V158" s="233"/>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5" outlineLevel="1" x14ac:dyDescent="0.25">
      <c r="A159" s="5"/>
      <c r="B159" s="6"/>
      <c r="C159" s="17"/>
      <c r="D159" s="17"/>
      <c r="E159" s="17"/>
      <c r="F159" s="26"/>
      <c r="G159" s="27" t="s">
        <v>39</v>
      </c>
      <c r="H159" s="27" t="s">
        <v>69</v>
      </c>
      <c r="I159" s="258" t="s">
        <v>79</v>
      </c>
      <c r="J159" s="370">
        <v>120</v>
      </c>
      <c r="K159" s="370">
        <v>120</v>
      </c>
      <c r="L159" s="370">
        <v>120</v>
      </c>
      <c r="M159" s="370">
        <v>120</v>
      </c>
      <c r="N159" s="370">
        <v>120</v>
      </c>
      <c r="O159" s="370">
        <v>0</v>
      </c>
      <c r="P159" s="370">
        <v>0</v>
      </c>
      <c r="Q159" s="370">
        <v>0</v>
      </c>
      <c r="R159" s="62"/>
      <c r="S159" s="62"/>
      <c r="T159" s="62"/>
      <c r="U159" s="62"/>
      <c r="V159" s="60"/>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80</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258" t="s">
        <v>399</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400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75" t="s">
        <v>260</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401</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85</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402</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259</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403</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257</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7" t="s">
        <v>404</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258</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c r="I172" s="236"/>
      <c r="J172" s="237"/>
      <c r="K172" s="237"/>
      <c r="L172" s="237"/>
      <c r="M172" s="237"/>
      <c r="N172" s="65"/>
      <c r="O172" s="65"/>
      <c r="P172" s="65"/>
      <c r="Q172" s="65"/>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c r="H173" s="235" t="s">
        <v>67</v>
      </c>
      <c r="I173" s="235" t="s">
        <v>460</v>
      </c>
      <c r="J173" s="228" t="s">
        <v>447</v>
      </c>
      <c r="K173" s="228" t="s">
        <v>63</v>
      </c>
      <c r="L173" s="228" t="s">
        <v>64</v>
      </c>
      <c r="M173" s="228" t="s">
        <v>65</v>
      </c>
      <c r="N173" s="228" t="s">
        <v>66</v>
      </c>
      <c r="O173" s="228" t="s">
        <v>1004</v>
      </c>
      <c r="P173" s="228" t="s">
        <v>1005</v>
      </c>
      <c r="Q173" s="228" t="s">
        <v>1006</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ht="15" outlineLevel="1" x14ac:dyDescent="0.25">
      <c r="A174" s="5"/>
      <c r="B174" s="6"/>
      <c r="C174" s="17"/>
      <c r="D174" s="17"/>
      <c r="E174" s="17"/>
      <c r="F174" s="26"/>
      <c r="G174" s="27" t="s">
        <v>302</v>
      </c>
      <c r="H174" s="258" t="s">
        <v>69</v>
      </c>
      <c r="I174" s="258" t="s">
        <v>79</v>
      </c>
      <c r="J174" s="340">
        <v>1</v>
      </c>
      <c r="K174" s="340">
        <v>1</v>
      </c>
      <c r="L174" s="340">
        <v>1</v>
      </c>
      <c r="M174" s="340">
        <v>1</v>
      </c>
      <c r="N174" s="340">
        <v>1</v>
      </c>
      <c r="O174" s="340">
        <v>0</v>
      </c>
      <c r="P174" s="340">
        <v>0</v>
      </c>
      <c r="Q174" s="340">
        <v>0</v>
      </c>
      <c r="R174" s="62"/>
      <c r="S174" s="62"/>
      <c r="T174" s="62"/>
      <c r="U174" s="62"/>
      <c r="V174" s="60"/>
      <c r="W174" s="16"/>
      <c r="X174" s="7"/>
      <c r="Y174" s="7"/>
      <c r="Z174" s="7"/>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80</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399</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400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75" t="s">
        <v>260</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401</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85</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402</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259</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8" t="s">
        <v>403</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257</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257" t="s">
        <v>404</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s="75" customFormat="1" ht="15" outlineLevel="1" x14ac:dyDescent="0.25">
      <c r="A186" s="238"/>
      <c r="B186" s="239"/>
      <c r="C186" s="249"/>
      <c r="D186" s="249"/>
      <c r="E186" s="249"/>
      <c r="F186" s="257"/>
      <c r="G186" s="258"/>
      <c r="H186" s="258" t="s">
        <v>69</v>
      </c>
      <c r="I186" s="75" t="s">
        <v>258</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12" customHeight="1" outlineLevel="1" x14ac:dyDescent="0.25">
      <c r="A187" s="5"/>
      <c r="B187" s="6"/>
      <c r="C187" s="17"/>
      <c r="D187" s="17"/>
      <c r="E187" s="17"/>
      <c r="F187" s="33"/>
      <c r="G187" s="34"/>
      <c r="H187" s="34"/>
      <c r="I187" s="64"/>
      <c r="J187" s="63"/>
      <c r="K187" s="63"/>
      <c r="L187" s="63"/>
      <c r="M187" s="63"/>
      <c r="N187" s="63"/>
      <c r="O187" s="63"/>
      <c r="P187" s="63"/>
      <c r="Q187" s="63"/>
      <c r="R187" s="59"/>
      <c r="S187" s="59"/>
      <c r="T187" s="59"/>
      <c r="U187" s="59"/>
      <c r="V187" s="6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5.0999999999999996" customHeight="1" outlineLevel="1" x14ac:dyDescent="0.25">
      <c r="A188" s="5"/>
      <c r="B188" s="6"/>
      <c r="C188" s="17"/>
      <c r="D188" s="17"/>
      <c r="E188" s="17"/>
      <c r="F188" s="36"/>
      <c r="G188" s="37"/>
      <c r="H188" s="37"/>
      <c r="I188" s="37"/>
      <c r="J188" s="38"/>
      <c r="K188" s="38"/>
      <c r="L188" s="38"/>
      <c r="M188" s="38"/>
      <c r="N188" s="268"/>
      <c r="O188" s="268"/>
      <c r="P188" s="268"/>
      <c r="Q188" s="38"/>
      <c r="R188" s="38"/>
      <c r="S188" s="38"/>
      <c r="T188" s="38"/>
      <c r="U188" s="38"/>
      <c r="V188" s="30"/>
      <c r="W188" s="16"/>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24.95" customHeight="1" outlineLevel="1" x14ac:dyDescent="0.25">
      <c r="A189" s="5"/>
      <c r="B189" s="6"/>
      <c r="C189" s="39"/>
      <c r="D189" s="39"/>
      <c r="E189" s="39"/>
      <c r="F189" s="39"/>
      <c r="G189" s="40" t="str">
        <f>G151</f>
        <v>Non Arable Pasture Inputs</v>
      </c>
      <c r="H189" s="39"/>
      <c r="I189" s="39"/>
      <c r="J189" s="39"/>
      <c r="K189" s="39"/>
      <c r="L189" s="39"/>
      <c r="M189" s="39"/>
      <c r="N189" s="269"/>
      <c r="O189" s="269"/>
      <c r="P189" s="269"/>
      <c r="Q189" s="39"/>
      <c r="R189" s="39"/>
      <c r="S189" s="39"/>
      <c r="T189" s="39"/>
      <c r="U189" s="39"/>
      <c r="V189" s="39"/>
      <c r="W189" s="41" t="s">
        <v>24</v>
      </c>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84" ht="12" customHeight="1" outlineLevel="1" x14ac:dyDescent="0.25">
      <c r="A190" s="5"/>
      <c r="B190" s="6"/>
      <c r="C190" s="6"/>
      <c r="D190" s="6"/>
      <c r="E190" s="6"/>
      <c r="F190" s="7"/>
      <c r="G190" s="7"/>
      <c r="H190" s="7"/>
      <c r="I190" s="7"/>
      <c r="J190" s="7"/>
      <c r="K190" s="7"/>
      <c r="L190" s="7"/>
      <c r="M190" s="7"/>
      <c r="N190" s="240"/>
      <c r="O190" s="240"/>
      <c r="P190" s="240"/>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7"/>
      <c r="BT190" s="7"/>
      <c r="BU190" s="7"/>
      <c r="BV190" s="7"/>
      <c r="BW190" s="7"/>
      <c r="BX190" s="7"/>
      <c r="BY190" s="7"/>
      <c r="BZ190" s="7"/>
      <c r="CA190" s="7"/>
      <c r="CB190" s="7"/>
      <c r="CC190" s="7"/>
      <c r="CD190" s="7"/>
      <c r="CE190" s="7"/>
      <c r="CF190" s="7"/>
    </row>
    <row r="191" spans="1:84" ht="12" customHeight="1" outlineLevel="1" x14ac:dyDescent="0.25">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thickBot="1" x14ac:dyDescent="0.3">
      <c r="A192" s="5"/>
      <c r="B192" s="6"/>
      <c r="C192" s="6"/>
      <c r="D192" s="6"/>
      <c r="E192" s="6"/>
      <c r="F192" s="6"/>
      <c r="G192" s="6"/>
      <c r="H192" s="7"/>
      <c r="I192" s="7"/>
      <c r="J192" s="7"/>
      <c r="K192" s="7"/>
      <c r="L192" s="7"/>
      <c r="M192" s="7"/>
      <c r="N192" s="7"/>
      <c r="O192" s="7"/>
      <c r="P192" s="7"/>
      <c r="Q192" s="7"/>
      <c r="R192" s="7"/>
      <c r="S192" s="7"/>
      <c r="T192" s="7"/>
      <c r="U192" s="7"/>
      <c r="V192" s="7"/>
      <c r="W192" s="7"/>
      <c r="X192" s="7"/>
      <c r="Y192" s="7"/>
      <c r="Z192" s="7"/>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c r="BQ192" s="7"/>
      <c r="BR192" s="7"/>
      <c r="BS192" s="6"/>
      <c r="BT192" s="6"/>
      <c r="BU192" s="6"/>
    </row>
    <row r="193" spans="1:73" ht="5.0999999999999996" customHeight="1" outlineLevel="1" x14ac:dyDescent="0.25">
      <c r="A193" s="5"/>
      <c r="B193" s="6"/>
      <c r="C193" s="9" t="s">
        <v>0</v>
      </c>
      <c r="D193" s="9"/>
      <c r="E193" s="9"/>
      <c r="F193" s="9"/>
      <c r="G193" s="9"/>
      <c r="H193" s="9"/>
      <c r="I193" s="9"/>
      <c r="J193" s="9"/>
      <c r="K193" s="10"/>
      <c r="L193" s="10"/>
      <c r="M193" s="10"/>
      <c r="N193" s="10"/>
      <c r="O193" s="10"/>
      <c r="P193" s="10"/>
      <c r="Q193" s="10"/>
      <c r="R193" s="10"/>
      <c r="S193" s="10"/>
      <c r="T193" s="10"/>
      <c r="U193" s="10"/>
      <c r="V193" s="10"/>
      <c r="W193" s="10"/>
      <c r="X193" s="10"/>
      <c r="Y193" s="10"/>
      <c r="Z193" s="10"/>
      <c r="AA193" s="242"/>
      <c r="AB193" s="242"/>
      <c r="AC193" s="242"/>
      <c r="AD193" s="242"/>
      <c r="AE193" s="242"/>
      <c r="AF193" s="242"/>
      <c r="AG193" s="242"/>
      <c r="AH193" s="242"/>
      <c r="AI193" s="242"/>
      <c r="AJ193" s="242"/>
      <c r="AK193" s="242"/>
      <c r="AL193" s="242"/>
      <c r="AM193" s="242"/>
      <c r="AN193" s="242"/>
      <c r="AO193" s="242"/>
      <c r="AP193" s="242"/>
      <c r="AQ193" s="242"/>
      <c r="AR193" s="242"/>
      <c r="AS193" s="242"/>
      <c r="AT193" s="242"/>
      <c r="AU193" s="242"/>
      <c r="AV193" s="242"/>
      <c r="AW193" s="242"/>
      <c r="AX193" s="242"/>
      <c r="AY193" s="242"/>
      <c r="AZ193" s="242"/>
      <c r="BA193" s="242"/>
      <c r="BB193" s="242"/>
      <c r="BC193" s="242"/>
      <c r="BD193" s="242"/>
      <c r="BE193" s="242"/>
      <c r="BF193" s="242"/>
      <c r="BG193" s="242"/>
      <c r="BH193" s="242"/>
      <c r="BI193" s="242"/>
      <c r="BJ193" s="242"/>
      <c r="BK193" s="242"/>
      <c r="BL193" s="242"/>
      <c r="BM193" s="242"/>
      <c r="BN193" s="242"/>
      <c r="BO193" s="242"/>
      <c r="BP193" s="242"/>
      <c r="BQ193" s="10"/>
      <c r="BR193" s="11"/>
      <c r="BS193" s="7"/>
      <c r="BT193" s="7"/>
      <c r="BU193" s="7"/>
    </row>
    <row r="194" spans="1:73" ht="12" customHeight="1" outlineLevel="1" x14ac:dyDescent="0.25">
      <c r="A194" s="5"/>
      <c r="B194" s="6"/>
      <c r="C194" s="12"/>
      <c r="D194" s="12"/>
      <c r="E194" s="12" t="s">
        <v>1</v>
      </c>
      <c r="F194" s="13"/>
      <c r="G194" s="14" t="s">
        <v>387</v>
      </c>
      <c r="H194" s="13"/>
      <c r="I194" s="13"/>
      <c r="J194" s="13"/>
      <c r="K194" s="13"/>
      <c r="L194" s="13" t="s">
        <v>420</v>
      </c>
      <c r="M194" s="13"/>
      <c r="N194" s="13"/>
      <c r="O194" s="13"/>
      <c r="P194" s="13"/>
      <c r="Q194" s="13"/>
      <c r="R194" s="13"/>
      <c r="S194" s="15"/>
      <c r="T194" s="13"/>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2"/>
      <c r="D195" s="12"/>
      <c r="E195" s="17"/>
      <c r="F195" s="13"/>
      <c r="G195" s="18"/>
      <c r="H195" s="13"/>
      <c r="I195" s="327" t="s">
        <v>388</v>
      </c>
      <c r="J195" s="373" t="b">
        <v>1</v>
      </c>
      <c r="K195" s="13"/>
      <c r="L195" s="33" t="s">
        <v>23</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17"/>
      <c r="D196" s="12"/>
      <c r="E196" s="17"/>
      <c r="F196" s="13"/>
      <c r="G196" s="13"/>
      <c r="H196" s="13"/>
      <c r="I196" s="13"/>
      <c r="J196" s="13"/>
      <c r="K196" s="13"/>
      <c r="L196" s="33" t="s">
        <v>418</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ht="12" customHeight="1" outlineLevel="1" x14ac:dyDescent="0.25">
      <c r="A197" s="5"/>
      <c r="B197" s="6"/>
      <c r="C197" s="20">
        <v>0</v>
      </c>
      <c r="D197" s="12"/>
      <c r="E197" s="17"/>
      <c r="F197" s="13"/>
      <c r="G197" s="21"/>
      <c r="H197" s="13"/>
      <c r="I197" s="13"/>
      <c r="J197" s="13"/>
      <c r="K197" s="13"/>
      <c r="L197" s="33" t="s">
        <v>419</v>
      </c>
      <c r="M197" s="13"/>
      <c r="N197" s="13"/>
      <c r="O197" s="13"/>
      <c r="P197" s="13"/>
      <c r="Q197" s="13"/>
      <c r="R197" s="13"/>
      <c r="S197" s="15"/>
      <c r="T197" s="19"/>
      <c r="U197" s="15"/>
      <c r="V197" s="15"/>
      <c r="W197" s="15"/>
      <c r="X197" s="15"/>
      <c r="Y197" s="15"/>
      <c r="Z197" s="15"/>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15"/>
      <c r="BR197" s="16"/>
      <c r="BS197" s="7"/>
      <c r="BT197" s="7"/>
      <c r="BU197" s="7"/>
    </row>
    <row r="198" spans="1:73" s="75" customFormat="1" ht="12" customHeight="1" outlineLevel="1" x14ac:dyDescent="0.25">
      <c r="A198" s="238"/>
      <c r="B198" s="239"/>
      <c r="C198" s="252"/>
      <c r="D198" s="244"/>
      <c r="E198" s="249"/>
      <c r="F198" s="245"/>
      <c r="G198" s="253"/>
      <c r="H198" s="245"/>
      <c r="I198" s="245"/>
      <c r="J198" s="245"/>
      <c r="K198" s="245"/>
      <c r="L198" s="265" t="s">
        <v>928</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930</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1009</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1010</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s="75" customFormat="1" ht="12" customHeight="1" outlineLevel="1" x14ac:dyDescent="0.25">
      <c r="A202" s="238"/>
      <c r="B202" s="239"/>
      <c r="C202" s="252"/>
      <c r="D202" s="244"/>
      <c r="E202" s="249"/>
      <c r="F202" s="245"/>
      <c r="G202" s="253"/>
      <c r="H202" s="245"/>
      <c r="I202" s="245"/>
      <c r="J202" s="245"/>
      <c r="K202" s="245"/>
      <c r="L202" s="265" t="s">
        <v>1011</v>
      </c>
      <c r="M202" s="245"/>
      <c r="N202" s="245"/>
      <c r="O202" s="245"/>
      <c r="P202" s="245"/>
      <c r="Q202" s="245"/>
      <c r="R202" s="245"/>
      <c r="S202" s="247"/>
      <c r="T202" s="250"/>
      <c r="U202" s="247"/>
      <c r="V202" s="247"/>
      <c r="W202" s="247"/>
      <c r="X202" s="247"/>
      <c r="Y202" s="247"/>
      <c r="Z202" s="247"/>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247"/>
      <c r="BR202" s="248"/>
      <c r="BS202" s="240"/>
      <c r="BT202" s="240"/>
      <c r="BU202" s="240"/>
    </row>
    <row r="203" spans="1:73" ht="12" customHeight="1" outlineLevel="1" x14ac:dyDescent="0.25">
      <c r="A203" s="5"/>
      <c r="B203" s="6"/>
      <c r="C203" s="17"/>
      <c r="D203" s="17"/>
      <c r="E203" s="17"/>
      <c r="F203" s="17"/>
      <c r="G203" s="17"/>
      <c r="H203" s="17"/>
      <c r="I203" s="325"/>
      <c r="J203" s="325"/>
      <c r="K203" s="325"/>
      <c r="L203" s="325"/>
      <c r="M203" s="325"/>
      <c r="N203" s="328" t="s">
        <v>398</v>
      </c>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t="s">
        <v>295</v>
      </c>
      <c r="J204" s="17"/>
      <c r="K204" s="17"/>
      <c r="L204" s="325"/>
      <c r="M204" s="325"/>
      <c r="N204" s="325"/>
      <c r="O204" s="325"/>
      <c r="P204" s="325"/>
      <c r="Q204" s="325"/>
      <c r="R204" s="325"/>
      <c r="S204" s="325"/>
      <c r="T204" s="325"/>
      <c r="U204" s="325"/>
      <c r="V204" s="325"/>
      <c r="W204" s="325"/>
      <c r="X204" s="325"/>
      <c r="Y204" s="325"/>
      <c r="Z204" s="325"/>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325"/>
      <c r="BR204" s="16"/>
      <c r="BS204" s="7"/>
      <c r="BT204" s="7"/>
      <c r="BU204" s="7"/>
    </row>
    <row r="205" spans="1:73" ht="12" customHeight="1" outlineLevel="1" x14ac:dyDescent="0.25">
      <c r="A205" s="5"/>
      <c r="B205" s="6"/>
      <c r="C205" s="17"/>
      <c r="D205" s="17"/>
      <c r="E205" s="17"/>
      <c r="F205" s="17"/>
      <c r="G205" s="17"/>
      <c r="H205" s="17"/>
      <c r="I205" s="17"/>
      <c r="J205" s="17"/>
      <c r="K205" s="17"/>
      <c r="L205" s="17"/>
      <c r="M205" s="325"/>
      <c r="N205" s="687"/>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2" customHeight="1" outlineLevel="1" x14ac:dyDescent="0.25">
      <c r="A206" s="5"/>
      <c r="B206" s="6"/>
      <c r="C206" s="17"/>
      <c r="D206" s="17"/>
      <c r="E206" s="17"/>
      <c r="F206" s="17"/>
      <c r="G206" s="249"/>
      <c r="H206" s="23" t="s">
        <v>394</v>
      </c>
      <c r="I206" s="23" t="s">
        <v>393</v>
      </c>
      <c r="J206" s="23" t="s">
        <v>391</v>
      </c>
      <c r="K206" s="23" t="s">
        <v>392</v>
      </c>
      <c r="L206" s="23" t="s">
        <v>390</v>
      </c>
      <c r="M206" s="23" t="s">
        <v>389</v>
      </c>
      <c r="N206" s="687" t="s">
        <v>929</v>
      </c>
      <c r="O206" s="687"/>
      <c r="P206" s="687"/>
      <c r="Q206" s="687"/>
      <c r="R206" s="687"/>
      <c r="S206" s="687"/>
      <c r="T206" s="687"/>
      <c r="U206" s="687"/>
      <c r="V206" s="687"/>
      <c r="W206" s="687"/>
      <c r="X206" s="687"/>
      <c r="Y206" s="687"/>
      <c r="Z206" s="687"/>
      <c r="AA206" s="687"/>
      <c r="AB206" s="687"/>
      <c r="AC206" s="687"/>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c r="BI206" s="687"/>
      <c r="BJ206" s="687"/>
      <c r="BK206" s="687"/>
      <c r="BL206" s="687"/>
      <c r="BM206" s="687"/>
      <c r="BN206" s="687"/>
      <c r="BO206" s="687"/>
      <c r="BP206" s="687"/>
      <c r="BQ206" s="687"/>
      <c r="BR206" s="16"/>
      <c r="BS206" s="7"/>
      <c r="BT206" s="7"/>
      <c r="BU206" s="7"/>
    </row>
    <row r="207" spans="1:73" ht="15" outlineLevel="1" x14ac:dyDescent="0.25">
      <c r="A207" s="5"/>
      <c r="B207" s="6"/>
      <c r="C207" s="17"/>
      <c r="D207" s="17"/>
      <c r="E207" s="17"/>
      <c r="F207" s="26"/>
      <c r="G207" s="8" t="str">
        <f t="shared" ref="G207:G238" si="4">_xlfn.CONCAT(H207:M207)</f>
        <v>AAAAAa</v>
      </c>
      <c r="H207" s="371" t="s">
        <v>23</v>
      </c>
      <c r="I207" s="371" t="s">
        <v>23</v>
      </c>
      <c r="J207" s="371" t="s">
        <v>23</v>
      </c>
      <c r="K207" s="371" t="s">
        <v>23</v>
      </c>
      <c r="L207" s="371" t="s">
        <v>23</v>
      </c>
      <c r="M207" s="372" t="s">
        <v>79</v>
      </c>
      <c r="N207" s="8" t="b">
        <f>AND(COUNTIF(G208:$G$238,G207))</f>
        <v>0</v>
      </c>
      <c r="BR207" s="16"/>
      <c r="BS207" s="7"/>
      <c r="BT207" s="7"/>
      <c r="BU207" s="7"/>
    </row>
    <row r="208" spans="1:73" ht="15" outlineLevel="1" x14ac:dyDescent="0.25">
      <c r="A208" s="5"/>
      <c r="B208" s="6"/>
      <c r="C208" s="17"/>
      <c r="D208" s="17"/>
      <c r="E208" s="17"/>
      <c r="F208" s="26"/>
      <c r="G208" s="75" t="str">
        <f t="shared" si="4"/>
        <v>YAEAE1a</v>
      </c>
      <c r="H208" s="371" t="s">
        <v>415</v>
      </c>
      <c r="I208" s="371" t="s">
        <v>23</v>
      </c>
      <c r="J208" s="371" t="s">
        <v>87</v>
      </c>
      <c r="K208" s="371" t="s">
        <v>23</v>
      </c>
      <c r="L208" s="371" t="s">
        <v>1084</v>
      </c>
      <c r="M208" s="372" t="s">
        <v>79</v>
      </c>
      <c r="N208" s="75" t="b">
        <f>AND(COUNTIF(G209:$G$238,G208))</f>
        <v>0</v>
      </c>
      <c r="O208" s="780" t="s">
        <v>418</v>
      </c>
      <c r="BR208" s="16"/>
      <c r="BS208" s="7"/>
      <c r="BT208" s="7"/>
      <c r="BU208" s="7"/>
    </row>
    <row r="209" spans="1:73" ht="15" outlineLevel="1" x14ac:dyDescent="0.25">
      <c r="A209" s="5"/>
      <c r="B209" s="6"/>
      <c r="C209" s="17"/>
      <c r="D209" s="17"/>
      <c r="E209" s="17"/>
      <c r="F209" s="26"/>
      <c r="G209" s="75" t="str">
        <f t="shared" si="4"/>
        <v>AYAEAb</v>
      </c>
      <c r="H209" s="371" t="s">
        <v>23</v>
      </c>
      <c r="I209" s="371" t="s">
        <v>415</v>
      </c>
      <c r="J209" s="371" t="s">
        <v>23</v>
      </c>
      <c r="K209" s="371" t="s">
        <v>87</v>
      </c>
      <c r="L209" s="371" t="s">
        <v>23</v>
      </c>
      <c r="M209" s="372" t="s">
        <v>76</v>
      </c>
      <c r="N209" s="75" t="b">
        <f>AND(COUNTIF(G212:$G$238,G209))</f>
        <v>0</v>
      </c>
      <c r="O209" s="780" t="s">
        <v>418</v>
      </c>
      <c r="BR209" s="16"/>
      <c r="BS209" s="7"/>
      <c r="BT209" s="7"/>
      <c r="BU209" s="7"/>
    </row>
    <row r="210" spans="1:73" s="765" customFormat="1" ht="15" outlineLevel="1" x14ac:dyDescent="0.25">
      <c r="A210" s="769"/>
      <c r="B210" s="766"/>
      <c r="C210" s="778"/>
      <c r="D210" s="778"/>
      <c r="E210" s="778"/>
      <c r="F210" s="782"/>
      <c r="G210" s="765" t="str">
        <f t="shared" ref="G210:G211" si="5">_xlfn.CONCAT(H210:M210)</f>
        <v>YAEAOFa</v>
      </c>
      <c r="H210" s="371" t="s">
        <v>415</v>
      </c>
      <c r="I210" s="371" t="s">
        <v>23</v>
      </c>
      <c r="J210" s="371" t="s">
        <v>87</v>
      </c>
      <c r="K210" s="371" t="s">
        <v>23</v>
      </c>
      <c r="L210" s="371" t="s">
        <v>176</v>
      </c>
      <c r="M210" s="372" t="s">
        <v>79</v>
      </c>
      <c r="N210" s="765" t="b">
        <f>AND(COUNTIF(G211:$G$238,G210))</f>
        <v>0</v>
      </c>
      <c r="O210" s="780" t="s">
        <v>1083</v>
      </c>
      <c r="BR210" s="773"/>
      <c r="BS210" s="768"/>
      <c r="BT210" s="768"/>
      <c r="BU210" s="768"/>
    </row>
    <row r="211" spans="1:73" s="765" customFormat="1" ht="15" outlineLevel="1" x14ac:dyDescent="0.25">
      <c r="A211" s="769"/>
      <c r="B211" s="766"/>
      <c r="C211" s="778"/>
      <c r="D211" s="778"/>
      <c r="E211" s="778"/>
      <c r="F211" s="782"/>
      <c r="G211" s="765" t="str">
        <f t="shared" si="5"/>
        <v>AYAEAof</v>
      </c>
      <c r="H211" s="371" t="s">
        <v>23</v>
      </c>
      <c r="I211" s="371" t="s">
        <v>415</v>
      </c>
      <c r="J211" s="371" t="s">
        <v>23</v>
      </c>
      <c r="K211" s="371" t="s">
        <v>87</v>
      </c>
      <c r="L211" s="371" t="s">
        <v>23</v>
      </c>
      <c r="M211" s="372" t="s">
        <v>251</v>
      </c>
      <c r="N211" s="765" t="b">
        <f>AND(COUNTIF(G214:$G$238,G211))</f>
        <v>0</v>
      </c>
      <c r="O211" s="780" t="s">
        <v>1083</v>
      </c>
      <c r="BR211" s="773"/>
      <c r="BS211" s="768"/>
      <c r="BT211" s="768"/>
      <c r="BU211" s="768"/>
    </row>
    <row r="212" spans="1:73" ht="15" outlineLevel="1" x14ac:dyDescent="0.25">
      <c r="A212" s="5"/>
      <c r="B212" s="6"/>
      <c r="C212" s="17"/>
      <c r="D212" s="17"/>
      <c r="E212" s="17"/>
      <c r="F212" s="26"/>
      <c r="G212" s="75" t="str">
        <f t="shared" si="4"/>
        <v>YYNENb</v>
      </c>
      <c r="H212" s="371" t="s">
        <v>415</v>
      </c>
      <c r="I212" s="371" t="s">
        <v>415</v>
      </c>
      <c r="J212" s="371" t="s">
        <v>86</v>
      </c>
      <c r="K212" s="371" t="s">
        <v>87</v>
      </c>
      <c r="L212" s="371" t="s">
        <v>86</v>
      </c>
      <c r="M212" s="372" t="s">
        <v>76</v>
      </c>
      <c r="N212" s="75" t="b">
        <f>AND(COUNTIF(G213:$G$238,G212))</f>
        <v>0</v>
      </c>
      <c r="BR212" s="16"/>
      <c r="BS212" s="7"/>
      <c r="BT212" s="7"/>
      <c r="BU212" s="7"/>
    </row>
    <row r="213" spans="1:73" ht="15" outlineLevel="1" x14ac:dyDescent="0.25">
      <c r="A213" s="5"/>
      <c r="B213" s="6"/>
      <c r="C213" s="17"/>
      <c r="D213" s="17"/>
      <c r="E213" s="17"/>
      <c r="F213" s="26"/>
      <c r="G213" s="75" t="str">
        <f t="shared" si="4"/>
        <v>YYENE1z</v>
      </c>
      <c r="H213" s="371" t="s">
        <v>415</v>
      </c>
      <c r="I213" s="371" t="s">
        <v>415</v>
      </c>
      <c r="J213" s="371" t="s">
        <v>87</v>
      </c>
      <c r="K213" s="371" t="s">
        <v>86</v>
      </c>
      <c r="L213" s="371" t="s">
        <v>1084</v>
      </c>
      <c r="M213" s="371" t="s">
        <v>81</v>
      </c>
      <c r="N213" s="75" t="b">
        <f>AND(COUNTIF(G214:$G$238,G213))</f>
        <v>0</v>
      </c>
      <c r="BR213" s="16"/>
      <c r="BS213" s="7"/>
      <c r="BT213" s="7"/>
      <c r="BU213" s="7"/>
    </row>
    <row r="214" spans="1:73" s="75" customFormat="1" ht="15" outlineLevel="1" x14ac:dyDescent="0.25">
      <c r="A214" s="238"/>
      <c r="B214" s="239"/>
      <c r="C214" s="249"/>
      <c r="D214" s="249"/>
      <c r="E214" s="249"/>
      <c r="F214" s="257"/>
      <c r="G214" s="75" t="str">
        <f t="shared" si="4"/>
        <v>YYENE1r</v>
      </c>
      <c r="H214" s="371" t="s">
        <v>415</v>
      </c>
      <c r="I214" s="371" t="s">
        <v>415</v>
      </c>
      <c r="J214" s="371" t="s">
        <v>87</v>
      </c>
      <c r="K214" s="371" t="s">
        <v>86</v>
      </c>
      <c r="L214" s="371" t="s">
        <v>1084</v>
      </c>
      <c r="M214" s="371" t="s">
        <v>72</v>
      </c>
      <c r="N214" s="75" t="b">
        <f>AND(COUNTIF(G215:$G$238,G214))</f>
        <v>0</v>
      </c>
      <c r="BR214" s="248"/>
      <c r="BS214" s="240"/>
      <c r="BT214" s="240"/>
      <c r="BU214" s="240"/>
    </row>
    <row r="215" spans="1:73" s="75" customFormat="1" ht="15" outlineLevel="1" x14ac:dyDescent="0.25">
      <c r="A215" s="238"/>
      <c r="B215" s="239"/>
      <c r="C215" s="249"/>
      <c r="D215" s="249"/>
      <c r="E215" s="249"/>
      <c r="F215" s="257"/>
      <c r="G215" s="75" t="str">
        <f t="shared" si="4"/>
        <v>YYNEE1r</v>
      </c>
      <c r="H215" s="371" t="s">
        <v>415</v>
      </c>
      <c r="I215" s="371" t="s">
        <v>415</v>
      </c>
      <c r="J215" s="371" t="s">
        <v>86</v>
      </c>
      <c r="K215" s="371" t="s">
        <v>87</v>
      </c>
      <c r="L215" s="371" t="s">
        <v>1084</v>
      </c>
      <c r="M215" s="371" t="s">
        <v>72</v>
      </c>
      <c r="N215" s="75" t="b">
        <f>AND(COUNTIF(G216:$G$238,G215))</f>
        <v>0</v>
      </c>
      <c r="BR215" s="248"/>
      <c r="BS215" s="240"/>
      <c r="BT215" s="240"/>
      <c r="BU215" s="240"/>
    </row>
    <row r="216" spans="1:73" s="75" customFormat="1" ht="15" outlineLevel="1" x14ac:dyDescent="0.25">
      <c r="A216" s="238"/>
      <c r="B216" s="239"/>
      <c r="C216" s="249"/>
      <c r="D216" s="249"/>
      <c r="E216" s="249"/>
      <c r="F216" s="257"/>
      <c r="G216" s="75" t="str">
        <f t="shared" si="4"/>
        <v>YYEENw</v>
      </c>
      <c r="H216" s="371" t="s">
        <v>415</v>
      </c>
      <c r="I216" s="371" t="s">
        <v>415</v>
      </c>
      <c r="J216" s="371" t="s">
        <v>87</v>
      </c>
      <c r="K216" s="371" t="s">
        <v>87</v>
      </c>
      <c r="L216" s="371" t="s">
        <v>86</v>
      </c>
      <c r="M216" s="371" t="s">
        <v>73</v>
      </c>
      <c r="N216" s="75" t="b">
        <f>AND(COUNTIF(G217:$G$238,G216))</f>
        <v>0</v>
      </c>
      <c r="BR216" s="248"/>
      <c r="BS216" s="240"/>
      <c r="BT216" s="240"/>
      <c r="BU216" s="240"/>
    </row>
    <row r="217" spans="1:73" s="75" customFormat="1" ht="15" outlineLevel="1" x14ac:dyDescent="0.25">
      <c r="A217" s="238"/>
      <c r="B217" s="239"/>
      <c r="C217" s="249"/>
      <c r="D217" s="249"/>
      <c r="E217" s="249"/>
      <c r="F217" s="257"/>
      <c r="G217" s="75" t="str">
        <f t="shared" si="4"/>
        <v>YYENE1b</v>
      </c>
      <c r="H217" s="371" t="s">
        <v>415</v>
      </c>
      <c r="I217" s="371" t="s">
        <v>415</v>
      </c>
      <c r="J217" s="371" t="s">
        <v>87</v>
      </c>
      <c r="K217" s="371" t="s">
        <v>86</v>
      </c>
      <c r="L217" s="371" t="s">
        <v>1084</v>
      </c>
      <c r="M217" s="371" t="s">
        <v>76</v>
      </c>
      <c r="N217" s="75" t="b">
        <f>AND(COUNTIF(G218:$G$238,G217))</f>
        <v>0</v>
      </c>
      <c r="BR217" s="248"/>
      <c r="BS217" s="240"/>
      <c r="BT217" s="240"/>
      <c r="BU217" s="240"/>
    </row>
    <row r="218" spans="1:73" s="75" customFormat="1" ht="15" outlineLevel="1" x14ac:dyDescent="0.25">
      <c r="A218" s="238"/>
      <c r="B218" s="239"/>
      <c r="C218" s="249"/>
      <c r="D218" s="249"/>
      <c r="E218" s="249"/>
      <c r="F218" s="257"/>
      <c r="G218" s="75" t="str">
        <f t="shared" si="4"/>
        <v>AAAAAz</v>
      </c>
      <c r="H218" s="371" t="s">
        <v>23</v>
      </c>
      <c r="I218" s="371" t="s">
        <v>23</v>
      </c>
      <c r="J218" s="371" t="s">
        <v>23</v>
      </c>
      <c r="K218" s="371" t="s">
        <v>23</v>
      </c>
      <c r="L218" s="371" t="s">
        <v>23</v>
      </c>
      <c r="M218" s="371" t="s">
        <v>81</v>
      </c>
      <c r="N218" s="75" t="b">
        <f>AND(COUNTIF(G219:$G$238,G218))</f>
        <v>0</v>
      </c>
      <c r="BR218" s="248"/>
      <c r="BS218" s="240"/>
      <c r="BT218" s="240"/>
      <c r="BU218" s="240"/>
    </row>
    <row r="219" spans="1:73" s="75" customFormat="1" ht="15" outlineLevel="1" x14ac:dyDescent="0.25">
      <c r="A219" s="238"/>
      <c r="B219" s="239"/>
      <c r="C219" s="249"/>
      <c r="D219" s="249"/>
      <c r="E219" s="249"/>
      <c r="F219" s="257"/>
      <c r="G219" s="75" t="str">
        <f t="shared" si="4"/>
        <v>AAAANw</v>
      </c>
      <c r="H219" s="371" t="s">
        <v>23</v>
      </c>
      <c r="I219" s="371" t="s">
        <v>23</v>
      </c>
      <c r="J219" s="371" t="s">
        <v>23</v>
      </c>
      <c r="K219" s="371" t="s">
        <v>23</v>
      </c>
      <c r="L219" s="371" t="s">
        <v>86</v>
      </c>
      <c r="M219" s="371" t="s">
        <v>73</v>
      </c>
      <c r="N219" s="75" t="b">
        <f>AND(COUNTIF(G220:$G$238,G219))</f>
        <v>0</v>
      </c>
      <c r="BR219" s="248"/>
      <c r="BS219" s="240"/>
      <c r="BT219" s="240"/>
      <c r="BU219" s="240"/>
    </row>
    <row r="220" spans="1:73" s="75" customFormat="1" ht="15" outlineLevel="1" x14ac:dyDescent="0.25">
      <c r="A220" s="238"/>
      <c r="B220" s="239"/>
      <c r="C220" s="249"/>
      <c r="D220" s="249"/>
      <c r="E220" s="249"/>
      <c r="F220" s="257"/>
      <c r="G220" s="75" t="str">
        <f t="shared" si="4"/>
        <v>AAANE1b</v>
      </c>
      <c r="H220" s="371" t="s">
        <v>23</v>
      </c>
      <c r="I220" s="371" t="s">
        <v>23</v>
      </c>
      <c r="J220" s="371" t="s">
        <v>23</v>
      </c>
      <c r="K220" s="371" t="s">
        <v>86</v>
      </c>
      <c r="L220" s="371" t="s">
        <v>1084</v>
      </c>
      <c r="M220" s="371" t="s">
        <v>76</v>
      </c>
      <c r="N220" s="75" t="b">
        <f>AND(COUNTIF(G221:$G$238,G220))</f>
        <v>0</v>
      </c>
      <c r="BR220" s="248"/>
      <c r="BS220" s="240"/>
      <c r="BT220" s="240"/>
      <c r="BU220" s="240"/>
    </row>
    <row r="221" spans="1:73" s="75" customFormat="1" ht="15" outlineLevel="1" x14ac:dyDescent="0.25">
      <c r="A221" s="238"/>
      <c r="B221" s="239"/>
      <c r="C221" s="249"/>
      <c r="D221" s="249"/>
      <c r="E221" s="249"/>
      <c r="F221" s="257"/>
      <c r="G221" s="75" t="str">
        <f t="shared" si="4"/>
        <v>AANEE1a</v>
      </c>
      <c r="H221" s="371" t="s">
        <v>23</v>
      </c>
      <c r="I221" s="371" t="s">
        <v>23</v>
      </c>
      <c r="J221" s="371" t="s">
        <v>86</v>
      </c>
      <c r="K221" s="371" t="s">
        <v>87</v>
      </c>
      <c r="L221" s="371" t="s">
        <v>1084</v>
      </c>
      <c r="M221" s="371" t="s">
        <v>79</v>
      </c>
      <c r="N221" s="75" t="b">
        <f>AND(COUNTIF(G222:$G$238,G221))</f>
        <v>0</v>
      </c>
      <c r="BR221" s="248"/>
      <c r="BS221" s="240"/>
      <c r="BT221" s="240"/>
      <c r="BU221" s="240"/>
    </row>
    <row r="222" spans="1:73" s="75" customFormat="1" ht="15" outlineLevel="1" x14ac:dyDescent="0.25">
      <c r="A222" s="238"/>
      <c r="B222" s="239"/>
      <c r="C222" s="249"/>
      <c r="D222" s="249"/>
      <c r="E222" s="249"/>
      <c r="F222" s="257"/>
      <c r="G222" s="75" t="str">
        <f t="shared" si="4"/>
        <v>AYEEAa</v>
      </c>
      <c r="H222" s="371" t="s">
        <v>23</v>
      </c>
      <c r="I222" s="371" t="s">
        <v>415</v>
      </c>
      <c r="J222" s="371" t="s">
        <v>87</v>
      </c>
      <c r="K222" s="371" t="s">
        <v>87</v>
      </c>
      <c r="L222" s="371" t="s">
        <v>23</v>
      </c>
      <c r="M222" s="371" t="s">
        <v>79</v>
      </c>
      <c r="N222" s="75" t="b">
        <f>AND(COUNTIF(G223:$G$238,G222))</f>
        <v>0</v>
      </c>
      <c r="BR222" s="248"/>
      <c r="BS222" s="240"/>
      <c r="BT222" s="240"/>
      <c r="BU222" s="240"/>
    </row>
    <row r="223" spans="1:73" s="75" customFormat="1" ht="15" outlineLevel="1" x14ac:dyDescent="0.25">
      <c r="A223" s="238"/>
      <c r="B223" s="239"/>
      <c r="C223" s="249"/>
      <c r="D223" s="249"/>
      <c r="E223" s="249"/>
      <c r="F223" s="257"/>
      <c r="G223" s="75" t="str">
        <f t="shared" si="4"/>
        <v>YYEAAa</v>
      </c>
      <c r="H223" s="371" t="s">
        <v>415</v>
      </c>
      <c r="I223" s="371" t="s">
        <v>415</v>
      </c>
      <c r="J223" s="371" t="s">
        <v>87</v>
      </c>
      <c r="K223" s="371" t="s">
        <v>23</v>
      </c>
      <c r="L223" s="371" t="s">
        <v>23</v>
      </c>
      <c r="M223" s="371" t="s">
        <v>79</v>
      </c>
      <c r="N223" s="75" t="b">
        <f>AND(COUNTIF(G224:$G$238,G223))</f>
        <v>0</v>
      </c>
      <c r="BR223" s="248"/>
      <c r="BS223" s="240"/>
      <c r="BT223" s="240"/>
      <c r="BU223" s="240"/>
    </row>
    <row r="224" spans="1:73" s="75" customFormat="1" ht="15" outlineLevel="1" x14ac:dyDescent="0.25">
      <c r="A224" s="238"/>
      <c r="B224" s="239"/>
      <c r="C224" s="249"/>
      <c r="D224" s="249"/>
      <c r="E224" s="249"/>
      <c r="F224" s="257"/>
      <c r="G224" s="75" t="str">
        <f t="shared" si="4"/>
        <v>YYAAAa</v>
      </c>
      <c r="H224" s="371" t="s">
        <v>415</v>
      </c>
      <c r="I224" s="371" t="s">
        <v>415</v>
      </c>
      <c r="J224" s="371" t="s">
        <v>23</v>
      </c>
      <c r="K224" s="371" t="s">
        <v>23</v>
      </c>
      <c r="L224" s="371" t="s">
        <v>23</v>
      </c>
      <c r="M224" s="371" t="s">
        <v>79</v>
      </c>
      <c r="N224" s="75" t="b">
        <f>AND(COUNTIF(G225:$G$238,G224))</f>
        <v>0</v>
      </c>
      <c r="BR224" s="248"/>
      <c r="BS224" s="240"/>
      <c r="BT224" s="240"/>
      <c r="BU224" s="240"/>
    </row>
    <row r="225" spans="1:73" s="75" customFormat="1" ht="15" outlineLevel="1" x14ac:dyDescent="0.25">
      <c r="A225" s="238"/>
      <c r="B225" s="239"/>
      <c r="C225" s="249"/>
      <c r="D225" s="249"/>
      <c r="E225" s="249"/>
      <c r="F225" s="257"/>
      <c r="G225" s="75" t="str">
        <f t="shared" si="4"/>
        <v>YAAAAa</v>
      </c>
      <c r="H225" s="371" t="s">
        <v>415</v>
      </c>
      <c r="I225" s="371" t="s">
        <v>23</v>
      </c>
      <c r="J225" s="371" t="s">
        <v>23</v>
      </c>
      <c r="K225" s="371" t="s">
        <v>23</v>
      </c>
      <c r="L225" s="371" t="s">
        <v>23</v>
      </c>
      <c r="M225" s="371" t="s">
        <v>79</v>
      </c>
      <c r="N225" s="75" t="b">
        <f>AND(COUNTIF(G226:$G$238,G225))</f>
        <v>0</v>
      </c>
      <c r="BR225" s="248"/>
      <c r="BS225" s="240"/>
      <c r="BT225" s="240"/>
      <c r="BU225" s="240"/>
    </row>
    <row r="226" spans="1:73" s="75" customFormat="1" ht="15" outlineLevel="1" x14ac:dyDescent="0.25">
      <c r="A226" s="238"/>
      <c r="B226" s="239"/>
      <c r="C226" s="249"/>
      <c r="D226" s="249"/>
      <c r="E226" s="249"/>
      <c r="F226" s="257"/>
      <c r="G226" s="75" t="str">
        <f t="shared" si="4"/>
        <v>YYENE1l</v>
      </c>
      <c r="H226" s="371" t="s">
        <v>415</v>
      </c>
      <c r="I226" s="371" t="s">
        <v>415</v>
      </c>
      <c r="J226" s="371" t="s">
        <v>87</v>
      </c>
      <c r="K226" s="371" t="s">
        <v>86</v>
      </c>
      <c r="L226" s="371" t="s">
        <v>1084</v>
      </c>
      <c r="M226" s="371" t="s">
        <v>77</v>
      </c>
      <c r="N226" s="75" t="b">
        <f>AND(COUNTIF(G227:$G$238,G226))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YYPENw</v>
      </c>
      <c r="H227" s="371" t="s">
        <v>415</v>
      </c>
      <c r="I227" s="371" t="s">
        <v>415</v>
      </c>
      <c r="J227" s="371" t="s">
        <v>88</v>
      </c>
      <c r="K227" s="371" t="s">
        <v>87</v>
      </c>
      <c r="L227" s="371" t="s">
        <v>86</v>
      </c>
      <c r="M227" s="371" t="s">
        <v>73</v>
      </c>
      <c r="N227" s="75" t="b">
        <f>AND(COUNTIF(G228:$G$238,G227))</f>
        <v>0</v>
      </c>
      <c r="O227" s="265" t="s">
        <v>1009</v>
      </c>
      <c r="BR227" s="248"/>
      <c r="BS227" s="240"/>
      <c r="BT227" s="240"/>
      <c r="BU227" s="240"/>
    </row>
    <row r="228" spans="1:73" s="75" customFormat="1" ht="15" outlineLevel="1" x14ac:dyDescent="0.25">
      <c r="A228" s="238"/>
      <c r="B228" s="239"/>
      <c r="C228" s="249"/>
      <c r="D228" s="249"/>
      <c r="E228" s="249"/>
      <c r="F228" s="257"/>
      <c r="G228" s="75" t="str">
        <f t="shared" si="4"/>
        <v>YYEPE1z</v>
      </c>
      <c r="H228" s="371" t="s">
        <v>415</v>
      </c>
      <c r="I228" s="371" t="s">
        <v>415</v>
      </c>
      <c r="J228" s="371" t="s">
        <v>87</v>
      </c>
      <c r="K228" s="371" t="s">
        <v>88</v>
      </c>
      <c r="L228" s="371" t="s">
        <v>1084</v>
      </c>
      <c r="M228" s="371" t="s">
        <v>81</v>
      </c>
      <c r="N228" s="75" t="b">
        <f>AND(COUNTIF(G230:$G$238,G228))</f>
        <v>0</v>
      </c>
      <c r="O228" s="265" t="s">
        <v>1009</v>
      </c>
      <c r="BR228" s="248"/>
      <c r="BS228" s="240"/>
      <c r="BT228" s="240"/>
      <c r="BU228" s="240"/>
    </row>
    <row r="229" spans="1:73" s="75" customFormat="1" ht="15" outlineLevel="1" x14ac:dyDescent="0.25">
      <c r="A229" s="238"/>
      <c r="B229" s="239"/>
      <c r="C229" s="249"/>
      <c r="D229" s="249"/>
      <c r="E229" s="249"/>
      <c r="F229" s="257"/>
      <c r="G229" s="75" t="str">
        <f t="shared" si="4"/>
        <v>YYNEPw</v>
      </c>
      <c r="H229" s="371" t="s">
        <v>415</v>
      </c>
      <c r="I229" s="371" t="s">
        <v>415</v>
      </c>
      <c r="J229" s="371" t="s">
        <v>86</v>
      </c>
      <c r="K229" s="371" t="s">
        <v>87</v>
      </c>
      <c r="L229" s="371" t="s">
        <v>88</v>
      </c>
      <c r="M229" s="371" t="s">
        <v>73</v>
      </c>
      <c r="N229" s="75" t="b">
        <f>AND(COUNTIF(G231:$G$238,G229))</f>
        <v>0</v>
      </c>
      <c r="O229" s="265" t="s">
        <v>1009</v>
      </c>
      <c r="BR229" s="248"/>
      <c r="BS229" s="240"/>
      <c r="BT229" s="240"/>
      <c r="BU229" s="240"/>
    </row>
    <row r="230" spans="1:73" s="75" customFormat="1" ht="15" outlineLevel="1" x14ac:dyDescent="0.25">
      <c r="A230" s="238"/>
      <c r="B230" s="239"/>
      <c r="C230" s="249"/>
      <c r="D230" s="249"/>
      <c r="E230" s="249"/>
      <c r="F230" s="257"/>
      <c r="G230" s="75" t="str">
        <f t="shared" si="4"/>
        <v>AYAAAw</v>
      </c>
      <c r="H230" s="371" t="s">
        <v>23</v>
      </c>
      <c r="I230" s="371" t="s">
        <v>415</v>
      </c>
      <c r="J230" s="371" t="s">
        <v>23</v>
      </c>
      <c r="K230" s="371" t="s">
        <v>23</v>
      </c>
      <c r="L230" s="371" t="s">
        <v>23</v>
      </c>
      <c r="M230" s="371" t="s">
        <v>73</v>
      </c>
      <c r="N230" s="75" t="b">
        <f>AND(COUNTIF(G231:$G$238,G230))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AAEAAa</v>
      </c>
      <c r="H231" s="371" t="s">
        <v>23</v>
      </c>
      <c r="I231" s="371" t="s">
        <v>23</v>
      </c>
      <c r="J231" s="371" t="s">
        <v>87</v>
      </c>
      <c r="K231" s="371" t="s">
        <v>23</v>
      </c>
      <c r="L231" s="371" t="s">
        <v>23</v>
      </c>
      <c r="M231" s="371" t="s">
        <v>79</v>
      </c>
      <c r="N231" s="75" t="b">
        <f>AND(COUNTIF(G232:$G$238,G231))</f>
        <v>0</v>
      </c>
      <c r="O231" s="265" t="s">
        <v>1010</v>
      </c>
      <c r="BR231" s="248"/>
      <c r="BS231" s="240"/>
      <c r="BT231" s="240"/>
      <c r="BU231" s="240"/>
    </row>
    <row r="232" spans="1:73" s="75" customFormat="1" ht="15" outlineLevel="1" x14ac:dyDescent="0.25">
      <c r="A232" s="238"/>
      <c r="B232" s="239"/>
      <c r="C232" s="249"/>
      <c r="D232" s="249"/>
      <c r="E232" s="249"/>
      <c r="F232" s="257"/>
      <c r="G232" s="75" t="str">
        <f t="shared" si="4"/>
        <v>AAAEAa</v>
      </c>
      <c r="H232" s="371" t="s">
        <v>23</v>
      </c>
      <c r="I232" s="371" t="s">
        <v>23</v>
      </c>
      <c r="J232" s="371" t="s">
        <v>23</v>
      </c>
      <c r="K232" s="371" t="s">
        <v>87</v>
      </c>
      <c r="L232" s="371" t="s">
        <v>23</v>
      </c>
      <c r="M232" s="371" t="s">
        <v>79</v>
      </c>
      <c r="N232" s="75" t="b">
        <f>AND(COUNTIF(G238:$G$238,G232))</f>
        <v>0</v>
      </c>
      <c r="O232" s="265" t="s">
        <v>1010</v>
      </c>
      <c r="BR232" s="248"/>
      <c r="BS232" s="240"/>
      <c r="BT232" s="240"/>
      <c r="BU232" s="240"/>
    </row>
    <row r="233" spans="1:73" s="75" customFormat="1" ht="15" outlineLevel="1" x14ac:dyDescent="0.25">
      <c r="A233" s="238"/>
      <c r="B233" s="239"/>
      <c r="C233" s="249"/>
      <c r="D233" s="249"/>
      <c r="E233" s="249"/>
      <c r="F233" s="257"/>
      <c r="G233" s="75" t="str">
        <f t="shared" si="4"/>
        <v>YAAAE1a</v>
      </c>
      <c r="H233" s="371" t="s">
        <v>415</v>
      </c>
      <c r="I233" s="371" t="s">
        <v>23</v>
      </c>
      <c r="J233" s="371" t="s">
        <v>23</v>
      </c>
      <c r="K233" s="371" t="s">
        <v>23</v>
      </c>
      <c r="L233" s="371" t="s">
        <v>1084</v>
      </c>
      <c r="M233" s="371" t="s">
        <v>79</v>
      </c>
      <c r="N233" s="75" t="b">
        <f>AND(COUNTIF(G$238:$G239,G233))</f>
        <v>0</v>
      </c>
      <c r="O233" s="265" t="s">
        <v>1010</v>
      </c>
      <c r="BR233" s="248"/>
      <c r="BS233" s="240"/>
      <c r="BT233" s="240"/>
      <c r="BU233" s="240"/>
    </row>
    <row r="234" spans="1:73" s="75" customFormat="1" ht="15" outlineLevel="1" x14ac:dyDescent="0.25">
      <c r="A234" s="238"/>
      <c r="B234" s="239"/>
      <c r="C234" s="249"/>
      <c r="D234" s="249"/>
      <c r="E234" s="249"/>
      <c r="F234" s="257"/>
      <c r="G234" s="75" t="str">
        <f t="shared" si="4"/>
        <v>YAAANw</v>
      </c>
      <c r="H234" s="371" t="s">
        <v>415</v>
      </c>
      <c r="I234" s="371" t="s">
        <v>23</v>
      </c>
      <c r="J234" s="371" t="s">
        <v>23</v>
      </c>
      <c r="K234" s="371" t="s">
        <v>23</v>
      </c>
      <c r="L234" s="371" t="s">
        <v>86</v>
      </c>
      <c r="M234" s="371" t="s">
        <v>73</v>
      </c>
      <c r="N234" s="75" t="b">
        <f>AND(COUNTIF(G$238:$G240,G234))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AYAAAz</v>
      </c>
      <c r="H235" s="371" t="s">
        <v>23</v>
      </c>
      <c r="I235" s="371" t="s">
        <v>415</v>
      </c>
      <c r="J235" s="371" t="s">
        <v>23</v>
      </c>
      <c r="K235" s="371" t="s">
        <v>23</v>
      </c>
      <c r="L235" s="371" t="s">
        <v>23</v>
      </c>
      <c r="M235" s="371" t="s">
        <v>81</v>
      </c>
      <c r="N235" s="75" t="b">
        <f>AND(COUNTIF(G$238:$G241,G235))</f>
        <v>0</v>
      </c>
      <c r="O235" s="265" t="s">
        <v>1011</v>
      </c>
      <c r="BR235" s="248"/>
      <c r="BS235" s="240"/>
      <c r="BT235" s="240"/>
      <c r="BU235" s="240"/>
    </row>
    <row r="236" spans="1:73" s="75" customFormat="1" ht="15" outlineLevel="1" x14ac:dyDescent="0.25">
      <c r="A236" s="238"/>
      <c r="B236" s="239"/>
      <c r="C236" s="249"/>
      <c r="D236" s="249"/>
      <c r="E236" s="249"/>
      <c r="F236" s="257"/>
      <c r="G236" s="75" t="str">
        <f t="shared" si="4"/>
        <v>AYEAAa</v>
      </c>
      <c r="H236" s="371" t="s">
        <v>23</v>
      </c>
      <c r="I236" s="371" t="s">
        <v>415</v>
      </c>
      <c r="J236" s="371" t="s">
        <v>87</v>
      </c>
      <c r="K236" s="371" t="s">
        <v>23</v>
      </c>
      <c r="L236" s="371" t="s">
        <v>23</v>
      </c>
      <c r="M236" s="371" t="s">
        <v>79</v>
      </c>
      <c r="N236" s="75" t="b">
        <f>AND(COUNTIF(G$238:$G242,G236))</f>
        <v>0</v>
      </c>
      <c r="O236" s="265" t="s">
        <v>1011</v>
      </c>
      <c r="BR236" s="248"/>
      <c r="BS236" s="240"/>
      <c r="BT236" s="240"/>
      <c r="BU236" s="240"/>
    </row>
    <row r="237" spans="1:73" s="75" customFormat="1" ht="15" outlineLevel="1" x14ac:dyDescent="0.25">
      <c r="A237" s="238"/>
      <c r="B237" s="239"/>
      <c r="C237" s="249"/>
      <c r="D237" s="249"/>
      <c r="E237" s="249"/>
      <c r="F237" s="257"/>
      <c r="G237" s="75" t="str">
        <f t="shared" si="4"/>
        <v>AANEAa</v>
      </c>
      <c r="H237" s="371" t="s">
        <v>23</v>
      </c>
      <c r="I237" s="371" t="s">
        <v>23</v>
      </c>
      <c r="J237" s="371" t="s">
        <v>86</v>
      </c>
      <c r="K237" s="371" t="s">
        <v>87</v>
      </c>
      <c r="L237" s="371" t="s">
        <v>23</v>
      </c>
      <c r="M237" s="371" t="s">
        <v>79</v>
      </c>
      <c r="N237" s="75" t="b">
        <f>AND(COUNTIF(G$238:$G243,G237))</f>
        <v>0</v>
      </c>
      <c r="O237" s="265" t="s">
        <v>1011</v>
      </c>
      <c r="BR237" s="248"/>
      <c r="BS237" s="240"/>
      <c r="BT237" s="240"/>
      <c r="BU237" s="240"/>
    </row>
    <row r="238" spans="1:73" s="75" customFormat="1" ht="15" outlineLevel="1" x14ac:dyDescent="0.25">
      <c r="A238" s="238"/>
      <c r="B238" s="239"/>
      <c r="C238" s="249"/>
      <c r="D238" s="249"/>
      <c r="E238" s="249"/>
      <c r="F238" s="257"/>
      <c r="G238" s="75" t="str">
        <f t="shared" si="4"/>
        <v>AAANE1a</v>
      </c>
      <c r="H238" s="371" t="s">
        <v>23</v>
      </c>
      <c r="I238" s="371" t="s">
        <v>23</v>
      </c>
      <c r="J238" s="371" t="s">
        <v>23</v>
      </c>
      <c r="K238" s="371" t="s">
        <v>86</v>
      </c>
      <c r="L238" s="371" t="s">
        <v>1084</v>
      </c>
      <c r="M238" s="371" t="s">
        <v>79</v>
      </c>
      <c r="N238" s="75" t="b">
        <v>0</v>
      </c>
      <c r="O238" s="265" t="s">
        <v>1011</v>
      </c>
      <c r="BR238" s="248"/>
      <c r="BS238" s="240"/>
      <c r="BT238" s="240"/>
      <c r="BU238" s="240"/>
    </row>
    <row r="239" spans="1:73" s="75" customFormat="1" ht="15" customHeight="1" outlineLevel="1" x14ac:dyDescent="0.3">
      <c r="A239" s="238"/>
      <c r="B239" s="239"/>
      <c r="C239" s="249"/>
      <c r="D239" s="249"/>
      <c r="E239" s="249"/>
      <c r="F239" s="257"/>
      <c r="N239" s="733" t="str">
        <f>IF(OR(N207:N238),"Error","")</f>
        <v/>
      </c>
      <c r="BR239" s="248"/>
      <c r="BS239" s="240"/>
      <c r="BT239" s="240"/>
      <c r="BU239" s="240"/>
    </row>
    <row r="240" spans="1:73" s="75" customFormat="1" ht="15" outlineLevel="1" x14ac:dyDescent="0.25">
      <c r="A240" s="238"/>
      <c r="B240" s="239"/>
      <c r="C240" s="249"/>
      <c r="D240" s="249"/>
      <c r="E240" s="249"/>
      <c r="F240" s="257"/>
      <c r="BR240" s="248"/>
      <c r="BS240" s="240"/>
      <c r="BT240" s="240"/>
      <c r="BU240" s="240"/>
    </row>
    <row r="241" spans="1:73" ht="15" outlineLevel="1" x14ac:dyDescent="0.25">
      <c r="A241" s="5"/>
      <c r="B241" s="6"/>
      <c r="C241" s="17"/>
      <c r="D241" s="17"/>
      <c r="E241" s="17"/>
      <c r="F241" s="26"/>
      <c r="G241" s="708" t="s">
        <v>911</v>
      </c>
      <c r="I241" s="26"/>
      <c r="J241" s="26"/>
      <c r="K241" s="257"/>
      <c r="L241" s="257"/>
      <c r="M241" s="257"/>
      <c r="N241" s="257"/>
      <c r="O241" s="313"/>
      <c r="P241" s="313"/>
      <c r="Q241" s="313"/>
      <c r="R241" s="313"/>
      <c r="S241" s="313"/>
      <c r="T241" s="313"/>
      <c r="U241" s="313"/>
      <c r="V241" s="313"/>
      <c r="W241" s="313"/>
      <c r="X241" s="313"/>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16"/>
      <c r="BS241" s="7"/>
      <c r="BT241" s="7"/>
      <c r="BU241" s="7"/>
    </row>
    <row r="242" spans="1:73" s="75" customFormat="1" ht="15" outlineLevel="1" x14ac:dyDescent="0.25">
      <c r="A242" s="238"/>
      <c r="B242" s="239"/>
      <c r="C242" s="249"/>
      <c r="D242" s="249"/>
      <c r="E242" s="249"/>
      <c r="F242" s="257"/>
      <c r="G242" s="257" t="s">
        <v>915</v>
      </c>
      <c r="H242" s="75" t="s">
        <v>934</v>
      </c>
      <c r="I242" s="75" t="s">
        <v>461</v>
      </c>
      <c r="J242" s="75" t="s">
        <v>900</v>
      </c>
      <c r="K242" s="75" t="s">
        <v>901</v>
      </c>
      <c r="L242" s="75" t="s">
        <v>902</v>
      </c>
      <c r="M242" s="75" t="s">
        <v>903</v>
      </c>
      <c r="N242" s="75" t="s">
        <v>904</v>
      </c>
      <c r="O242" s="75" t="s">
        <v>905</v>
      </c>
      <c r="P242" s="75" t="s">
        <v>906</v>
      </c>
      <c r="Q242" s="75" t="s">
        <v>907</v>
      </c>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_xlfn.CONCAT(H207:M207)</f>
        <v>AAAAAa</v>
      </c>
      <c r="H243" s="368">
        <v>0</v>
      </c>
      <c r="I243" s="368">
        <v>0</v>
      </c>
      <c r="J243" s="368">
        <v>0</v>
      </c>
      <c r="K243" s="368">
        <v>0</v>
      </c>
      <c r="L243" s="368">
        <v>0</v>
      </c>
      <c r="M243" s="368">
        <v>0</v>
      </c>
      <c r="N243" s="368">
        <v>0</v>
      </c>
      <c r="O243" s="368">
        <v>0</v>
      </c>
      <c r="P243" s="368">
        <v>0</v>
      </c>
      <c r="Q243" s="368">
        <v>0</v>
      </c>
      <c r="R243" s="313"/>
      <c r="S243" s="313"/>
      <c r="T243" s="313"/>
      <c r="U243" s="313"/>
      <c r="V243" s="313"/>
      <c r="W243" s="313"/>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_xlfn.CONCAT(H208:M208)</f>
        <v>YAEAE1a</v>
      </c>
      <c r="H244" s="368">
        <v>0</v>
      </c>
      <c r="I244" s="368">
        <v>0</v>
      </c>
      <c r="J244" s="368">
        <v>0</v>
      </c>
      <c r="K244" s="368">
        <v>0</v>
      </c>
      <c r="L244" s="368">
        <v>0</v>
      </c>
      <c r="M244" s="368">
        <v>0</v>
      </c>
      <c r="N244" s="368">
        <v>0</v>
      </c>
      <c r="O244" s="368">
        <v>0</v>
      </c>
      <c r="P244" s="368">
        <v>0</v>
      </c>
      <c r="Q244" s="368">
        <v>0</v>
      </c>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_xlfn.CONCAT(H209:M209)</f>
        <v>AYAEAb</v>
      </c>
      <c r="H245" s="368">
        <v>4000</v>
      </c>
      <c r="I245" s="368">
        <v>4000</v>
      </c>
      <c r="J245" s="368">
        <v>4000</v>
      </c>
      <c r="K245" s="368">
        <v>4000</v>
      </c>
      <c r="L245" s="368">
        <v>4000</v>
      </c>
      <c r="M245" s="368">
        <v>4000</v>
      </c>
      <c r="N245" s="368">
        <v>4000</v>
      </c>
      <c r="O245" s="368">
        <v>4000</v>
      </c>
      <c r="P245" s="368">
        <v>4000</v>
      </c>
      <c r="Q245" s="368">
        <v>4000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65" customFormat="1" ht="15" outlineLevel="1" x14ac:dyDescent="0.25">
      <c r="A246" s="769"/>
      <c r="B246" s="766"/>
      <c r="C246" s="778"/>
      <c r="D246" s="778"/>
      <c r="E246" s="778"/>
      <c r="F246" s="782"/>
      <c r="G246" s="782" t="str">
        <f>_xlfn.CONCAT(H210:M210)</f>
        <v>YAEAOFa</v>
      </c>
      <c r="H246" s="368">
        <v>0</v>
      </c>
      <c r="I246" s="368">
        <v>0</v>
      </c>
      <c r="J246" s="368">
        <v>0</v>
      </c>
      <c r="K246" s="368">
        <v>0</v>
      </c>
      <c r="L246" s="368">
        <v>0</v>
      </c>
      <c r="M246" s="368">
        <v>0</v>
      </c>
      <c r="N246" s="368">
        <v>0</v>
      </c>
      <c r="O246" s="368">
        <v>0</v>
      </c>
      <c r="P246" s="368">
        <v>0</v>
      </c>
      <c r="Q246" s="368">
        <v>0</v>
      </c>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773"/>
      <c r="BS246" s="768"/>
      <c r="BT246" s="768"/>
      <c r="BU246" s="768"/>
    </row>
    <row r="247" spans="1:73" s="765" customFormat="1" ht="15" outlineLevel="1" x14ac:dyDescent="0.25">
      <c r="A247" s="769"/>
      <c r="B247" s="766"/>
      <c r="C247" s="778"/>
      <c r="D247" s="778"/>
      <c r="E247" s="778"/>
      <c r="F247" s="782"/>
      <c r="G247" s="782" t="str">
        <f>_xlfn.CONCAT(H211:M211)</f>
        <v>AYAEAof</v>
      </c>
      <c r="H247" s="368">
        <v>4000</v>
      </c>
      <c r="I247" s="368">
        <v>4000</v>
      </c>
      <c r="J247" s="368">
        <v>4000</v>
      </c>
      <c r="K247" s="368">
        <v>4000</v>
      </c>
      <c r="L247" s="368">
        <v>4000</v>
      </c>
      <c r="M247" s="368">
        <v>4000</v>
      </c>
      <c r="N247" s="368">
        <v>4000</v>
      </c>
      <c r="O247" s="368">
        <v>4000</v>
      </c>
      <c r="P247" s="368">
        <v>4000</v>
      </c>
      <c r="Q247" s="368">
        <v>4000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773"/>
      <c r="BS247" s="768"/>
      <c r="BT247" s="768"/>
      <c r="BU247" s="768"/>
    </row>
    <row r="248" spans="1:73" s="75" customFormat="1" ht="15" outlineLevel="1" x14ac:dyDescent="0.25">
      <c r="A248" s="238"/>
      <c r="B248" s="239"/>
      <c r="C248" s="249"/>
      <c r="D248" s="249"/>
      <c r="E248" s="249"/>
      <c r="F248" s="257"/>
      <c r="G248" s="257" t="str">
        <f>_xlfn.CONCAT(H212:M212)</f>
        <v>YYNENb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_xlfn.CONCAT(H213:M213)</f>
        <v>YYENE1z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_xlfn.CONCAT(H214:M214)</f>
        <v>YYENE1r</v>
      </c>
      <c r="H250" s="368">
        <v>2000</v>
      </c>
      <c r="I250" s="368">
        <v>2000</v>
      </c>
      <c r="J250" s="368">
        <v>2000</v>
      </c>
      <c r="K250" s="368">
        <v>2000</v>
      </c>
      <c r="L250" s="368">
        <v>2000</v>
      </c>
      <c r="M250" s="368">
        <v>2000</v>
      </c>
      <c r="N250" s="368">
        <v>2000</v>
      </c>
      <c r="O250" s="368">
        <v>2000</v>
      </c>
      <c r="P250" s="368">
        <v>2000</v>
      </c>
      <c r="Q250" s="368">
        <v>2000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_xlfn.CONCAT(H215:M215)</f>
        <v>YYNEE1r</v>
      </c>
      <c r="H251" s="368">
        <v>2000</v>
      </c>
      <c r="I251" s="368">
        <v>2000</v>
      </c>
      <c r="J251" s="368">
        <v>2000</v>
      </c>
      <c r="K251" s="368">
        <v>2000</v>
      </c>
      <c r="L251" s="368">
        <v>2000</v>
      </c>
      <c r="M251" s="368">
        <v>2000</v>
      </c>
      <c r="N251" s="368">
        <v>2000</v>
      </c>
      <c r="O251" s="368">
        <v>2000</v>
      </c>
      <c r="P251" s="368">
        <v>2000</v>
      </c>
      <c r="Q251" s="368">
        <v>2000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_xlfn.CONCAT(H216:M216)</f>
        <v>YYEENw</v>
      </c>
      <c r="H252" s="368">
        <v>3800</v>
      </c>
      <c r="I252" s="368">
        <v>3800</v>
      </c>
      <c r="J252" s="368">
        <v>3800</v>
      </c>
      <c r="K252" s="368">
        <v>3800</v>
      </c>
      <c r="L252" s="368">
        <v>3800</v>
      </c>
      <c r="M252" s="368">
        <v>3800</v>
      </c>
      <c r="N252" s="368">
        <v>3800</v>
      </c>
      <c r="O252" s="368">
        <v>3800</v>
      </c>
      <c r="P252" s="368">
        <v>3800</v>
      </c>
      <c r="Q252" s="368">
        <v>3800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_xlfn.CONCAT(H217:M217)</f>
        <v>YYENE1b</v>
      </c>
      <c r="H253" s="368">
        <v>4000</v>
      </c>
      <c r="I253" s="368">
        <v>4000</v>
      </c>
      <c r="J253" s="368">
        <v>4000</v>
      </c>
      <c r="K253" s="368">
        <v>4000</v>
      </c>
      <c r="L253" s="368">
        <v>4000</v>
      </c>
      <c r="M253" s="368">
        <v>4000</v>
      </c>
      <c r="N253" s="368">
        <v>4000</v>
      </c>
      <c r="O253" s="368">
        <v>4000</v>
      </c>
      <c r="P253" s="368">
        <v>4000</v>
      </c>
      <c r="Q253" s="368">
        <v>4000</v>
      </c>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_xlfn.CONCAT(H218:M218)</f>
        <v>AAAAAz</v>
      </c>
      <c r="H254" s="368">
        <v>1800</v>
      </c>
      <c r="I254" s="368">
        <v>1800</v>
      </c>
      <c r="J254" s="368">
        <v>1800</v>
      </c>
      <c r="K254" s="368">
        <v>1800</v>
      </c>
      <c r="L254" s="368">
        <v>1800</v>
      </c>
      <c r="M254" s="368">
        <v>1800</v>
      </c>
      <c r="N254" s="368">
        <v>1800</v>
      </c>
      <c r="O254" s="368">
        <v>1800</v>
      </c>
      <c r="P254" s="368">
        <v>1800</v>
      </c>
      <c r="Q254" s="368">
        <v>1800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_xlfn.CONCAT(H219:M219)</f>
        <v>AAAANw</v>
      </c>
      <c r="H255" s="368">
        <v>3800</v>
      </c>
      <c r="I255" s="368">
        <v>3800</v>
      </c>
      <c r="J255" s="368">
        <v>3800</v>
      </c>
      <c r="K255" s="368">
        <v>3800</v>
      </c>
      <c r="L255" s="368">
        <v>3800</v>
      </c>
      <c r="M255" s="368">
        <v>3800</v>
      </c>
      <c r="N255" s="368">
        <v>3800</v>
      </c>
      <c r="O255" s="368">
        <v>3800</v>
      </c>
      <c r="P255" s="368">
        <v>3800</v>
      </c>
      <c r="Q255" s="368">
        <v>3800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_xlfn.CONCAT(H220:M220)</f>
        <v>AAANE1b</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_xlfn.CONCAT(H221:M221)</f>
        <v>AANEE1a</v>
      </c>
      <c r="H257" s="368">
        <v>0</v>
      </c>
      <c r="I257" s="368">
        <v>0</v>
      </c>
      <c r="J257" s="368">
        <v>0</v>
      </c>
      <c r="K257" s="368">
        <v>0</v>
      </c>
      <c r="L257" s="368">
        <v>0</v>
      </c>
      <c r="M257" s="368">
        <v>0</v>
      </c>
      <c r="N257" s="368">
        <v>0</v>
      </c>
      <c r="O257" s="368">
        <v>0</v>
      </c>
      <c r="P257" s="368">
        <v>0</v>
      </c>
      <c r="Q257" s="368">
        <v>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_xlfn.CONCAT(H222:M222)</f>
        <v>AYEEAa</v>
      </c>
      <c r="H258" s="368">
        <v>0</v>
      </c>
      <c r="I258" s="368">
        <v>0</v>
      </c>
      <c r="J258" s="368">
        <v>0</v>
      </c>
      <c r="K258" s="368">
        <v>0</v>
      </c>
      <c r="L258" s="368">
        <v>0</v>
      </c>
      <c r="M258" s="368">
        <v>0</v>
      </c>
      <c r="N258" s="368">
        <v>0</v>
      </c>
      <c r="O258" s="368">
        <v>0</v>
      </c>
      <c r="P258" s="368">
        <v>0</v>
      </c>
      <c r="Q258" s="368">
        <v>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_xlfn.CONCAT(H223:M223)</f>
        <v>YYEAAa</v>
      </c>
      <c r="H259" s="368">
        <v>0</v>
      </c>
      <c r="I259" s="368">
        <v>0</v>
      </c>
      <c r="J259" s="368">
        <v>0</v>
      </c>
      <c r="K259" s="368">
        <v>0</v>
      </c>
      <c r="L259" s="368">
        <v>0</v>
      </c>
      <c r="M259" s="368">
        <v>0</v>
      </c>
      <c r="N259" s="368">
        <v>0</v>
      </c>
      <c r="O259" s="368">
        <v>0</v>
      </c>
      <c r="P259" s="368">
        <v>0</v>
      </c>
      <c r="Q259" s="368">
        <v>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_xlfn.CONCAT(H224:M224)</f>
        <v>YYAAAa</v>
      </c>
      <c r="H260" s="368">
        <v>0</v>
      </c>
      <c r="I260" s="368">
        <v>0</v>
      </c>
      <c r="J260" s="368">
        <v>0</v>
      </c>
      <c r="K260" s="368">
        <v>0</v>
      </c>
      <c r="L260" s="368">
        <v>0</v>
      </c>
      <c r="M260" s="368">
        <v>0</v>
      </c>
      <c r="N260" s="368">
        <v>0</v>
      </c>
      <c r="O260" s="368">
        <v>0</v>
      </c>
      <c r="P260" s="368">
        <v>0</v>
      </c>
      <c r="Q260" s="368">
        <v>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_xlfn.CONCAT(H225:M225)</f>
        <v>YAAAAa</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_xlfn.CONCAT(H226:M226)</f>
        <v>YYENE1l</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_xlfn.CONCAT(H227:M227)</f>
        <v>YYPENw</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_xlfn.CONCAT(H228:M228)</f>
        <v>YYEPE1z</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_xlfn.CONCAT(H229:M229)</f>
        <v>YYNEPw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_xlfn.CONCAT(H230:M230)</f>
        <v>AYAAAw</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_xlfn.CONCAT(H231:M231)</f>
        <v>AAEAAa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_xlfn.CONCAT(H232:M232)</f>
        <v>AAAEAa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_xlfn.CONCAT(H233:M233)</f>
        <v>YAAAE1a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t="str">
        <f>_xlfn.CONCAT(H234:M234)</f>
        <v>YAAANw</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t="str">
        <f>_xlfn.CONCAT(H235:M235)</f>
        <v>AYAAAz</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257" t="str">
        <f>_xlfn.CONCAT(H236:M236)</f>
        <v>AYEAAa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tr">
        <f>_xlfn.CONCAT(H237:M237)</f>
        <v>AANEAa</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257" t="str">
        <f>_xlfn.CONCAT(H238:M238)</f>
        <v>AAANE1a</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257"/>
      <c r="I275" s="257"/>
      <c r="J275" s="257"/>
      <c r="K275" s="257"/>
      <c r="N275" s="707"/>
      <c r="O275" s="313"/>
      <c r="P275" s="313"/>
      <c r="Q275" s="313"/>
      <c r="R275" s="313"/>
      <c r="S275" s="313"/>
      <c r="T275" s="313"/>
      <c r="U275" s="313"/>
      <c r="V275" s="313"/>
      <c r="W275" s="313"/>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257"/>
      <c r="I276" s="257"/>
      <c r="J276" s="257"/>
      <c r="K276" s="257"/>
      <c r="N276" s="707"/>
      <c r="O276" s="313"/>
      <c r="P276" s="313"/>
      <c r="Q276" s="313"/>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08" t="s">
        <v>910</v>
      </c>
      <c r="I277" s="257"/>
      <c r="J277" s="257"/>
      <c r="K277" s="257"/>
      <c r="N277" s="707"/>
      <c r="O277" s="313"/>
      <c r="P277" s="313"/>
      <c r="Q277" s="313"/>
      <c r="R277" s="313"/>
      <c r="S277" s="313"/>
      <c r="T277" s="313"/>
      <c r="U277" s="313"/>
      <c r="V277" s="313"/>
      <c r="W277" s="313"/>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257" t="s">
        <v>915</v>
      </c>
      <c r="H278" s="75" t="s">
        <v>934</v>
      </c>
      <c r="I278" s="75" t="s">
        <v>934</v>
      </c>
      <c r="J278" s="75" t="s">
        <v>934</v>
      </c>
      <c r="K278" s="75" t="s">
        <v>934</v>
      </c>
      <c r="L278" s="75" t="s">
        <v>934</v>
      </c>
      <c r="M278" s="75" t="s">
        <v>934</v>
      </c>
      <c r="N278" s="75" t="s">
        <v>461</v>
      </c>
      <c r="O278" s="75" t="s">
        <v>461</v>
      </c>
      <c r="P278" s="75" t="s">
        <v>461</v>
      </c>
      <c r="Q278" s="75" t="s">
        <v>461</v>
      </c>
      <c r="R278" s="75" t="s">
        <v>461</v>
      </c>
      <c r="S278" s="75" t="s">
        <v>461</v>
      </c>
      <c r="T278" s="75" t="s">
        <v>900</v>
      </c>
      <c r="U278" s="75" t="s">
        <v>900</v>
      </c>
      <c r="V278" s="75" t="s">
        <v>900</v>
      </c>
      <c r="W278" s="75" t="s">
        <v>900</v>
      </c>
      <c r="X278" s="75" t="s">
        <v>900</v>
      </c>
      <c r="Y278" s="75" t="s">
        <v>900</v>
      </c>
      <c r="Z278" s="75" t="s">
        <v>901</v>
      </c>
      <c r="AA278" s="75" t="s">
        <v>901</v>
      </c>
      <c r="AB278" s="75" t="s">
        <v>901</v>
      </c>
      <c r="AC278" s="75" t="s">
        <v>901</v>
      </c>
      <c r="AD278" s="75" t="s">
        <v>901</v>
      </c>
      <c r="AE278" s="75" t="s">
        <v>901</v>
      </c>
      <c r="AF278" s="75" t="s">
        <v>902</v>
      </c>
      <c r="AG278" s="75" t="s">
        <v>902</v>
      </c>
      <c r="AH278" s="75" t="s">
        <v>902</v>
      </c>
      <c r="AI278" s="75" t="s">
        <v>902</v>
      </c>
      <c r="AJ278" s="75" t="s">
        <v>902</v>
      </c>
      <c r="AK278" s="75" t="s">
        <v>902</v>
      </c>
      <c r="AL278" s="75" t="s">
        <v>903</v>
      </c>
      <c r="AM278" s="75" t="s">
        <v>903</v>
      </c>
      <c r="AN278" s="75" t="s">
        <v>903</v>
      </c>
      <c r="AO278" s="75" t="s">
        <v>903</v>
      </c>
      <c r="AP278" s="75" t="s">
        <v>903</v>
      </c>
      <c r="AQ278" s="75" t="s">
        <v>903</v>
      </c>
      <c r="AR278" s="75" t="s">
        <v>904</v>
      </c>
      <c r="AS278" s="75" t="s">
        <v>904</v>
      </c>
      <c r="AT278" s="75" t="s">
        <v>904</v>
      </c>
      <c r="AU278" s="75" t="s">
        <v>904</v>
      </c>
      <c r="AV278" s="75" t="s">
        <v>904</v>
      </c>
      <c r="AW278" s="75" t="s">
        <v>904</v>
      </c>
      <c r="AX278" s="75" t="s">
        <v>905</v>
      </c>
      <c r="AY278" s="75" t="s">
        <v>905</v>
      </c>
      <c r="AZ278" s="75" t="s">
        <v>905</v>
      </c>
      <c r="BA278" s="75" t="s">
        <v>905</v>
      </c>
      <c r="BB278" s="75" t="s">
        <v>905</v>
      </c>
      <c r="BC278" s="75" t="s">
        <v>905</v>
      </c>
      <c r="BD278" s="75" t="s">
        <v>906</v>
      </c>
      <c r="BE278" s="75" t="s">
        <v>906</v>
      </c>
      <c r="BF278" s="75" t="s">
        <v>906</v>
      </c>
      <c r="BG278" s="75" t="s">
        <v>906</v>
      </c>
      <c r="BH278" s="75" t="s">
        <v>906</v>
      </c>
      <c r="BI278" s="75" t="s">
        <v>906</v>
      </c>
      <c r="BJ278" s="75" t="s">
        <v>907</v>
      </c>
      <c r="BK278" s="75" t="s">
        <v>907</v>
      </c>
      <c r="BL278" s="75" t="s">
        <v>907</v>
      </c>
      <c r="BM278" s="75" t="s">
        <v>907</v>
      </c>
      <c r="BN278" s="75" t="s">
        <v>907</v>
      </c>
      <c r="BO278" s="75" t="s">
        <v>907</v>
      </c>
      <c r="BP278" s="320"/>
      <c r="BQ278" s="320"/>
      <c r="BR278" s="248"/>
      <c r="BS278" s="240"/>
      <c r="BT278" s="240"/>
      <c r="BU278" s="240"/>
    </row>
    <row r="279" spans="1:73" s="75" customFormat="1" ht="15" outlineLevel="1" x14ac:dyDescent="0.25">
      <c r="A279" s="238"/>
      <c r="B279" s="239"/>
      <c r="C279" s="249"/>
      <c r="D279" s="249"/>
      <c r="E279" s="249"/>
      <c r="F279" s="257"/>
      <c r="G279" s="257" t="s">
        <v>914</v>
      </c>
      <c r="H279" s="75" t="s">
        <v>384</v>
      </c>
      <c r="I279" s="75" t="s">
        <v>385</v>
      </c>
      <c r="J279" s="75" t="s">
        <v>386</v>
      </c>
      <c r="K279" s="75" t="s">
        <v>376</v>
      </c>
      <c r="L279" s="75" t="s">
        <v>377</v>
      </c>
      <c r="M279" s="75" t="s">
        <v>378</v>
      </c>
      <c r="N279" s="75" t="s">
        <v>384</v>
      </c>
      <c r="O279" s="75" t="s">
        <v>385</v>
      </c>
      <c r="P279" s="75" t="s">
        <v>386</v>
      </c>
      <c r="Q279" s="75" t="s">
        <v>376</v>
      </c>
      <c r="R279" s="75" t="s">
        <v>377</v>
      </c>
      <c r="S279" s="75" t="s">
        <v>378</v>
      </c>
      <c r="T279" s="75" t="s">
        <v>384</v>
      </c>
      <c r="U279" s="75" t="s">
        <v>385</v>
      </c>
      <c r="V279" s="75" t="s">
        <v>386</v>
      </c>
      <c r="W279" s="75" t="s">
        <v>376</v>
      </c>
      <c r="X279" s="75" t="s">
        <v>377</v>
      </c>
      <c r="Y279" s="75" t="s">
        <v>378</v>
      </c>
      <c r="Z279" s="75" t="s">
        <v>384</v>
      </c>
      <c r="AA279" s="75" t="s">
        <v>385</v>
      </c>
      <c r="AB279" s="75" t="s">
        <v>386</v>
      </c>
      <c r="AC279" s="75" t="s">
        <v>376</v>
      </c>
      <c r="AD279" s="75" t="s">
        <v>377</v>
      </c>
      <c r="AE279" s="75" t="s">
        <v>378</v>
      </c>
      <c r="AF279" s="75" t="s">
        <v>384</v>
      </c>
      <c r="AG279" s="75" t="s">
        <v>385</v>
      </c>
      <c r="AH279" s="75" t="s">
        <v>386</v>
      </c>
      <c r="AI279" s="75" t="s">
        <v>376</v>
      </c>
      <c r="AJ279" s="75" t="s">
        <v>377</v>
      </c>
      <c r="AK279" s="75" t="s">
        <v>378</v>
      </c>
      <c r="AL279" s="75" t="s">
        <v>384</v>
      </c>
      <c r="AM279" s="75" t="s">
        <v>385</v>
      </c>
      <c r="AN279" s="75" t="s">
        <v>386</v>
      </c>
      <c r="AO279" s="75" t="s">
        <v>376</v>
      </c>
      <c r="AP279" s="75" t="s">
        <v>377</v>
      </c>
      <c r="AQ279" s="75" t="s">
        <v>378</v>
      </c>
      <c r="AR279" s="75" t="s">
        <v>384</v>
      </c>
      <c r="AS279" s="75" t="s">
        <v>385</v>
      </c>
      <c r="AT279" s="75" t="s">
        <v>386</v>
      </c>
      <c r="AU279" s="75" t="s">
        <v>376</v>
      </c>
      <c r="AV279" s="75" t="s">
        <v>377</v>
      </c>
      <c r="AW279" s="75" t="s">
        <v>378</v>
      </c>
      <c r="AX279" s="75" t="s">
        <v>384</v>
      </c>
      <c r="AY279" s="75" t="s">
        <v>385</v>
      </c>
      <c r="AZ279" s="75" t="s">
        <v>386</v>
      </c>
      <c r="BA279" s="75" t="s">
        <v>376</v>
      </c>
      <c r="BB279" s="75" t="s">
        <v>377</v>
      </c>
      <c r="BC279" s="75" t="s">
        <v>378</v>
      </c>
      <c r="BD279" s="75" t="s">
        <v>384</v>
      </c>
      <c r="BE279" s="75" t="s">
        <v>385</v>
      </c>
      <c r="BF279" s="75" t="s">
        <v>386</v>
      </c>
      <c r="BG279" s="75" t="s">
        <v>376</v>
      </c>
      <c r="BH279" s="75" t="s">
        <v>377</v>
      </c>
      <c r="BI279" s="75" t="s">
        <v>378</v>
      </c>
      <c r="BJ279" s="75" t="s">
        <v>384</v>
      </c>
      <c r="BK279" s="75" t="s">
        <v>385</v>
      </c>
      <c r="BL279" s="75" t="s">
        <v>386</v>
      </c>
      <c r="BM279" s="75" t="s">
        <v>376</v>
      </c>
      <c r="BN279" s="75" t="s">
        <v>377</v>
      </c>
      <c r="BO279" s="75" t="s">
        <v>378</v>
      </c>
      <c r="BP279" s="320"/>
      <c r="BQ279" s="320"/>
      <c r="BR279" s="248"/>
      <c r="BS279" s="240"/>
      <c r="BT279" s="240"/>
      <c r="BU279" s="240"/>
    </row>
    <row r="280" spans="1:73" s="75" customFormat="1" ht="15" outlineLevel="1" x14ac:dyDescent="0.25">
      <c r="A280" s="238"/>
      <c r="B280" s="239"/>
      <c r="C280" s="249"/>
      <c r="D280" s="249"/>
      <c r="E280" s="249"/>
      <c r="F280" s="257"/>
      <c r="G280" s="257" t="str">
        <f>_xlfn.CONCAT(H207:M207)</f>
        <v>AAAAAa</v>
      </c>
      <c r="H280" s="368">
        <v>0</v>
      </c>
      <c r="I280" s="368">
        <v>0</v>
      </c>
      <c r="J280" s="368">
        <v>0</v>
      </c>
      <c r="K280" s="368">
        <v>0</v>
      </c>
      <c r="L280" s="368">
        <v>0</v>
      </c>
      <c r="M280" s="368">
        <v>0</v>
      </c>
      <c r="N280" s="368">
        <v>0</v>
      </c>
      <c r="O280" s="368">
        <v>0</v>
      </c>
      <c r="P280" s="368">
        <v>0</v>
      </c>
      <c r="Q280" s="368">
        <v>0</v>
      </c>
      <c r="R280" s="368">
        <v>0</v>
      </c>
      <c r="S280" s="368">
        <v>0</v>
      </c>
      <c r="T280" s="368">
        <v>0</v>
      </c>
      <c r="U280" s="368">
        <v>0</v>
      </c>
      <c r="V280" s="368">
        <v>0</v>
      </c>
      <c r="W280" s="368">
        <v>0</v>
      </c>
      <c r="X280" s="368">
        <v>0</v>
      </c>
      <c r="Y280" s="368">
        <v>0</v>
      </c>
      <c r="Z280" s="368">
        <v>0</v>
      </c>
      <c r="AA280" s="368">
        <v>0</v>
      </c>
      <c r="AB280" s="368">
        <v>0</v>
      </c>
      <c r="AC280" s="368">
        <v>0</v>
      </c>
      <c r="AD280" s="368">
        <v>0</v>
      </c>
      <c r="AE280" s="368">
        <v>0</v>
      </c>
      <c r="AF280" s="368">
        <v>0</v>
      </c>
      <c r="AG280" s="368">
        <v>0</v>
      </c>
      <c r="AH280" s="368">
        <v>0</v>
      </c>
      <c r="AI280" s="368">
        <v>0</v>
      </c>
      <c r="AJ280" s="368">
        <v>0</v>
      </c>
      <c r="AK280" s="368">
        <v>0</v>
      </c>
      <c r="AL280" s="368">
        <v>0</v>
      </c>
      <c r="AM280" s="368">
        <v>0</v>
      </c>
      <c r="AN280" s="368">
        <v>0</v>
      </c>
      <c r="AO280" s="368">
        <v>0</v>
      </c>
      <c r="AP280" s="368">
        <v>0</v>
      </c>
      <c r="AQ280" s="368">
        <v>0</v>
      </c>
      <c r="AR280" s="368">
        <v>0</v>
      </c>
      <c r="AS280" s="368">
        <v>0</v>
      </c>
      <c r="AT280" s="368">
        <v>0</v>
      </c>
      <c r="AU280" s="368">
        <v>0</v>
      </c>
      <c r="AV280" s="368">
        <v>0</v>
      </c>
      <c r="AW280" s="368">
        <v>0</v>
      </c>
      <c r="AX280" s="368">
        <v>0</v>
      </c>
      <c r="AY280" s="368">
        <v>0</v>
      </c>
      <c r="AZ280" s="368">
        <v>0</v>
      </c>
      <c r="BA280" s="368">
        <v>0</v>
      </c>
      <c r="BB280" s="368">
        <v>0</v>
      </c>
      <c r="BC280" s="368">
        <v>0</v>
      </c>
      <c r="BD280" s="368">
        <v>0</v>
      </c>
      <c r="BE280" s="368">
        <v>0</v>
      </c>
      <c r="BF280" s="368">
        <v>0</v>
      </c>
      <c r="BG280" s="368">
        <v>0</v>
      </c>
      <c r="BH280" s="368">
        <v>0</v>
      </c>
      <c r="BI280" s="368">
        <v>0</v>
      </c>
      <c r="BJ280" s="368">
        <v>0</v>
      </c>
      <c r="BK280" s="368">
        <v>0</v>
      </c>
      <c r="BL280" s="368">
        <v>0</v>
      </c>
      <c r="BM280" s="368">
        <v>0</v>
      </c>
      <c r="BN280" s="368">
        <v>0</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_xlfn.CONCAT(H208:M208)</f>
        <v>YAEAE1a</v>
      </c>
      <c r="H281" s="368">
        <v>0</v>
      </c>
      <c r="I281" s="368">
        <v>0</v>
      </c>
      <c r="J281" s="368">
        <v>0</v>
      </c>
      <c r="K281" s="368">
        <v>0</v>
      </c>
      <c r="L281" s="368">
        <v>0</v>
      </c>
      <c r="M281" s="368">
        <v>0</v>
      </c>
      <c r="N281" s="368">
        <v>0</v>
      </c>
      <c r="O281" s="368">
        <v>0</v>
      </c>
      <c r="P281" s="368">
        <v>0</v>
      </c>
      <c r="Q281" s="368">
        <v>0</v>
      </c>
      <c r="R281" s="368">
        <v>0</v>
      </c>
      <c r="S281" s="368">
        <v>0</v>
      </c>
      <c r="T281" s="368">
        <v>0</v>
      </c>
      <c r="U281" s="368">
        <v>0</v>
      </c>
      <c r="V281" s="368">
        <v>0</v>
      </c>
      <c r="W281" s="368">
        <v>0</v>
      </c>
      <c r="X281" s="368">
        <v>0</v>
      </c>
      <c r="Y281" s="368">
        <v>0</v>
      </c>
      <c r="Z281" s="368">
        <v>0</v>
      </c>
      <c r="AA281" s="368">
        <v>0</v>
      </c>
      <c r="AB281" s="368">
        <v>0</v>
      </c>
      <c r="AC281" s="368">
        <v>0</v>
      </c>
      <c r="AD281" s="368">
        <v>0</v>
      </c>
      <c r="AE281" s="368">
        <v>0</v>
      </c>
      <c r="AF281" s="368">
        <v>0</v>
      </c>
      <c r="AG281" s="368">
        <v>0</v>
      </c>
      <c r="AH281" s="368">
        <v>0</v>
      </c>
      <c r="AI281" s="368">
        <v>0</v>
      </c>
      <c r="AJ281" s="368">
        <v>0</v>
      </c>
      <c r="AK281" s="368">
        <v>0</v>
      </c>
      <c r="AL281" s="368">
        <v>0</v>
      </c>
      <c r="AM281" s="368">
        <v>0</v>
      </c>
      <c r="AN281" s="368">
        <v>0</v>
      </c>
      <c r="AO281" s="368">
        <v>0</v>
      </c>
      <c r="AP281" s="368">
        <v>0</v>
      </c>
      <c r="AQ281" s="368">
        <v>0</v>
      </c>
      <c r="AR281" s="368">
        <v>0</v>
      </c>
      <c r="AS281" s="368">
        <v>0</v>
      </c>
      <c r="AT281" s="368">
        <v>0</v>
      </c>
      <c r="AU281" s="368">
        <v>0</v>
      </c>
      <c r="AV281" s="368">
        <v>0</v>
      </c>
      <c r="AW281" s="368">
        <v>0</v>
      </c>
      <c r="AX281" s="368">
        <v>0</v>
      </c>
      <c r="AY281" s="368">
        <v>0</v>
      </c>
      <c r="AZ281" s="368">
        <v>0</v>
      </c>
      <c r="BA281" s="368">
        <v>0</v>
      </c>
      <c r="BB281" s="368">
        <v>0</v>
      </c>
      <c r="BC281" s="368">
        <v>0</v>
      </c>
      <c r="BD281" s="368">
        <v>0</v>
      </c>
      <c r="BE281" s="368">
        <v>0</v>
      </c>
      <c r="BF281" s="368">
        <v>0</v>
      </c>
      <c r="BG281" s="368">
        <v>0</v>
      </c>
      <c r="BH281" s="368">
        <v>0</v>
      </c>
      <c r="BI281" s="368">
        <v>0</v>
      </c>
      <c r="BJ281" s="368">
        <v>0</v>
      </c>
      <c r="BK281" s="368">
        <v>0</v>
      </c>
      <c r="BL281" s="368">
        <v>0</v>
      </c>
      <c r="BM281" s="368">
        <v>0</v>
      </c>
      <c r="BN281" s="368">
        <v>0</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_xlfn.CONCAT(H209:M209)</f>
        <v>AYAEAb</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65" customFormat="1" ht="15" outlineLevel="1" x14ac:dyDescent="0.25">
      <c r="A283" s="769"/>
      <c r="B283" s="766"/>
      <c r="C283" s="778"/>
      <c r="D283" s="778"/>
      <c r="E283" s="778"/>
      <c r="F283" s="782"/>
      <c r="G283" s="782" t="str">
        <f>_xlfn.CONCAT(H210:M210)</f>
        <v>YAEAOFa</v>
      </c>
      <c r="H283" s="368">
        <v>0</v>
      </c>
      <c r="I283" s="368">
        <v>0</v>
      </c>
      <c r="J283" s="368">
        <v>0</v>
      </c>
      <c r="K283" s="368">
        <v>0</v>
      </c>
      <c r="L283" s="368">
        <v>0</v>
      </c>
      <c r="M283" s="368">
        <v>0</v>
      </c>
      <c r="N283" s="368">
        <v>0</v>
      </c>
      <c r="O283" s="368">
        <v>0</v>
      </c>
      <c r="P283" s="368">
        <v>0</v>
      </c>
      <c r="Q283" s="368">
        <v>0</v>
      </c>
      <c r="R283" s="368">
        <v>0</v>
      </c>
      <c r="S283" s="368">
        <v>0</v>
      </c>
      <c r="T283" s="368">
        <v>0</v>
      </c>
      <c r="U283" s="368">
        <v>0</v>
      </c>
      <c r="V283" s="368">
        <v>0</v>
      </c>
      <c r="W283" s="368">
        <v>0</v>
      </c>
      <c r="X283" s="368">
        <v>0</v>
      </c>
      <c r="Y283" s="368">
        <v>0</v>
      </c>
      <c r="Z283" s="368">
        <v>0</v>
      </c>
      <c r="AA283" s="368">
        <v>0</v>
      </c>
      <c r="AB283" s="368">
        <v>0</v>
      </c>
      <c r="AC283" s="368">
        <v>0</v>
      </c>
      <c r="AD283" s="368">
        <v>0</v>
      </c>
      <c r="AE283" s="368">
        <v>0</v>
      </c>
      <c r="AF283" s="368">
        <v>0</v>
      </c>
      <c r="AG283" s="368">
        <v>0</v>
      </c>
      <c r="AH283" s="368">
        <v>0</v>
      </c>
      <c r="AI283" s="368">
        <v>0</v>
      </c>
      <c r="AJ283" s="368">
        <v>0</v>
      </c>
      <c r="AK283" s="368">
        <v>0</v>
      </c>
      <c r="AL283" s="368">
        <v>0</v>
      </c>
      <c r="AM283" s="368">
        <v>0</v>
      </c>
      <c r="AN283" s="368">
        <v>0</v>
      </c>
      <c r="AO283" s="368">
        <v>0</v>
      </c>
      <c r="AP283" s="368">
        <v>0</v>
      </c>
      <c r="AQ283" s="368">
        <v>0</v>
      </c>
      <c r="AR283" s="368">
        <v>0</v>
      </c>
      <c r="AS283" s="368">
        <v>0</v>
      </c>
      <c r="AT283" s="368">
        <v>0</v>
      </c>
      <c r="AU283" s="368">
        <v>0</v>
      </c>
      <c r="AV283" s="368">
        <v>0</v>
      </c>
      <c r="AW283" s="368">
        <v>0</v>
      </c>
      <c r="AX283" s="368">
        <v>0</v>
      </c>
      <c r="AY283" s="368">
        <v>0</v>
      </c>
      <c r="AZ283" s="368">
        <v>0</v>
      </c>
      <c r="BA283" s="368">
        <v>0</v>
      </c>
      <c r="BB283" s="368">
        <v>0</v>
      </c>
      <c r="BC283" s="368">
        <v>0</v>
      </c>
      <c r="BD283" s="368">
        <v>0</v>
      </c>
      <c r="BE283" s="368">
        <v>0</v>
      </c>
      <c r="BF283" s="368">
        <v>0</v>
      </c>
      <c r="BG283" s="368">
        <v>0</v>
      </c>
      <c r="BH283" s="368">
        <v>0</v>
      </c>
      <c r="BI283" s="368">
        <v>0</v>
      </c>
      <c r="BJ283" s="368">
        <v>0</v>
      </c>
      <c r="BK283" s="368">
        <v>0</v>
      </c>
      <c r="BL283" s="368">
        <v>0</v>
      </c>
      <c r="BM283" s="368">
        <v>0</v>
      </c>
      <c r="BN283" s="368">
        <v>0</v>
      </c>
      <c r="BO283" s="368">
        <v>0</v>
      </c>
      <c r="BP283" s="320"/>
      <c r="BQ283" s="320"/>
      <c r="BR283" s="773"/>
      <c r="BS283" s="768"/>
      <c r="BT283" s="768"/>
      <c r="BU283" s="768"/>
    </row>
    <row r="284" spans="1:73" s="765" customFormat="1" ht="15" outlineLevel="1" x14ac:dyDescent="0.25">
      <c r="A284" s="769"/>
      <c r="B284" s="766"/>
      <c r="C284" s="778"/>
      <c r="D284" s="778"/>
      <c r="E284" s="778"/>
      <c r="F284" s="782"/>
      <c r="G284" s="782" t="str">
        <f>_xlfn.CONCAT(H211:M211)</f>
        <v>AYAEAof</v>
      </c>
      <c r="H284" s="368">
        <v>1</v>
      </c>
      <c r="I284" s="368">
        <v>1</v>
      </c>
      <c r="J284" s="368">
        <v>1</v>
      </c>
      <c r="K284" s="368">
        <v>1</v>
      </c>
      <c r="L284" s="368">
        <v>0</v>
      </c>
      <c r="M284" s="368">
        <v>0</v>
      </c>
      <c r="N284" s="368">
        <v>1</v>
      </c>
      <c r="O284" s="368">
        <v>1</v>
      </c>
      <c r="P284" s="368">
        <v>1</v>
      </c>
      <c r="Q284" s="368">
        <v>1</v>
      </c>
      <c r="R284" s="368">
        <v>0</v>
      </c>
      <c r="S284" s="368">
        <v>0</v>
      </c>
      <c r="T284" s="368">
        <v>1</v>
      </c>
      <c r="U284" s="368">
        <v>1</v>
      </c>
      <c r="V284" s="368">
        <v>1</v>
      </c>
      <c r="W284" s="368">
        <v>1</v>
      </c>
      <c r="X284" s="368">
        <v>0</v>
      </c>
      <c r="Y284" s="368">
        <v>0</v>
      </c>
      <c r="Z284" s="368">
        <v>1</v>
      </c>
      <c r="AA284" s="368">
        <v>1</v>
      </c>
      <c r="AB284" s="368">
        <v>1</v>
      </c>
      <c r="AC284" s="368">
        <v>1</v>
      </c>
      <c r="AD284" s="368">
        <v>0</v>
      </c>
      <c r="AE284" s="368">
        <v>0</v>
      </c>
      <c r="AF284" s="368">
        <v>1</v>
      </c>
      <c r="AG284" s="368">
        <v>1</v>
      </c>
      <c r="AH284" s="368">
        <v>1</v>
      </c>
      <c r="AI284" s="368">
        <v>1</v>
      </c>
      <c r="AJ284" s="368">
        <v>0</v>
      </c>
      <c r="AK284" s="368">
        <v>0</v>
      </c>
      <c r="AL284" s="368">
        <v>1</v>
      </c>
      <c r="AM284" s="368">
        <v>1</v>
      </c>
      <c r="AN284" s="368">
        <v>1</v>
      </c>
      <c r="AO284" s="368">
        <v>1</v>
      </c>
      <c r="AP284" s="368">
        <v>0</v>
      </c>
      <c r="AQ284" s="368">
        <v>0</v>
      </c>
      <c r="AR284" s="368">
        <v>1</v>
      </c>
      <c r="AS284" s="368">
        <v>1</v>
      </c>
      <c r="AT284" s="368">
        <v>1</v>
      </c>
      <c r="AU284" s="368">
        <v>1</v>
      </c>
      <c r="AV284" s="368">
        <v>0</v>
      </c>
      <c r="AW284" s="368">
        <v>0</v>
      </c>
      <c r="AX284" s="368">
        <v>1</v>
      </c>
      <c r="AY284" s="368">
        <v>1</v>
      </c>
      <c r="AZ284" s="368">
        <v>1</v>
      </c>
      <c r="BA284" s="368">
        <v>1</v>
      </c>
      <c r="BB284" s="368">
        <v>0</v>
      </c>
      <c r="BC284" s="368">
        <v>0</v>
      </c>
      <c r="BD284" s="368">
        <v>1</v>
      </c>
      <c r="BE284" s="368">
        <v>1</v>
      </c>
      <c r="BF284" s="368">
        <v>1</v>
      </c>
      <c r="BG284" s="368">
        <v>1</v>
      </c>
      <c r="BH284" s="368">
        <v>0</v>
      </c>
      <c r="BI284" s="368">
        <v>0</v>
      </c>
      <c r="BJ284" s="368">
        <v>1</v>
      </c>
      <c r="BK284" s="368">
        <v>1</v>
      </c>
      <c r="BL284" s="368">
        <v>1</v>
      </c>
      <c r="BM284" s="368">
        <v>1</v>
      </c>
      <c r="BN284" s="368">
        <v>0</v>
      </c>
      <c r="BO284" s="368">
        <v>0</v>
      </c>
      <c r="BP284" s="320"/>
      <c r="BQ284" s="320"/>
      <c r="BR284" s="773"/>
      <c r="BS284" s="768"/>
      <c r="BT284" s="768"/>
      <c r="BU284" s="768"/>
    </row>
    <row r="285" spans="1:73" s="75" customFormat="1" ht="15" outlineLevel="1" x14ac:dyDescent="0.25">
      <c r="A285" s="238"/>
      <c r="B285" s="239"/>
      <c r="C285" s="249"/>
      <c r="D285" s="249"/>
      <c r="E285" s="249"/>
      <c r="F285" s="257"/>
      <c r="G285" s="257" t="str">
        <f>_xlfn.CONCAT(H212:M212)</f>
        <v>YYNENb</v>
      </c>
      <c r="H285" s="368">
        <v>1</v>
      </c>
      <c r="I285" s="368">
        <v>1</v>
      </c>
      <c r="J285" s="368">
        <v>2</v>
      </c>
      <c r="K285" s="368">
        <v>2</v>
      </c>
      <c r="L285" s="368">
        <v>0</v>
      </c>
      <c r="M285" s="368">
        <v>0</v>
      </c>
      <c r="N285" s="368">
        <v>1</v>
      </c>
      <c r="O285" s="368">
        <v>1</v>
      </c>
      <c r="P285" s="368">
        <v>2</v>
      </c>
      <c r="Q285" s="368">
        <v>2</v>
      </c>
      <c r="R285" s="368">
        <v>0</v>
      </c>
      <c r="S285" s="368">
        <v>0</v>
      </c>
      <c r="T285" s="368">
        <v>1</v>
      </c>
      <c r="U285" s="368">
        <v>1</v>
      </c>
      <c r="V285" s="368">
        <v>2</v>
      </c>
      <c r="W285" s="368">
        <v>2</v>
      </c>
      <c r="X285" s="368">
        <v>0</v>
      </c>
      <c r="Y285" s="368">
        <v>0</v>
      </c>
      <c r="Z285" s="368">
        <v>1</v>
      </c>
      <c r="AA285" s="368">
        <v>1</v>
      </c>
      <c r="AB285" s="368">
        <v>2</v>
      </c>
      <c r="AC285" s="368">
        <v>2</v>
      </c>
      <c r="AD285" s="368">
        <v>0</v>
      </c>
      <c r="AE285" s="368">
        <v>0</v>
      </c>
      <c r="AF285" s="368">
        <v>1</v>
      </c>
      <c r="AG285" s="368">
        <v>1</v>
      </c>
      <c r="AH285" s="368">
        <v>2</v>
      </c>
      <c r="AI285" s="368">
        <v>2</v>
      </c>
      <c r="AJ285" s="368">
        <v>0</v>
      </c>
      <c r="AK285" s="368">
        <v>0</v>
      </c>
      <c r="AL285" s="368">
        <v>1</v>
      </c>
      <c r="AM285" s="368">
        <v>1</v>
      </c>
      <c r="AN285" s="368">
        <v>2</v>
      </c>
      <c r="AO285" s="368">
        <v>2</v>
      </c>
      <c r="AP285" s="368">
        <v>0</v>
      </c>
      <c r="AQ285" s="368">
        <v>0</v>
      </c>
      <c r="AR285" s="368">
        <v>1</v>
      </c>
      <c r="AS285" s="368">
        <v>1</v>
      </c>
      <c r="AT285" s="368">
        <v>2</v>
      </c>
      <c r="AU285" s="368">
        <v>2</v>
      </c>
      <c r="AV285" s="368">
        <v>0</v>
      </c>
      <c r="AW285" s="368">
        <v>0</v>
      </c>
      <c r="AX285" s="368">
        <v>1</v>
      </c>
      <c r="AY285" s="368">
        <v>1</v>
      </c>
      <c r="AZ285" s="368">
        <v>2</v>
      </c>
      <c r="BA285" s="368">
        <v>2</v>
      </c>
      <c r="BB285" s="368">
        <v>0</v>
      </c>
      <c r="BC285" s="368">
        <v>0</v>
      </c>
      <c r="BD285" s="368">
        <v>1</v>
      </c>
      <c r="BE285" s="368">
        <v>1</v>
      </c>
      <c r="BF285" s="368">
        <v>2</v>
      </c>
      <c r="BG285" s="368">
        <v>2</v>
      </c>
      <c r="BH285" s="368">
        <v>0</v>
      </c>
      <c r="BI285" s="368">
        <v>0</v>
      </c>
      <c r="BJ285" s="368">
        <v>1</v>
      </c>
      <c r="BK285" s="368">
        <v>1</v>
      </c>
      <c r="BL285" s="368">
        <v>2</v>
      </c>
      <c r="BM285" s="368">
        <v>2</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_xlfn.CONCAT(H213:M213)</f>
        <v>YYENE1z</v>
      </c>
      <c r="H286" s="368">
        <v>1</v>
      </c>
      <c r="I286" s="368">
        <v>1</v>
      </c>
      <c r="J286" s="368">
        <v>2</v>
      </c>
      <c r="K286" s="368">
        <v>0</v>
      </c>
      <c r="L286" s="368">
        <v>1</v>
      </c>
      <c r="M286" s="368">
        <v>0</v>
      </c>
      <c r="N286" s="368">
        <v>1</v>
      </c>
      <c r="O286" s="368">
        <v>1</v>
      </c>
      <c r="P286" s="368">
        <v>2</v>
      </c>
      <c r="Q286" s="368">
        <v>0</v>
      </c>
      <c r="R286" s="368">
        <v>1</v>
      </c>
      <c r="S286" s="368">
        <v>0</v>
      </c>
      <c r="T286" s="368">
        <v>1</v>
      </c>
      <c r="U286" s="368">
        <v>1</v>
      </c>
      <c r="V286" s="368">
        <v>2</v>
      </c>
      <c r="W286" s="368">
        <v>0</v>
      </c>
      <c r="X286" s="368">
        <v>1</v>
      </c>
      <c r="Y286" s="368">
        <v>0</v>
      </c>
      <c r="Z286" s="368">
        <v>1</v>
      </c>
      <c r="AA286" s="368">
        <v>1</v>
      </c>
      <c r="AB286" s="368">
        <v>2</v>
      </c>
      <c r="AC286" s="368">
        <v>0</v>
      </c>
      <c r="AD286" s="368">
        <v>1</v>
      </c>
      <c r="AE286" s="368">
        <v>0</v>
      </c>
      <c r="AF286" s="368">
        <v>1</v>
      </c>
      <c r="AG286" s="368">
        <v>1</v>
      </c>
      <c r="AH286" s="368">
        <v>2</v>
      </c>
      <c r="AI286" s="368">
        <v>0</v>
      </c>
      <c r="AJ286" s="368">
        <v>1</v>
      </c>
      <c r="AK286" s="368">
        <v>0</v>
      </c>
      <c r="AL286" s="368">
        <v>1</v>
      </c>
      <c r="AM286" s="368">
        <v>1</v>
      </c>
      <c r="AN286" s="368">
        <v>2</v>
      </c>
      <c r="AO286" s="368">
        <v>0</v>
      </c>
      <c r="AP286" s="368">
        <v>1</v>
      </c>
      <c r="AQ286" s="368">
        <v>0</v>
      </c>
      <c r="AR286" s="368">
        <v>1</v>
      </c>
      <c r="AS286" s="368">
        <v>1</v>
      </c>
      <c r="AT286" s="368">
        <v>2</v>
      </c>
      <c r="AU286" s="368">
        <v>0</v>
      </c>
      <c r="AV286" s="368">
        <v>1</v>
      </c>
      <c r="AW286" s="368">
        <v>0</v>
      </c>
      <c r="AX286" s="368">
        <v>1</v>
      </c>
      <c r="AY286" s="368">
        <v>1</v>
      </c>
      <c r="AZ286" s="368">
        <v>2</v>
      </c>
      <c r="BA286" s="368">
        <v>0</v>
      </c>
      <c r="BB286" s="368">
        <v>1</v>
      </c>
      <c r="BC286" s="368">
        <v>0</v>
      </c>
      <c r="BD286" s="368">
        <v>1</v>
      </c>
      <c r="BE286" s="368">
        <v>1</v>
      </c>
      <c r="BF286" s="368">
        <v>2</v>
      </c>
      <c r="BG286" s="368">
        <v>0</v>
      </c>
      <c r="BH286" s="368">
        <v>1</v>
      </c>
      <c r="BI286" s="368">
        <v>0</v>
      </c>
      <c r="BJ286" s="368">
        <v>1</v>
      </c>
      <c r="BK286" s="368">
        <v>1</v>
      </c>
      <c r="BL286" s="368">
        <v>2</v>
      </c>
      <c r="BM286" s="368">
        <v>0</v>
      </c>
      <c r="BN286" s="368">
        <v>1</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_xlfn.CONCAT(H214:M214)</f>
        <v>YYENE1r</v>
      </c>
      <c r="H287" s="368">
        <v>1</v>
      </c>
      <c r="I287" s="368">
        <v>1</v>
      </c>
      <c r="J287" s="368">
        <v>3</v>
      </c>
      <c r="K287" s="368">
        <v>0</v>
      </c>
      <c r="L287" s="368">
        <v>1</v>
      </c>
      <c r="M287" s="368">
        <v>0</v>
      </c>
      <c r="N287" s="368">
        <v>1</v>
      </c>
      <c r="O287" s="368">
        <v>1</v>
      </c>
      <c r="P287" s="368">
        <v>3</v>
      </c>
      <c r="Q287" s="368">
        <v>0</v>
      </c>
      <c r="R287" s="368">
        <v>1</v>
      </c>
      <c r="S287" s="368">
        <v>0</v>
      </c>
      <c r="T287" s="368">
        <v>1</v>
      </c>
      <c r="U287" s="368">
        <v>1</v>
      </c>
      <c r="V287" s="368">
        <v>3</v>
      </c>
      <c r="W287" s="368">
        <v>0</v>
      </c>
      <c r="X287" s="368">
        <v>1</v>
      </c>
      <c r="Y287" s="368">
        <v>0</v>
      </c>
      <c r="Z287" s="368">
        <v>1</v>
      </c>
      <c r="AA287" s="368">
        <v>1</v>
      </c>
      <c r="AB287" s="368">
        <v>3</v>
      </c>
      <c r="AC287" s="368">
        <v>0</v>
      </c>
      <c r="AD287" s="368">
        <v>1</v>
      </c>
      <c r="AE287" s="368">
        <v>0</v>
      </c>
      <c r="AF287" s="368">
        <v>1</v>
      </c>
      <c r="AG287" s="368">
        <v>1</v>
      </c>
      <c r="AH287" s="368">
        <v>3</v>
      </c>
      <c r="AI287" s="368">
        <v>0</v>
      </c>
      <c r="AJ287" s="368">
        <v>1</v>
      </c>
      <c r="AK287" s="368">
        <v>0</v>
      </c>
      <c r="AL287" s="368">
        <v>1</v>
      </c>
      <c r="AM287" s="368">
        <v>1</v>
      </c>
      <c r="AN287" s="368">
        <v>3</v>
      </c>
      <c r="AO287" s="368">
        <v>0</v>
      </c>
      <c r="AP287" s="368">
        <v>1</v>
      </c>
      <c r="AQ287" s="368">
        <v>0</v>
      </c>
      <c r="AR287" s="368">
        <v>1</v>
      </c>
      <c r="AS287" s="368">
        <v>1</v>
      </c>
      <c r="AT287" s="368">
        <v>3</v>
      </c>
      <c r="AU287" s="368">
        <v>0</v>
      </c>
      <c r="AV287" s="368">
        <v>1</v>
      </c>
      <c r="AW287" s="368">
        <v>0</v>
      </c>
      <c r="AX287" s="368">
        <v>1</v>
      </c>
      <c r="AY287" s="368">
        <v>1</v>
      </c>
      <c r="AZ287" s="368">
        <v>3</v>
      </c>
      <c r="BA287" s="368">
        <v>0</v>
      </c>
      <c r="BB287" s="368">
        <v>1</v>
      </c>
      <c r="BC287" s="368">
        <v>0</v>
      </c>
      <c r="BD287" s="368">
        <v>1</v>
      </c>
      <c r="BE287" s="368">
        <v>1</v>
      </c>
      <c r="BF287" s="368">
        <v>3</v>
      </c>
      <c r="BG287" s="368">
        <v>0</v>
      </c>
      <c r="BH287" s="368">
        <v>1</v>
      </c>
      <c r="BI287" s="368">
        <v>0</v>
      </c>
      <c r="BJ287" s="368">
        <v>1</v>
      </c>
      <c r="BK287" s="368">
        <v>1</v>
      </c>
      <c r="BL287" s="368">
        <v>3</v>
      </c>
      <c r="BM287" s="368">
        <v>0</v>
      </c>
      <c r="BN287" s="368">
        <v>1</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_xlfn.CONCAT(H215:M215)</f>
        <v>YYNEE1r</v>
      </c>
      <c r="H288" s="368">
        <v>1</v>
      </c>
      <c r="I288" s="368">
        <v>1</v>
      </c>
      <c r="J288" s="368">
        <v>3</v>
      </c>
      <c r="K288" s="368">
        <v>0</v>
      </c>
      <c r="L288" s="368">
        <v>1</v>
      </c>
      <c r="M288" s="368">
        <v>0</v>
      </c>
      <c r="N288" s="368">
        <v>1</v>
      </c>
      <c r="O288" s="368">
        <v>1</v>
      </c>
      <c r="P288" s="368">
        <v>3</v>
      </c>
      <c r="Q288" s="368">
        <v>0</v>
      </c>
      <c r="R288" s="368">
        <v>1</v>
      </c>
      <c r="S288" s="368">
        <v>0</v>
      </c>
      <c r="T288" s="368">
        <v>1</v>
      </c>
      <c r="U288" s="368">
        <v>1</v>
      </c>
      <c r="V288" s="368">
        <v>3</v>
      </c>
      <c r="W288" s="368">
        <v>0</v>
      </c>
      <c r="X288" s="368">
        <v>1</v>
      </c>
      <c r="Y288" s="368">
        <v>0</v>
      </c>
      <c r="Z288" s="368">
        <v>1</v>
      </c>
      <c r="AA288" s="368">
        <v>1</v>
      </c>
      <c r="AB288" s="368">
        <v>3</v>
      </c>
      <c r="AC288" s="368">
        <v>0</v>
      </c>
      <c r="AD288" s="368">
        <v>1</v>
      </c>
      <c r="AE288" s="368">
        <v>0</v>
      </c>
      <c r="AF288" s="368">
        <v>1</v>
      </c>
      <c r="AG288" s="368">
        <v>1</v>
      </c>
      <c r="AH288" s="368">
        <v>3</v>
      </c>
      <c r="AI288" s="368">
        <v>0</v>
      </c>
      <c r="AJ288" s="368">
        <v>1</v>
      </c>
      <c r="AK288" s="368">
        <v>0</v>
      </c>
      <c r="AL288" s="368">
        <v>1</v>
      </c>
      <c r="AM288" s="368">
        <v>1</v>
      </c>
      <c r="AN288" s="368">
        <v>3</v>
      </c>
      <c r="AO288" s="368">
        <v>0</v>
      </c>
      <c r="AP288" s="368">
        <v>1</v>
      </c>
      <c r="AQ288" s="368">
        <v>0</v>
      </c>
      <c r="AR288" s="368">
        <v>1</v>
      </c>
      <c r="AS288" s="368">
        <v>1</v>
      </c>
      <c r="AT288" s="368">
        <v>3</v>
      </c>
      <c r="AU288" s="368">
        <v>0</v>
      </c>
      <c r="AV288" s="368">
        <v>1</v>
      </c>
      <c r="AW288" s="368">
        <v>0</v>
      </c>
      <c r="AX288" s="368">
        <v>1</v>
      </c>
      <c r="AY288" s="368">
        <v>1</v>
      </c>
      <c r="AZ288" s="368">
        <v>3</v>
      </c>
      <c r="BA288" s="368">
        <v>0</v>
      </c>
      <c r="BB288" s="368">
        <v>1</v>
      </c>
      <c r="BC288" s="368">
        <v>0</v>
      </c>
      <c r="BD288" s="368">
        <v>1</v>
      </c>
      <c r="BE288" s="368">
        <v>1</v>
      </c>
      <c r="BF288" s="368">
        <v>3</v>
      </c>
      <c r="BG288" s="368">
        <v>0</v>
      </c>
      <c r="BH288" s="368">
        <v>1</v>
      </c>
      <c r="BI288" s="368">
        <v>0</v>
      </c>
      <c r="BJ288" s="368">
        <v>1</v>
      </c>
      <c r="BK288" s="368">
        <v>1</v>
      </c>
      <c r="BL288" s="368">
        <v>3</v>
      </c>
      <c r="BM288" s="368">
        <v>0</v>
      </c>
      <c r="BN288" s="368">
        <v>1</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_xlfn.CONCAT(H216:M216)</f>
        <v>YYEENw</v>
      </c>
      <c r="H289" s="368">
        <v>1</v>
      </c>
      <c r="I289" s="368">
        <v>1</v>
      </c>
      <c r="J289" s="368">
        <v>1</v>
      </c>
      <c r="K289" s="368">
        <v>1</v>
      </c>
      <c r="L289" s="368">
        <v>0</v>
      </c>
      <c r="M289" s="368">
        <v>0</v>
      </c>
      <c r="N289" s="368">
        <v>1</v>
      </c>
      <c r="O289" s="368">
        <v>1</v>
      </c>
      <c r="P289" s="368">
        <v>1</v>
      </c>
      <c r="Q289" s="368">
        <v>1</v>
      </c>
      <c r="R289" s="368">
        <v>0</v>
      </c>
      <c r="S289" s="368">
        <v>0</v>
      </c>
      <c r="T289" s="368">
        <v>1</v>
      </c>
      <c r="U289" s="368">
        <v>1</v>
      </c>
      <c r="V289" s="368">
        <v>1</v>
      </c>
      <c r="W289" s="368">
        <v>1</v>
      </c>
      <c r="X289" s="368">
        <v>0</v>
      </c>
      <c r="Y289" s="368">
        <v>0</v>
      </c>
      <c r="Z289" s="368">
        <v>1</v>
      </c>
      <c r="AA289" s="368">
        <v>1</v>
      </c>
      <c r="AB289" s="368">
        <v>1</v>
      </c>
      <c r="AC289" s="368">
        <v>1</v>
      </c>
      <c r="AD289" s="368">
        <v>0</v>
      </c>
      <c r="AE289" s="368">
        <v>0</v>
      </c>
      <c r="AF289" s="368">
        <v>1</v>
      </c>
      <c r="AG289" s="368">
        <v>1</v>
      </c>
      <c r="AH289" s="368">
        <v>1</v>
      </c>
      <c r="AI289" s="368">
        <v>1</v>
      </c>
      <c r="AJ289" s="368">
        <v>0</v>
      </c>
      <c r="AK289" s="368">
        <v>0</v>
      </c>
      <c r="AL289" s="368">
        <v>1</v>
      </c>
      <c r="AM289" s="368">
        <v>1</v>
      </c>
      <c r="AN289" s="368">
        <v>1</v>
      </c>
      <c r="AO289" s="368">
        <v>1</v>
      </c>
      <c r="AP289" s="368">
        <v>0</v>
      </c>
      <c r="AQ289" s="368">
        <v>0</v>
      </c>
      <c r="AR289" s="368">
        <v>1</v>
      </c>
      <c r="AS289" s="368">
        <v>1</v>
      </c>
      <c r="AT289" s="368">
        <v>1</v>
      </c>
      <c r="AU289" s="368">
        <v>1</v>
      </c>
      <c r="AV289" s="368">
        <v>0</v>
      </c>
      <c r="AW289" s="368">
        <v>0</v>
      </c>
      <c r="AX289" s="368">
        <v>1</v>
      </c>
      <c r="AY289" s="368">
        <v>1</v>
      </c>
      <c r="AZ289" s="368">
        <v>1</v>
      </c>
      <c r="BA289" s="368">
        <v>1</v>
      </c>
      <c r="BB289" s="368">
        <v>0</v>
      </c>
      <c r="BC289" s="368">
        <v>0</v>
      </c>
      <c r="BD289" s="368">
        <v>1</v>
      </c>
      <c r="BE289" s="368">
        <v>1</v>
      </c>
      <c r="BF289" s="368">
        <v>1</v>
      </c>
      <c r="BG289" s="368">
        <v>1</v>
      </c>
      <c r="BH289" s="368">
        <v>0</v>
      </c>
      <c r="BI289" s="368">
        <v>0</v>
      </c>
      <c r="BJ289" s="368">
        <v>1</v>
      </c>
      <c r="BK289" s="368">
        <v>1</v>
      </c>
      <c r="BL289" s="368">
        <v>1</v>
      </c>
      <c r="BM289" s="368">
        <v>1</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_xlfn.CONCAT(H217:M217)</f>
        <v>YYENE1b</v>
      </c>
      <c r="H290" s="368">
        <v>1</v>
      </c>
      <c r="I290" s="368">
        <v>1</v>
      </c>
      <c r="J290" s="368">
        <v>2</v>
      </c>
      <c r="K290" s="368">
        <v>2</v>
      </c>
      <c r="L290" s="368">
        <v>0</v>
      </c>
      <c r="M290" s="368">
        <v>0</v>
      </c>
      <c r="N290" s="368">
        <v>1</v>
      </c>
      <c r="O290" s="368">
        <v>1</v>
      </c>
      <c r="P290" s="368">
        <v>2</v>
      </c>
      <c r="Q290" s="368">
        <v>2</v>
      </c>
      <c r="R290" s="368">
        <v>0</v>
      </c>
      <c r="S290" s="368">
        <v>0</v>
      </c>
      <c r="T290" s="368">
        <v>1</v>
      </c>
      <c r="U290" s="368">
        <v>1</v>
      </c>
      <c r="V290" s="368">
        <v>2</v>
      </c>
      <c r="W290" s="368">
        <v>2</v>
      </c>
      <c r="X290" s="368">
        <v>0</v>
      </c>
      <c r="Y290" s="368">
        <v>0</v>
      </c>
      <c r="Z290" s="368">
        <v>1</v>
      </c>
      <c r="AA290" s="368">
        <v>1</v>
      </c>
      <c r="AB290" s="368">
        <v>2</v>
      </c>
      <c r="AC290" s="368">
        <v>2</v>
      </c>
      <c r="AD290" s="368">
        <v>0</v>
      </c>
      <c r="AE290" s="368">
        <v>0</v>
      </c>
      <c r="AF290" s="368">
        <v>1</v>
      </c>
      <c r="AG290" s="368">
        <v>1</v>
      </c>
      <c r="AH290" s="368">
        <v>2</v>
      </c>
      <c r="AI290" s="368">
        <v>2</v>
      </c>
      <c r="AJ290" s="368">
        <v>0</v>
      </c>
      <c r="AK290" s="368">
        <v>0</v>
      </c>
      <c r="AL290" s="368">
        <v>1</v>
      </c>
      <c r="AM290" s="368">
        <v>1</v>
      </c>
      <c r="AN290" s="368">
        <v>2</v>
      </c>
      <c r="AO290" s="368">
        <v>2</v>
      </c>
      <c r="AP290" s="368">
        <v>0</v>
      </c>
      <c r="AQ290" s="368">
        <v>0</v>
      </c>
      <c r="AR290" s="368">
        <v>1</v>
      </c>
      <c r="AS290" s="368">
        <v>1</v>
      </c>
      <c r="AT290" s="368">
        <v>2</v>
      </c>
      <c r="AU290" s="368">
        <v>2</v>
      </c>
      <c r="AV290" s="368">
        <v>0</v>
      </c>
      <c r="AW290" s="368">
        <v>0</v>
      </c>
      <c r="AX290" s="368">
        <v>1</v>
      </c>
      <c r="AY290" s="368">
        <v>1</v>
      </c>
      <c r="AZ290" s="368">
        <v>2</v>
      </c>
      <c r="BA290" s="368">
        <v>2</v>
      </c>
      <c r="BB290" s="368">
        <v>0</v>
      </c>
      <c r="BC290" s="368">
        <v>0</v>
      </c>
      <c r="BD290" s="368">
        <v>1</v>
      </c>
      <c r="BE290" s="368">
        <v>1</v>
      </c>
      <c r="BF290" s="368">
        <v>2</v>
      </c>
      <c r="BG290" s="368">
        <v>2</v>
      </c>
      <c r="BH290" s="368">
        <v>0</v>
      </c>
      <c r="BI290" s="368">
        <v>0</v>
      </c>
      <c r="BJ290" s="368">
        <v>1</v>
      </c>
      <c r="BK290" s="368">
        <v>1</v>
      </c>
      <c r="BL290" s="368">
        <v>2</v>
      </c>
      <c r="BM290" s="368">
        <v>2</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_xlfn.CONCAT(H218:M218)</f>
        <v>AAAAAz</v>
      </c>
      <c r="H291" s="368">
        <v>1</v>
      </c>
      <c r="I291" s="368">
        <v>1</v>
      </c>
      <c r="J291" s="368">
        <v>2</v>
      </c>
      <c r="K291" s="368">
        <v>0</v>
      </c>
      <c r="L291" s="368">
        <v>0</v>
      </c>
      <c r="M291" s="368">
        <v>0</v>
      </c>
      <c r="N291" s="368">
        <v>1</v>
      </c>
      <c r="O291" s="368">
        <v>1</v>
      </c>
      <c r="P291" s="368">
        <v>2</v>
      </c>
      <c r="Q291" s="368">
        <v>0</v>
      </c>
      <c r="R291" s="368">
        <v>0</v>
      </c>
      <c r="S291" s="368">
        <v>0</v>
      </c>
      <c r="T291" s="368">
        <v>1</v>
      </c>
      <c r="U291" s="368">
        <v>1</v>
      </c>
      <c r="V291" s="368">
        <v>2</v>
      </c>
      <c r="W291" s="368">
        <v>0</v>
      </c>
      <c r="X291" s="368">
        <v>0</v>
      </c>
      <c r="Y291" s="368">
        <v>0</v>
      </c>
      <c r="Z291" s="368">
        <v>1</v>
      </c>
      <c r="AA291" s="368">
        <v>1</v>
      </c>
      <c r="AB291" s="368">
        <v>2</v>
      </c>
      <c r="AC291" s="368">
        <v>0</v>
      </c>
      <c r="AD291" s="368">
        <v>0</v>
      </c>
      <c r="AE291" s="368">
        <v>0</v>
      </c>
      <c r="AF291" s="368">
        <v>1</v>
      </c>
      <c r="AG291" s="368">
        <v>1</v>
      </c>
      <c r="AH291" s="368">
        <v>2</v>
      </c>
      <c r="AI291" s="368">
        <v>0</v>
      </c>
      <c r="AJ291" s="368">
        <v>0</v>
      </c>
      <c r="AK291" s="368">
        <v>0</v>
      </c>
      <c r="AL291" s="368">
        <v>1</v>
      </c>
      <c r="AM291" s="368">
        <v>1</v>
      </c>
      <c r="AN291" s="368">
        <v>2</v>
      </c>
      <c r="AO291" s="368">
        <v>0</v>
      </c>
      <c r="AP291" s="368">
        <v>0</v>
      </c>
      <c r="AQ291" s="368">
        <v>0</v>
      </c>
      <c r="AR291" s="368">
        <v>1</v>
      </c>
      <c r="AS291" s="368">
        <v>1</v>
      </c>
      <c r="AT291" s="368">
        <v>2</v>
      </c>
      <c r="AU291" s="368">
        <v>0</v>
      </c>
      <c r="AV291" s="368">
        <v>0</v>
      </c>
      <c r="AW291" s="368">
        <v>0</v>
      </c>
      <c r="AX291" s="368">
        <v>1</v>
      </c>
      <c r="AY291" s="368">
        <v>1</v>
      </c>
      <c r="AZ291" s="368">
        <v>2</v>
      </c>
      <c r="BA291" s="368">
        <v>0</v>
      </c>
      <c r="BB291" s="368">
        <v>0</v>
      </c>
      <c r="BC291" s="368">
        <v>0</v>
      </c>
      <c r="BD291" s="368">
        <v>1</v>
      </c>
      <c r="BE291" s="368">
        <v>1</v>
      </c>
      <c r="BF291" s="368">
        <v>2</v>
      </c>
      <c r="BG291" s="368">
        <v>0</v>
      </c>
      <c r="BH291" s="368">
        <v>0</v>
      </c>
      <c r="BI291" s="368">
        <v>0</v>
      </c>
      <c r="BJ291" s="368">
        <v>1</v>
      </c>
      <c r="BK291" s="368">
        <v>1</v>
      </c>
      <c r="BL291" s="368">
        <v>2</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_xlfn.CONCAT(H219:M219)</f>
        <v>AAAANw</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_xlfn.CONCAT(H220:M220)</f>
        <v>AAANE1b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_xlfn.CONCAT(H221:M221)</f>
        <v>AANEE1a</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_xlfn.CONCAT(H222:M222)</f>
        <v>AYEEAa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_xlfn.CONCAT(H223:M223)</f>
        <v>YYEAAa</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_xlfn.CONCAT(H224:M224)</f>
        <v>YYAAAa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_xlfn.CONCAT(H225:M225)</f>
        <v>YAAAAa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_xlfn.CONCAT(H226:M226)</f>
        <v>YYENE1l</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_xlfn.CONCAT(H227:M227)</f>
        <v>YYPENw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_xlfn.CONCAT(H228:M228)</f>
        <v>YYEPE1z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_xlfn.CONCAT(H229:M229)</f>
        <v>YYNEPw</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_xlfn.CONCAT(H230:M230)</f>
        <v>AYAAAw</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_xlfn.CONCAT(H231:M231)</f>
        <v>AAEAAa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_xlfn.CONCAT(H232:M232)</f>
        <v>AAAEAa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_xlfn.CONCAT(H233:M233)</f>
        <v>YAAAE1a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_xlfn.CONCAT(H234:M234)</f>
        <v>YAAANw</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_xlfn.CONCAT(H235:M235)</f>
        <v>AYAAAz</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_xlfn.CONCAT(H236:M236)</f>
        <v>AYEAAa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_xlfn.CONCAT(H237:M237)</f>
        <v>AANEAa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_xlfn.CONCAT(H238:M238)</f>
        <v>AAANE1a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c r="I312" s="257"/>
      <c r="J312" s="257"/>
      <c r="K312" s="257"/>
      <c r="N312" s="707"/>
      <c r="O312" s="313"/>
      <c r="P312" s="313"/>
      <c r="Q312" s="313"/>
      <c r="R312" s="313"/>
      <c r="S312" s="313"/>
      <c r="T312" s="313"/>
      <c r="U312" s="313"/>
      <c r="V312" s="313"/>
      <c r="W312" s="313"/>
      <c r="X312" s="320"/>
      <c r="Y312" s="320"/>
      <c r="Z312" s="320"/>
      <c r="AA312" s="320"/>
      <c r="AB312" s="320"/>
      <c r="AC312" s="320"/>
      <c r="AD312" s="320"/>
      <c r="AE312" s="320"/>
      <c r="AF312" s="320"/>
      <c r="AG312" s="320"/>
      <c r="AH312" s="320"/>
      <c r="AI312" s="320"/>
      <c r="AJ312" s="320"/>
      <c r="AK312" s="320"/>
      <c r="AL312" s="320"/>
      <c r="AM312" s="320"/>
      <c r="AN312" s="320"/>
      <c r="AO312" s="320"/>
      <c r="AP312" s="320"/>
      <c r="AQ312" s="320"/>
      <c r="AR312" s="320"/>
      <c r="AS312" s="320"/>
      <c r="AT312" s="320"/>
      <c r="AU312" s="320"/>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c r="I313" s="257"/>
      <c r="J313" s="257"/>
      <c r="K313" s="257"/>
      <c r="N313" s="707"/>
      <c r="O313" s="313"/>
      <c r="P313" s="313"/>
      <c r="Q313" s="313"/>
      <c r="R313" s="313"/>
      <c r="S313" s="313"/>
      <c r="T313" s="313"/>
      <c r="U313" s="313"/>
      <c r="V313" s="313"/>
      <c r="W313" s="313"/>
      <c r="X313" s="320"/>
      <c r="Y313" s="320"/>
      <c r="Z313" s="320"/>
      <c r="AA313" s="320"/>
      <c r="AB313" s="320"/>
      <c r="AC313" s="320"/>
      <c r="AD313" s="320"/>
      <c r="AE313" s="320"/>
      <c r="AF313" s="320"/>
      <c r="AG313" s="320"/>
      <c r="AH313" s="320"/>
      <c r="AI313" s="320"/>
      <c r="AJ313" s="320"/>
      <c r="AK313" s="320"/>
      <c r="AL313" s="320"/>
      <c r="AM313" s="320"/>
      <c r="AN313" s="320"/>
      <c r="AO313" s="320"/>
      <c r="AP313" s="320"/>
      <c r="AQ313" s="320"/>
      <c r="AR313" s="320"/>
      <c r="AS313" s="320"/>
      <c r="AT313" s="320"/>
      <c r="AU313" s="320"/>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708" t="s">
        <v>912</v>
      </c>
      <c r="N314" s="707"/>
      <c r="O314" s="313"/>
      <c r="P314" s="313"/>
      <c r="Q314" s="313"/>
      <c r="R314" s="313"/>
      <c r="S314" s="313"/>
      <c r="T314" s="313"/>
      <c r="U314" s="313"/>
      <c r="V314" s="313"/>
      <c r="W314" s="313"/>
      <c r="X314" s="320"/>
      <c r="Y314" s="320"/>
      <c r="Z314" s="320"/>
      <c r="AA314" s="320"/>
      <c r="AB314" s="320"/>
      <c r="AC314" s="320"/>
      <c r="AD314" s="320"/>
      <c r="AE314" s="320"/>
      <c r="AF314" s="320"/>
      <c r="AG314" s="320"/>
      <c r="AH314" s="320"/>
      <c r="AI314" s="320"/>
      <c r="AJ314" s="320"/>
      <c r="AK314" s="320"/>
      <c r="AL314" s="320"/>
      <c r="AM314" s="320"/>
      <c r="AN314" s="320"/>
      <c r="AO314" s="320"/>
      <c r="AP314" s="320"/>
      <c r="AQ314" s="320"/>
      <c r="AR314" s="320"/>
      <c r="AS314" s="320"/>
      <c r="AT314" s="320"/>
      <c r="AU314" s="320"/>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
        <v>915</v>
      </c>
      <c r="H315" s="75" t="s">
        <v>934</v>
      </c>
      <c r="I315" s="75" t="s">
        <v>934</v>
      </c>
      <c r="J315" s="75" t="s">
        <v>934</v>
      </c>
      <c r="K315" s="75" t="s">
        <v>934</v>
      </c>
      <c r="L315" s="75" t="s">
        <v>461</v>
      </c>
      <c r="M315" s="75" t="s">
        <v>461</v>
      </c>
      <c r="N315" s="75" t="s">
        <v>461</v>
      </c>
      <c r="O315" s="75" t="s">
        <v>461</v>
      </c>
      <c r="P315" s="75" t="s">
        <v>900</v>
      </c>
      <c r="Q315" s="75" t="s">
        <v>900</v>
      </c>
      <c r="R315" s="75" t="s">
        <v>900</v>
      </c>
      <c r="S315" s="75" t="s">
        <v>900</v>
      </c>
      <c r="T315" s="75" t="s">
        <v>901</v>
      </c>
      <c r="U315" s="75" t="s">
        <v>901</v>
      </c>
      <c r="V315" s="75" t="s">
        <v>901</v>
      </c>
      <c r="W315" s="75" t="s">
        <v>901</v>
      </c>
      <c r="X315" s="75" t="s">
        <v>902</v>
      </c>
      <c r="Y315" s="75" t="s">
        <v>902</v>
      </c>
      <c r="Z315" s="75" t="s">
        <v>902</v>
      </c>
      <c r="AA315" s="75" t="s">
        <v>902</v>
      </c>
      <c r="AB315" s="75" t="s">
        <v>903</v>
      </c>
      <c r="AC315" s="75" t="s">
        <v>903</v>
      </c>
      <c r="AD315" s="75" t="s">
        <v>903</v>
      </c>
      <c r="AE315" s="75" t="s">
        <v>903</v>
      </c>
      <c r="AF315" s="75" t="s">
        <v>904</v>
      </c>
      <c r="AG315" s="75" t="s">
        <v>904</v>
      </c>
      <c r="AH315" s="75" t="s">
        <v>904</v>
      </c>
      <c r="AI315" s="75" t="s">
        <v>904</v>
      </c>
      <c r="AJ315" s="75" t="s">
        <v>905</v>
      </c>
      <c r="AK315" s="75" t="s">
        <v>905</v>
      </c>
      <c r="AL315" s="75" t="s">
        <v>905</v>
      </c>
      <c r="AM315" s="75" t="s">
        <v>905</v>
      </c>
      <c r="AN315" s="75" t="s">
        <v>906</v>
      </c>
      <c r="AO315" s="75" t="s">
        <v>906</v>
      </c>
      <c r="AP315" s="75" t="s">
        <v>906</v>
      </c>
      <c r="AQ315" s="75" t="s">
        <v>906</v>
      </c>
      <c r="AR315" s="75" t="s">
        <v>907</v>
      </c>
      <c r="AS315" s="75" t="s">
        <v>907</v>
      </c>
      <c r="AT315" s="75" t="s">
        <v>907</v>
      </c>
      <c r="AU315" s="75" t="s">
        <v>907</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
        <v>67</v>
      </c>
      <c r="H316" s="75" t="s">
        <v>406</v>
      </c>
      <c r="I316" s="75" t="s">
        <v>407</v>
      </c>
      <c r="J316" s="75" t="s">
        <v>68</v>
      </c>
      <c r="K316" s="75" t="s">
        <v>408</v>
      </c>
      <c r="L316" s="75" t="s">
        <v>406</v>
      </c>
      <c r="M316" s="75" t="s">
        <v>407</v>
      </c>
      <c r="N316" s="75" t="s">
        <v>68</v>
      </c>
      <c r="O316" s="75" t="s">
        <v>408</v>
      </c>
      <c r="P316" s="75" t="s">
        <v>406</v>
      </c>
      <c r="Q316" s="75" t="s">
        <v>407</v>
      </c>
      <c r="R316" s="75" t="s">
        <v>68</v>
      </c>
      <c r="S316" s="75" t="s">
        <v>408</v>
      </c>
      <c r="T316" s="75" t="s">
        <v>406</v>
      </c>
      <c r="U316" s="75" t="s">
        <v>407</v>
      </c>
      <c r="V316" s="75" t="s">
        <v>68</v>
      </c>
      <c r="W316" s="75" t="s">
        <v>408</v>
      </c>
      <c r="X316" s="75" t="s">
        <v>406</v>
      </c>
      <c r="Y316" s="75" t="s">
        <v>407</v>
      </c>
      <c r="Z316" s="75" t="s">
        <v>68</v>
      </c>
      <c r="AA316" s="75" t="s">
        <v>408</v>
      </c>
      <c r="AB316" s="75" t="s">
        <v>406</v>
      </c>
      <c r="AC316" s="75" t="s">
        <v>407</v>
      </c>
      <c r="AD316" s="75" t="s">
        <v>68</v>
      </c>
      <c r="AE316" s="75" t="s">
        <v>408</v>
      </c>
      <c r="AF316" s="75" t="s">
        <v>406</v>
      </c>
      <c r="AG316" s="75" t="s">
        <v>407</v>
      </c>
      <c r="AH316" s="75" t="s">
        <v>68</v>
      </c>
      <c r="AI316" s="75" t="s">
        <v>408</v>
      </c>
      <c r="AJ316" s="75" t="s">
        <v>406</v>
      </c>
      <c r="AK316" s="75" t="s">
        <v>407</v>
      </c>
      <c r="AL316" s="75" t="s">
        <v>68</v>
      </c>
      <c r="AM316" s="75" t="s">
        <v>408</v>
      </c>
      <c r="AN316" s="75" t="s">
        <v>406</v>
      </c>
      <c r="AO316" s="75" t="s">
        <v>407</v>
      </c>
      <c r="AP316" s="75" t="s">
        <v>68</v>
      </c>
      <c r="AQ316" s="75" t="s">
        <v>408</v>
      </c>
      <c r="AR316" s="75" t="s">
        <v>406</v>
      </c>
      <c r="AS316" s="75" t="s">
        <v>407</v>
      </c>
      <c r="AT316" s="75" t="s">
        <v>68</v>
      </c>
      <c r="AU316" s="75" t="s">
        <v>408</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_xlfn.CONCAT(H207:M207)</f>
        <v>AAAAAa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_xlfn.CONCAT(H208:M208)</f>
        <v>YAEAE1a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_xlfn.CONCAT(H209:M209)</f>
        <v>AYAEAb</v>
      </c>
      <c r="H319" s="368">
        <v>100</v>
      </c>
      <c r="I319" s="368">
        <v>100</v>
      </c>
      <c r="J319" s="368">
        <v>40</v>
      </c>
      <c r="K319" s="368">
        <v>0</v>
      </c>
      <c r="L319" s="368">
        <v>100</v>
      </c>
      <c r="M319" s="368">
        <v>100</v>
      </c>
      <c r="N319" s="368">
        <v>40</v>
      </c>
      <c r="O319" s="368">
        <v>0</v>
      </c>
      <c r="P319" s="368">
        <v>100</v>
      </c>
      <c r="Q319" s="368">
        <v>100</v>
      </c>
      <c r="R319" s="368">
        <v>40</v>
      </c>
      <c r="S319" s="368">
        <v>0</v>
      </c>
      <c r="T319" s="368">
        <v>100</v>
      </c>
      <c r="U319" s="368">
        <v>100</v>
      </c>
      <c r="V319" s="368">
        <v>40</v>
      </c>
      <c r="W319" s="368">
        <v>0</v>
      </c>
      <c r="X319" s="368">
        <v>100</v>
      </c>
      <c r="Y319" s="368">
        <v>100</v>
      </c>
      <c r="Z319" s="368">
        <v>40</v>
      </c>
      <c r="AA319" s="368">
        <v>0</v>
      </c>
      <c r="AB319" s="368">
        <v>100</v>
      </c>
      <c r="AC319" s="368">
        <v>100</v>
      </c>
      <c r="AD319" s="368">
        <v>40</v>
      </c>
      <c r="AE319" s="368">
        <v>0</v>
      </c>
      <c r="AF319" s="368">
        <v>100</v>
      </c>
      <c r="AG319" s="368">
        <v>100</v>
      </c>
      <c r="AH319" s="368">
        <v>40</v>
      </c>
      <c r="AI319" s="368">
        <v>0</v>
      </c>
      <c r="AJ319" s="368">
        <v>100</v>
      </c>
      <c r="AK319" s="368">
        <v>100</v>
      </c>
      <c r="AL319" s="368">
        <v>40</v>
      </c>
      <c r="AM319" s="368">
        <v>0</v>
      </c>
      <c r="AN319" s="368">
        <v>100</v>
      </c>
      <c r="AO319" s="368">
        <v>100</v>
      </c>
      <c r="AP319" s="368">
        <v>40</v>
      </c>
      <c r="AQ319" s="368">
        <v>0</v>
      </c>
      <c r="AR319" s="368">
        <v>100</v>
      </c>
      <c r="AS319" s="368">
        <v>100</v>
      </c>
      <c r="AT319" s="368">
        <v>40</v>
      </c>
      <c r="AU319" s="368">
        <v>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65" customFormat="1" ht="15" outlineLevel="1" x14ac:dyDescent="0.25">
      <c r="A320" s="769"/>
      <c r="B320" s="766"/>
      <c r="C320" s="778"/>
      <c r="D320" s="778"/>
      <c r="E320" s="778"/>
      <c r="F320" s="782"/>
      <c r="G320" s="782" t="str">
        <f>_xlfn.CONCAT(H210:M210)</f>
        <v>YAEAOFa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773"/>
      <c r="BS320" s="768"/>
      <c r="BT320" s="768"/>
      <c r="BU320" s="768"/>
    </row>
    <row r="321" spans="1:73" s="765" customFormat="1" ht="15" outlineLevel="1" x14ac:dyDescent="0.25">
      <c r="A321" s="769"/>
      <c r="B321" s="766"/>
      <c r="C321" s="778"/>
      <c r="D321" s="778"/>
      <c r="E321" s="778"/>
      <c r="F321" s="782"/>
      <c r="G321" s="782" t="str">
        <f>_xlfn.CONCAT(H211:M211)</f>
        <v>AYAEAof</v>
      </c>
      <c r="H321" s="368">
        <v>100</v>
      </c>
      <c r="I321" s="368">
        <v>100</v>
      </c>
      <c r="J321" s="368">
        <v>40</v>
      </c>
      <c r="K321" s="368">
        <v>0</v>
      </c>
      <c r="L321" s="368">
        <v>100</v>
      </c>
      <c r="M321" s="368">
        <v>100</v>
      </c>
      <c r="N321" s="368">
        <v>40</v>
      </c>
      <c r="O321" s="368">
        <v>0</v>
      </c>
      <c r="P321" s="368">
        <v>100</v>
      </c>
      <c r="Q321" s="368">
        <v>100</v>
      </c>
      <c r="R321" s="368">
        <v>40</v>
      </c>
      <c r="S321" s="368">
        <v>0</v>
      </c>
      <c r="T321" s="368">
        <v>100</v>
      </c>
      <c r="U321" s="368">
        <v>100</v>
      </c>
      <c r="V321" s="368">
        <v>40</v>
      </c>
      <c r="W321" s="368">
        <v>0</v>
      </c>
      <c r="X321" s="368">
        <v>100</v>
      </c>
      <c r="Y321" s="368">
        <v>100</v>
      </c>
      <c r="Z321" s="368">
        <v>40</v>
      </c>
      <c r="AA321" s="368">
        <v>0</v>
      </c>
      <c r="AB321" s="368">
        <v>100</v>
      </c>
      <c r="AC321" s="368">
        <v>100</v>
      </c>
      <c r="AD321" s="368">
        <v>40</v>
      </c>
      <c r="AE321" s="368">
        <v>0</v>
      </c>
      <c r="AF321" s="368">
        <v>100</v>
      </c>
      <c r="AG321" s="368">
        <v>100</v>
      </c>
      <c r="AH321" s="368">
        <v>40</v>
      </c>
      <c r="AI321" s="368">
        <v>0</v>
      </c>
      <c r="AJ321" s="368">
        <v>100</v>
      </c>
      <c r="AK321" s="368">
        <v>100</v>
      </c>
      <c r="AL321" s="368">
        <v>40</v>
      </c>
      <c r="AM321" s="368">
        <v>0</v>
      </c>
      <c r="AN321" s="368">
        <v>100</v>
      </c>
      <c r="AO321" s="368">
        <v>100</v>
      </c>
      <c r="AP321" s="368">
        <v>40</v>
      </c>
      <c r="AQ321" s="368">
        <v>0</v>
      </c>
      <c r="AR321" s="368">
        <v>100</v>
      </c>
      <c r="AS321" s="368">
        <v>100</v>
      </c>
      <c r="AT321" s="368">
        <v>40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773"/>
      <c r="BS321" s="768"/>
      <c r="BT321" s="768"/>
      <c r="BU321" s="768"/>
    </row>
    <row r="322" spans="1:73" s="75" customFormat="1" ht="15" outlineLevel="1" x14ac:dyDescent="0.25">
      <c r="A322" s="238"/>
      <c r="B322" s="239"/>
      <c r="C322" s="249"/>
      <c r="D322" s="249"/>
      <c r="E322" s="249"/>
      <c r="F322" s="257"/>
      <c r="G322" s="257" t="str">
        <f>_xlfn.CONCAT(H212:M212)</f>
        <v>YYNENb</v>
      </c>
      <c r="H322" s="368">
        <v>100</v>
      </c>
      <c r="I322" s="368">
        <v>120</v>
      </c>
      <c r="J322" s="368">
        <v>100</v>
      </c>
      <c r="K322" s="368">
        <v>0</v>
      </c>
      <c r="L322" s="368">
        <v>100</v>
      </c>
      <c r="M322" s="368">
        <v>120</v>
      </c>
      <c r="N322" s="368">
        <v>100</v>
      </c>
      <c r="O322" s="368">
        <v>0</v>
      </c>
      <c r="P322" s="368">
        <v>100</v>
      </c>
      <c r="Q322" s="368">
        <v>120</v>
      </c>
      <c r="R322" s="368">
        <v>100</v>
      </c>
      <c r="S322" s="368">
        <v>0</v>
      </c>
      <c r="T322" s="368">
        <v>100</v>
      </c>
      <c r="U322" s="368">
        <v>120</v>
      </c>
      <c r="V322" s="368">
        <v>100</v>
      </c>
      <c r="W322" s="368">
        <v>0</v>
      </c>
      <c r="X322" s="368">
        <v>100</v>
      </c>
      <c r="Y322" s="368">
        <v>120</v>
      </c>
      <c r="Z322" s="368">
        <v>100</v>
      </c>
      <c r="AA322" s="368">
        <v>0</v>
      </c>
      <c r="AB322" s="368">
        <v>100</v>
      </c>
      <c r="AC322" s="368">
        <v>120</v>
      </c>
      <c r="AD322" s="368">
        <v>100</v>
      </c>
      <c r="AE322" s="368">
        <v>0</v>
      </c>
      <c r="AF322" s="368">
        <v>100</v>
      </c>
      <c r="AG322" s="368">
        <v>120</v>
      </c>
      <c r="AH322" s="368">
        <v>100</v>
      </c>
      <c r="AI322" s="368">
        <v>0</v>
      </c>
      <c r="AJ322" s="368">
        <v>100</v>
      </c>
      <c r="AK322" s="368">
        <v>120</v>
      </c>
      <c r="AL322" s="368">
        <v>100</v>
      </c>
      <c r="AM322" s="368">
        <v>0</v>
      </c>
      <c r="AN322" s="368">
        <v>100</v>
      </c>
      <c r="AO322" s="368">
        <v>120</v>
      </c>
      <c r="AP322" s="368">
        <v>100</v>
      </c>
      <c r="AQ322" s="368">
        <v>0</v>
      </c>
      <c r="AR322" s="368">
        <v>100</v>
      </c>
      <c r="AS322" s="368">
        <v>120</v>
      </c>
      <c r="AT322" s="368">
        <v>100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_xlfn.CONCAT(H213:M213)</f>
        <v>YYENE1z</v>
      </c>
      <c r="H323" s="368">
        <v>100</v>
      </c>
      <c r="I323" s="368">
        <v>150</v>
      </c>
      <c r="J323" s="368">
        <v>0</v>
      </c>
      <c r="K323" s="368">
        <v>150</v>
      </c>
      <c r="L323" s="368">
        <v>100</v>
      </c>
      <c r="M323" s="368">
        <v>150</v>
      </c>
      <c r="N323" s="368">
        <v>0</v>
      </c>
      <c r="O323" s="368">
        <v>150</v>
      </c>
      <c r="P323" s="368">
        <v>100</v>
      </c>
      <c r="Q323" s="368">
        <v>150</v>
      </c>
      <c r="R323" s="368">
        <v>0</v>
      </c>
      <c r="S323" s="368">
        <v>150</v>
      </c>
      <c r="T323" s="368">
        <v>100</v>
      </c>
      <c r="U323" s="368">
        <v>150</v>
      </c>
      <c r="V323" s="368">
        <v>0</v>
      </c>
      <c r="W323" s="368">
        <v>150</v>
      </c>
      <c r="X323" s="368">
        <v>100</v>
      </c>
      <c r="Y323" s="368">
        <v>150</v>
      </c>
      <c r="Z323" s="368">
        <v>0</v>
      </c>
      <c r="AA323" s="368">
        <v>150</v>
      </c>
      <c r="AB323" s="368">
        <v>100</v>
      </c>
      <c r="AC323" s="368">
        <v>150</v>
      </c>
      <c r="AD323" s="368">
        <v>0</v>
      </c>
      <c r="AE323" s="368">
        <v>150</v>
      </c>
      <c r="AF323" s="368">
        <v>100</v>
      </c>
      <c r="AG323" s="368">
        <v>150</v>
      </c>
      <c r="AH323" s="368">
        <v>0</v>
      </c>
      <c r="AI323" s="368">
        <v>150</v>
      </c>
      <c r="AJ323" s="368">
        <v>100</v>
      </c>
      <c r="AK323" s="368">
        <v>150</v>
      </c>
      <c r="AL323" s="368">
        <v>0</v>
      </c>
      <c r="AM323" s="368">
        <v>150</v>
      </c>
      <c r="AN323" s="368">
        <v>100</v>
      </c>
      <c r="AO323" s="368">
        <v>150</v>
      </c>
      <c r="AP323" s="368">
        <v>0</v>
      </c>
      <c r="AQ323" s="368">
        <v>150</v>
      </c>
      <c r="AR323" s="368">
        <v>100</v>
      </c>
      <c r="AS323" s="368">
        <v>150</v>
      </c>
      <c r="AT323" s="368">
        <v>0</v>
      </c>
      <c r="AU323" s="368">
        <v>150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_xlfn.CONCAT(H214:M214)</f>
        <v>YYENE1r</v>
      </c>
      <c r="H324" s="368">
        <v>100</v>
      </c>
      <c r="I324" s="368">
        <v>150</v>
      </c>
      <c r="J324" s="368">
        <v>0</v>
      </c>
      <c r="K324" s="368">
        <v>150</v>
      </c>
      <c r="L324" s="368">
        <v>100</v>
      </c>
      <c r="M324" s="368">
        <v>150</v>
      </c>
      <c r="N324" s="368">
        <v>0</v>
      </c>
      <c r="O324" s="368">
        <v>150</v>
      </c>
      <c r="P324" s="368">
        <v>100</v>
      </c>
      <c r="Q324" s="368">
        <v>150</v>
      </c>
      <c r="R324" s="368">
        <v>0</v>
      </c>
      <c r="S324" s="368">
        <v>150</v>
      </c>
      <c r="T324" s="368">
        <v>100</v>
      </c>
      <c r="U324" s="368">
        <v>150</v>
      </c>
      <c r="V324" s="368">
        <v>0</v>
      </c>
      <c r="W324" s="368">
        <v>150</v>
      </c>
      <c r="X324" s="368">
        <v>100</v>
      </c>
      <c r="Y324" s="368">
        <v>150</v>
      </c>
      <c r="Z324" s="368">
        <v>0</v>
      </c>
      <c r="AA324" s="368">
        <v>150</v>
      </c>
      <c r="AB324" s="368">
        <v>100</v>
      </c>
      <c r="AC324" s="368">
        <v>150</v>
      </c>
      <c r="AD324" s="368">
        <v>0</v>
      </c>
      <c r="AE324" s="368">
        <v>150</v>
      </c>
      <c r="AF324" s="368">
        <v>100</v>
      </c>
      <c r="AG324" s="368">
        <v>150</v>
      </c>
      <c r="AH324" s="368">
        <v>0</v>
      </c>
      <c r="AI324" s="368">
        <v>150</v>
      </c>
      <c r="AJ324" s="368">
        <v>100</v>
      </c>
      <c r="AK324" s="368">
        <v>150</v>
      </c>
      <c r="AL324" s="368">
        <v>0</v>
      </c>
      <c r="AM324" s="368">
        <v>150</v>
      </c>
      <c r="AN324" s="368">
        <v>100</v>
      </c>
      <c r="AO324" s="368">
        <v>150</v>
      </c>
      <c r="AP324" s="368">
        <v>0</v>
      </c>
      <c r="AQ324" s="368">
        <v>150</v>
      </c>
      <c r="AR324" s="368">
        <v>100</v>
      </c>
      <c r="AS324" s="368">
        <v>150</v>
      </c>
      <c r="AT324" s="368">
        <v>0</v>
      </c>
      <c r="AU324" s="368">
        <v>150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_xlfn.CONCAT(H215:M215)</f>
        <v>YYNEE1r</v>
      </c>
      <c r="H325" s="368">
        <v>100</v>
      </c>
      <c r="I325" s="368">
        <v>150</v>
      </c>
      <c r="J325" s="368">
        <v>0</v>
      </c>
      <c r="K325" s="368">
        <v>150</v>
      </c>
      <c r="L325" s="368">
        <v>100</v>
      </c>
      <c r="M325" s="368">
        <v>150</v>
      </c>
      <c r="N325" s="368">
        <v>0</v>
      </c>
      <c r="O325" s="368">
        <v>150</v>
      </c>
      <c r="P325" s="368">
        <v>100</v>
      </c>
      <c r="Q325" s="368">
        <v>150</v>
      </c>
      <c r="R325" s="368">
        <v>0</v>
      </c>
      <c r="S325" s="368">
        <v>150</v>
      </c>
      <c r="T325" s="368">
        <v>100</v>
      </c>
      <c r="U325" s="368">
        <v>150</v>
      </c>
      <c r="V325" s="368">
        <v>0</v>
      </c>
      <c r="W325" s="368">
        <v>150</v>
      </c>
      <c r="X325" s="368">
        <v>100</v>
      </c>
      <c r="Y325" s="368">
        <v>150</v>
      </c>
      <c r="Z325" s="368">
        <v>0</v>
      </c>
      <c r="AA325" s="368">
        <v>150</v>
      </c>
      <c r="AB325" s="368">
        <v>100</v>
      </c>
      <c r="AC325" s="368">
        <v>150</v>
      </c>
      <c r="AD325" s="368">
        <v>0</v>
      </c>
      <c r="AE325" s="368">
        <v>150</v>
      </c>
      <c r="AF325" s="368">
        <v>100</v>
      </c>
      <c r="AG325" s="368">
        <v>150</v>
      </c>
      <c r="AH325" s="368">
        <v>0</v>
      </c>
      <c r="AI325" s="368">
        <v>150</v>
      </c>
      <c r="AJ325" s="368">
        <v>100</v>
      </c>
      <c r="AK325" s="368">
        <v>150</v>
      </c>
      <c r="AL325" s="368">
        <v>0</v>
      </c>
      <c r="AM325" s="368">
        <v>150</v>
      </c>
      <c r="AN325" s="368">
        <v>100</v>
      </c>
      <c r="AO325" s="368">
        <v>150</v>
      </c>
      <c r="AP325" s="368">
        <v>0</v>
      </c>
      <c r="AQ325" s="368">
        <v>150</v>
      </c>
      <c r="AR325" s="368">
        <v>100</v>
      </c>
      <c r="AS325" s="368">
        <v>150</v>
      </c>
      <c r="AT325" s="368">
        <v>0</v>
      </c>
      <c r="AU325" s="368">
        <v>150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_xlfn.CONCAT(H216:M216)</f>
        <v>YYEENw</v>
      </c>
      <c r="H326" s="368">
        <v>100</v>
      </c>
      <c r="I326" s="368">
        <v>120</v>
      </c>
      <c r="J326" s="368">
        <v>100</v>
      </c>
      <c r="K326" s="368">
        <v>0</v>
      </c>
      <c r="L326" s="368">
        <v>100</v>
      </c>
      <c r="M326" s="368">
        <v>120</v>
      </c>
      <c r="N326" s="368">
        <v>100</v>
      </c>
      <c r="O326" s="368">
        <v>0</v>
      </c>
      <c r="P326" s="368">
        <v>100</v>
      </c>
      <c r="Q326" s="368">
        <v>120</v>
      </c>
      <c r="R326" s="368">
        <v>100</v>
      </c>
      <c r="S326" s="368">
        <v>0</v>
      </c>
      <c r="T326" s="368">
        <v>100</v>
      </c>
      <c r="U326" s="368">
        <v>120</v>
      </c>
      <c r="V326" s="368">
        <v>100</v>
      </c>
      <c r="W326" s="368">
        <v>0</v>
      </c>
      <c r="X326" s="368">
        <v>100</v>
      </c>
      <c r="Y326" s="368">
        <v>120</v>
      </c>
      <c r="Z326" s="368">
        <v>100</v>
      </c>
      <c r="AA326" s="368">
        <v>0</v>
      </c>
      <c r="AB326" s="368">
        <v>100</v>
      </c>
      <c r="AC326" s="368">
        <v>120</v>
      </c>
      <c r="AD326" s="368">
        <v>100</v>
      </c>
      <c r="AE326" s="368">
        <v>0</v>
      </c>
      <c r="AF326" s="368">
        <v>100</v>
      </c>
      <c r="AG326" s="368">
        <v>120</v>
      </c>
      <c r="AH326" s="368">
        <v>100</v>
      </c>
      <c r="AI326" s="368">
        <v>0</v>
      </c>
      <c r="AJ326" s="368">
        <v>100</v>
      </c>
      <c r="AK326" s="368">
        <v>120</v>
      </c>
      <c r="AL326" s="368">
        <v>100</v>
      </c>
      <c r="AM326" s="368">
        <v>0</v>
      </c>
      <c r="AN326" s="368">
        <v>100</v>
      </c>
      <c r="AO326" s="368">
        <v>120</v>
      </c>
      <c r="AP326" s="368">
        <v>100</v>
      </c>
      <c r="AQ326" s="368">
        <v>0</v>
      </c>
      <c r="AR326" s="368">
        <v>100</v>
      </c>
      <c r="AS326" s="368">
        <v>120</v>
      </c>
      <c r="AT326" s="368">
        <v>100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_xlfn.CONCAT(H217:M217)</f>
        <v>YYENE1b</v>
      </c>
      <c r="H327" s="368">
        <v>100</v>
      </c>
      <c r="I327" s="368">
        <v>120</v>
      </c>
      <c r="J327" s="368">
        <v>100</v>
      </c>
      <c r="K327" s="368">
        <v>0</v>
      </c>
      <c r="L327" s="368">
        <v>100</v>
      </c>
      <c r="M327" s="368">
        <v>120</v>
      </c>
      <c r="N327" s="368">
        <v>100</v>
      </c>
      <c r="O327" s="368">
        <v>0</v>
      </c>
      <c r="P327" s="368">
        <v>100</v>
      </c>
      <c r="Q327" s="368">
        <v>120</v>
      </c>
      <c r="R327" s="368">
        <v>100</v>
      </c>
      <c r="S327" s="368">
        <v>0</v>
      </c>
      <c r="T327" s="368">
        <v>100</v>
      </c>
      <c r="U327" s="368">
        <v>120</v>
      </c>
      <c r="V327" s="368">
        <v>100</v>
      </c>
      <c r="W327" s="368">
        <v>0</v>
      </c>
      <c r="X327" s="368">
        <v>100</v>
      </c>
      <c r="Y327" s="368">
        <v>120</v>
      </c>
      <c r="Z327" s="368">
        <v>100</v>
      </c>
      <c r="AA327" s="368">
        <v>0</v>
      </c>
      <c r="AB327" s="368">
        <v>100</v>
      </c>
      <c r="AC327" s="368">
        <v>120</v>
      </c>
      <c r="AD327" s="368">
        <v>100</v>
      </c>
      <c r="AE327" s="368">
        <v>0</v>
      </c>
      <c r="AF327" s="368">
        <v>100</v>
      </c>
      <c r="AG327" s="368">
        <v>120</v>
      </c>
      <c r="AH327" s="368">
        <v>100</v>
      </c>
      <c r="AI327" s="368">
        <v>0</v>
      </c>
      <c r="AJ327" s="368">
        <v>100</v>
      </c>
      <c r="AK327" s="368">
        <v>120</v>
      </c>
      <c r="AL327" s="368">
        <v>100</v>
      </c>
      <c r="AM327" s="368">
        <v>0</v>
      </c>
      <c r="AN327" s="368">
        <v>100</v>
      </c>
      <c r="AO327" s="368">
        <v>120</v>
      </c>
      <c r="AP327" s="368">
        <v>100</v>
      </c>
      <c r="AQ327" s="368">
        <v>0</v>
      </c>
      <c r="AR327" s="368">
        <v>100</v>
      </c>
      <c r="AS327" s="368">
        <v>120</v>
      </c>
      <c r="AT327" s="368">
        <v>100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_xlfn.CONCAT(H218:M218)</f>
        <v>AAAAAz</v>
      </c>
      <c r="H328" s="368">
        <v>100</v>
      </c>
      <c r="I328" s="368">
        <v>100</v>
      </c>
      <c r="J328" s="368">
        <v>0</v>
      </c>
      <c r="K328" s="368">
        <v>50</v>
      </c>
      <c r="L328" s="368">
        <v>100</v>
      </c>
      <c r="M328" s="368">
        <v>100</v>
      </c>
      <c r="N328" s="368">
        <v>0</v>
      </c>
      <c r="O328" s="368">
        <v>50</v>
      </c>
      <c r="P328" s="368">
        <v>100</v>
      </c>
      <c r="Q328" s="368">
        <v>100</v>
      </c>
      <c r="R328" s="368">
        <v>0</v>
      </c>
      <c r="S328" s="368">
        <v>50</v>
      </c>
      <c r="T328" s="368">
        <v>100</v>
      </c>
      <c r="U328" s="368">
        <v>100</v>
      </c>
      <c r="V328" s="368">
        <v>0</v>
      </c>
      <c r="W328" s="368">
        <v>50</v>
      </c>
      <c r="X328" s="368">
        <v>100</v>
      </c>
      <c r="Y328" s="368">
        <v>100</v>
      </c>
      <c r="Z328" s="368">
        <v>0</v>
      </c>
      <c r="AA328" s="368">
        <v>50</v>
      </c>
      <c r="AB328" s="368">
        <v>100</v>
      </c>
      <c r="AC328" s="368">
        <v>100</v>
      </c>
      <c r="AD328" s="368">
        <v>0</v>
      </c>
      <c r="AE328" s="368">
        <v>50</v>
      </c>
      <c r="AF328" s="368">
        <v>100</v>
      </c>
      <c r="AG328" s="368">
        <v>100</v>
      </c>
      <c r="AH328" s="368">
        <v>0</v>
      </c>
      <c r="AI328" s="368">
        <v>50</v>
      </c>
      <c r="AJ328" s="368">
        <v>100</v>
      </c>
      <c r="AK328" s="368">
        <v>100</v>
      </c>
      <c r="AL328" s="368">
        <v>0</v>
      </c>
      <c r="AM328" s="368">
        <v>50</v>
      </c>
      <c r="AN328" s="368">
        <v>100</v>
      </c>
      <c r="AO328" s="368">
        <v>100</v>
      </c>
      <c r="AP328" s="368">
        <v>0</v>
      </c>
      <c r="AQ328" s="368">
        <v>50</v>
      </c>
      <c r="AR328" s="368">
        <v>100</v>
      </c>
      <c r="AS328" s="368">
        <v>100</v>
      </c>
      <c r="AT328" s="368">
        <v>0</v>
      </c>
      <c r="AU328" s="368">
        <v>50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_xlfn.CONCAT(H219:M219)</f>
        <v>AAAANw</v>
      </c>
      <c r="H329" s="368">
        <v>100</v>
      </c>
      <c r="I329" s="368">
        <v>100</v>
      </c>
      <c r="J329" s="368">
        <v>60</v>
      </c>
      <c r="K329" s="368">
        <v>0</v>
      </c>
      <c r="L329" s="368">
        <v>100</v>
      </c>
      <c r="M329" s="368">
        <v>100</v>
      </c>
      <c r="N329" s="368">
        <v>60</v>
      </c>
      <c r="O329" s="368">
        <v>0</v>
      </c>
      <c r="P329" s="368">
        <v>100</v>
      </c>
      <c r="Q329" s="368">
        <v>100</v>
      </c>
      <c r="R329" s="368">
        <v>60</v>
      </c>
      <c r="S329" s="368">
        <v>0</v>
      </c>
      <c r="T329" s="368">
        <v>100</v>
      </c>
      <c r="U329" s="368">
        <v>100</v>
      </c>
      <c r="V329" s="368">
        <v>60</v>
      </c>
      <c r="W329" s="368">
        <v>0</v>
      </c>
      <c r="X329" s="368">
        <v>100</v>
      </c>
      <c r="Y329" s="368">
        <v>100</v>
      </c>
      <c r="Z329" s="368">
        <v>60</v>
      </c>
      <c r="AA329" s="368">
        <v>0</v>
      </c>
      <c r="AB329" s="368">
        <v>100</v>
      </c>
      <c r="AC329" s="368">
        <v>100</v>
      </c>
      <c r="AD329" s="368">
        <v>60</v>
      </c>
      <c r="AE329" s="368">
        <v>0</v>
      </c>
      <c r="AF329" s="368">
        <v>100</v>
      </c>
      <c r="AG329" s="368">
        <v>100</v>
      </c>
      <c r="AH329" s="368">
        <v>60</v>
      </c>
      <c r="AI329" s="368">
        <v>0</v>
      </c>
      <c r="AJ329" s="368">
        <v>100</v>
      </c>
      <c r="AK329" s="368">
        <v>100</v>
      </c>
      <c r="AL329" s="368">
        <v>60</v>
      </c>
      <c r="AM329" s="368">
        <v>0</v>
      </c>
      <c r="AN329" s="368">
        <v>100</v>
      </c>
      <c r="AO329" s="368">
        <v>100</v>
      </c>
      <c r="AP329" s="368">
        <v>60</v>
      </c>
      <c r="AQ329" s="368">
        <v>0</v>
      </c>
      <c r="AR329" s="368">
        <v>100</v>
      </c>
      <c r="AS329" s="368">
        <v>100</v>
      </c>
      <c r="AT329" s="368">
        <v>60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_xlfn.CONCAT(H220:M220)</f>
        <v>AAANE1b</v>
      </c>
      <c r="H330" s="368">
        <v>100</v>
      </c>
      <c r="I330" s="368">
        <v>120</v>
      </c>
      <c r="J330" s="368">
        <v>80</v>
      </c>
      <c r="K330" s="368">
        <v>0</v>
      </c>
      <c r="L330" s="368">
        <v>100</v>
      </c>
      <c r="M330" s="368">
        <v>120</v>
      </c>
      <c r="N330" s="368">
        <v>80</v>
      </c>
      <c r="O330" s="368">
        <v>0</v>
      </c>
      <c r="P330" s="368">
        <v>100</v>
      </c>
      <c r="Q330" s="368">
        <v>120</v>
      </c>
      <c r="R330" s="368">
        <v>80</v>
      </c>
      <c r="S330" s="368">
        <v>0</v>
      </c>
      <c r="T330" s="368">
        <v>100</v>
      </c>
      <c r="U330" s="368">
        <v>120</v>
      </c>
      <c r="V330" s="368">
        <v>80</v>
      </c>
      <c r="W330" s="368">
        <v>0</v>
      </c>
      <c r="X330" s="368">
        <v>100</v>
      </c>
      <c r="Y330" s="368">
        <v>120</v>
      </c>
      <c r="Z330" s="368">
        <v>80</v>
      </c>
      <c r="AA330" s="368">
        <v>0</v>
      </c>
      <c r="AB330" s="368">
        <v>100</v>
      </c>
      <c r="AC330" s="368">
        <v>120</v>
      </c>
      <c r="AD330" s="368">
        <v>80</v>
      </c>
      <c r="AE330" s="368">
        <v>0</v>
      </c>
      <c r="AF330" s="368">
        <v>100</v>
      </c>
      <c r="AG330" s="368">
        <v>120</v>
      </c>
      <c r="AH330" s="368">
        <v>80</v>
      </c>
      <c r="AI330" s="368">
        <v>0</v>
      </c>
      <c r="AJ330" s="368">
        <v>100</v>
      </c>
      <c r="AK330" s="368">
        <v>120</v>
      </c>
      <c r="AL330" s="368">
        <v>80</v>
      </c>
      <c r="AM330" s="368">
        <v>0</v>
      </c>
      <c r="AN330" s="368">
        <v>100</v>
      </c>
      <c r="AO330" s="368">
        <v>120</v>
      </c>
      <c r="AP330" s="368">
        <v>80</v>
      </c>
      <c r="AQ330" s="368">
        <v>0</v>
      </c>
      <c r="AR330" s="368">
        <v>100</v>
      </c>
      <c r="AS330" s="368">
        <v>120</v>
      </c>
      <c r="AT330" s="368">
        <v>80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_xlfn.CONCAT(H221:M221)</f>
        <v>AANEE1a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_xlfn.CONCAT(H222:M222)</f>
        <v>AYEEAa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_xlfn.CONCAT(H223:M223)</f>
        <v>YYEAAa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_xlfn.CONCAT(H224:M224)</f>
        <v>YYAAAa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_xlfn.CONCAT(H225:M225)</f>
        <v>YAAAAa</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_xlfn.CONCAT(H226:M226)</f>
        <v>YYENE1l</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_xlfn.CONCAT(H227:M227)</f>
        <v>YYPENw</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_xlfn.CONCAT(H228:M228)</f>
        <v>YYEPE1z</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_xlfn.CONCAT(H229:M229)</f>
        <v>YYNEPw</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t="str">
        <f>_xlfn.CONCAT(H230:M230)</f>
        <v>AYAAAw</v>
      </c>
      <c r="H340" s="368">
        <v>0</v>
      </c>
      <c r="I340" s="368">
        <v>0</v>
      </c>
      <c r="J340" s="368">
        <v>0</v>
      </c>
      <c r="K340" s="368">
        <v>0</v>
      </c>
      <c r="L340" s="368">
        <v>0</v>
      </c>
      <c r="M340" s="368">
        <v>0</v>
      </c>
      <c r="N340" s="368">
        <v>0</v>
      </c>
      <c r="O340" s="368">
        <v>0</v>
      </c>
      <c r="P340" s="368">
        <v>0</v>
      </c>
      <c r="Q340" s="368">
        <v>0</v>
      </c>
      <c r="R340" s="368">
        <v>0</v>
      </c>
      <c r="S340" s="368">
        <v>0</v>
      </c>
      <c r="T340" s="368">
        <v>0</v>
      </c>
      <c r="U340" s="368">
        <v>0</v>
      </c>
      <c r="V340" s="368">
        <v>0</v>
      </c>
      <c r="W340" s="368">
        <v>0</v>
      </c>
      <c r="X340" s="368">
        <v>0</v>
      </c>
      <c r="Y340" s="368">
        <v>0</v>
      </c>
      <c r="Z340" s="368">
        <v>0</v>
      </c>
      <c r="AA340" s="368">
        <v>0</v>
      </c>
      <c r="AB340" s="368">
        <v>0</v>
      </c>
      <c r="AC340" s="368">
        <v>0</v>
      </c>
      <c r="AD340" s="368">
        <v>0</v>
      </c>
      <c r="AE340" s="368">
        <v>0</v>
      </c>
      <c r="AF340" s="368">
        <v>0</v>
      </c>
      <c r="AG340" s="368">
        <v>0</v>
      </c>
      <c r="AH340" s="368">
        <v>0</v>
      </c>
      <c r="AI340" s="368">
        <v>0</v>
      </c>
      <c r="AJ340" s="368">
        <v>0</v>
      </c>
      <c r="AK340" s="368">
        <v>0</v>
      </c>
      <c r="AL340" s="368">
        <v>0</v>
      </c>
      <c r="AM340" s="368">
        <v>0</v>
      </c>
      <c r="AN340" s="368">
        <v>0</v>
      </c>
      <c r="AO340" s="368">
        <v>0</v>
      </c>
      <c r="AP340" s="368">
        <v>0</v>
      </c>
      <c r="AQ340" s="368">
        <v>0</v>
      </c>
      <c r="AR340" s="368">
        <v>0</v>
      </c>
      <c r="AS340" s="368">
        <v>0</v>
      </c>
      <c r="AT340" s="368">
        <v>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t="str">
        <f>_xlfn.CONCAT(H231:M231)</f>
        <v>AAEAAa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257" t="str">
        <f>_xlfn.CONCAT(H232:M232)</f>
        <v>AAAEAa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tr">
        <f>_xlfn.CONCAT(H233:M233)</f>
        <v>YAAAE1a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tr">
        <f>_xlfn.CONCAT(H234:M234)</f>
        <v>YAAANw</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_xlfn.CONCAT(H235:M235)</f>
        <v>AYAAAz</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_xlfn.CONCAT(H236:M236)</f>
        <v>AYEAAa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_xlfn.CONCAT(H237:M237)</f>
        <v>AANEAa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_xlfn.CONCAT(H238:M238)</f>
        <v>AAANE1a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c r="I349" s="257"/>
      <c r="J349" s="257"/>
      <c r="K349" s="257"/>
      <c r="L349" s="257"/>
      <c r="M349" s="257"/>
      <c r="N349" s="257"/>
      <c r="O349" s="257"/>
      <c r="P349" s="257"/>
      <c r="Q349" s="257"/>
      <c r="R349" s="257"/>
      <c r="S349" s="257"/>
      <c r="T349" s="257"/>
      <c r="U349" s="257"/>
      <c r="V349" s="257"/>
      <c r="W349" s="257"/>
      <c r="X349" s="257"/>
      <c r="Y349" s="320"/>
      <c r="Z349" s="320"/>
      <c r="AA349" s="320"/>
      <c r="AB349" s="320"/>
      <c r="AC349" s="320"/>
      <c r="AD349" s="320"/>
      <c r="AE349" s="320"/>
      <c r="AF349" s="320"/>
      <c r="AG349" s="320"/>
      <c r="AH349" s="320"/>
      <c r="AI349" s="320"/>
      <c r="AJ349" s="320"/>
      <c r="AK349" s="320"/>
      <c r="AL349" s="320"/>
      <c r="AM349" s="320"/>
      <c r="AN349" s="320"/>
      <c r="AO349" s="320"/>
      <c r="AP349" s="320"/>
      <c r="AQ349" s="320"/>
      <c r="AR349" s="320"/>
      <c r="AS349" s="320"/>
      <c r="AT349" s="320"/>
      <c r="AU349" s="320"/>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257"/>
      <c r="I350" s="257"/>
      <c r="J350" s="257"/>
      <c r="K350" s="257"/>
      <c r="L350" s="257"/>
      <c r="M350" s="257"/>
      <c r="N350" s="257"/>
      <c r="O350" s="257"/>
      <c r="P350" s="257"/>
      <c r="Q350" s="257"/>
      <c r="R350" s="257"/>
      <c r="S350" s="257"/>
      <c r="T350" s="257"/>
      <c r="U350" s="257"/>
      <c r="V350" s="257"/>
      <c r="W350" s="257"/>
      <c r="X350" s="257"/>
      <c r="Y350" s="320"/>
      <c r="Z350" s="320"/>
      <c r="AA350" s="320"/>
      <c r="AB350" s="320"/>
      <c r="AC350" s="320"/>
      <c r="AD350" s="320"/>
      <c r="AE350" s="320"/>
      <c r="AF350" s="320"/>
      <c r="AG350" s="320"/>
      <c r="AH350" s="320"/>
      <c r="AI350" s="320"/>
      <c r="AJ350" s="320"/>
      <c r="AK350" s="320"/>
      <c r="AL350" s="320"/>
      <c r="AM350" s="320"/>
      <c r="AN350" s="320"/>
      <c r="AO350" s="320"/>
      <c r="AP350" s="320"/>
      <c r="AQ350" s="320"/>
      <c r="AR350" s="320"/>
      <c r="AS350" s="320"/>
      <c r="AT350" s="320"/>
      <c r="AU350" s="320"/>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08" t="s">
        <v>913</v>
      </c>
      <c r="I351" s="257"/>
      <c r="J351" s="257"/>
      <c r="K351" s="257"/>
      <c r="L351" s="257"/>
      <c r="M351" s="257"/>
      <c r="N351" s="257"/>
      <c r="O351" s="257"/>
      <c r="P351" s="257"/>
      <c r="Q351" s="257"/>
      <c r="R351" s="257"/>
      <c r="S351" s="257"/>
      <c r="T351" s="257"/>
      <c r="U351" s="257"/>
      <c r="V351" s="257"/>
      <c r="W351" s="257"/>
      <c r="X351" s="257"/>
      <c r="Y351" s="320"/>
      <c r="Z351" s="320"/>
      <c r="AA351" s="320"/>
      <c r="AB351" s="320"/>
      <c r="AC351" s="320"/>
      <c r="AD351" s="320"/>
      <c r="AE351" s="320"/>
      <c r="AF351" s="320"/>
      <c r="AG351" s="320"/>
      <c r="AH351" s="320"/>
      <c r="AI351" s="320"/>
      <c r="AJ351" s="320"/>
      <c r="AK351" s="320"/>
      <c r="AL351" s="320"/>
      <c r="AM351" s="320"/>
      <c r="AN351" s="320"/>
      <c r="AO351" s="320"/>
      <c r="AP351" s="320"/>
      <c r="AQ351" s="320"/>
      <c r="AR351" s="320"/>
      <c r="AS351" s="320"/>
      <c r="AT351" s="320"/>
      <c r="AU351" s="320"/>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
        <v>915</v>
      </c>
      <c r="H352" s="75" t="s">
        <v>934</v>
      </c>
      <c r="I352" s="75" t="s">
        <v>934</v>
      </c>
      <c r="J352" s="75" t="s">
        <v>934</v>
      </c>
      <c r="K352" s="75" t="s">
        <v>934</v>
      </c>
      <c r="L352" s="75" t="s">
        <v>461</v>
      </c>
      <c r="M352" s="75" t="s">
        <v>461</v>
      </c>
      <c r="N352" s="75" t="s">
        <v>461</v>
      </c>
      <c r="O352" s="75" t="s">
        <v>461</v>
      </c>
      <c r="P352" s="75" t="s">
        <v>900</v>
      </c>
      <c r="Q352" s="75" t="s">
        <v>900</v>
      </c>
      <c r="R352" s="75" t="s">
        <v>900</v>
      </c>
      <c r="S352" s="75" t="s">
        <v>900</v>
      </c>
      <c r="T352" s="75" t="s">
        <v>901</v>
      </c>
      <c r="U352" s="75" t="s">
        <v>901</v>
      </c>
      <c r="V352" s="75" t="s">
        <v>901</v>
      </c>
      <c r="W352" s="75" t="s">
        <v>901</v>
      </c>
      <c r="X352" s="75" t="s">
        <v>902</v>
      </c>
      <c r="Y352" s="75" t="s">
        <v>902</v>
      </c>
      <c r="Z352" s="75" t="s">
        <v>902</v>
      </c>
      <c r="AA352" s="75" t="s">
        <v>902</v>
      </c>
      <c r="AB352" s="75" t="s">
        <v>903</v>
      </c>
      <c r="AC352" s="75" t="s">
        <v>903</v>
      </c>
      <c r="AD352" s="75" t="s">
        <v>903</v>
      </c>
      <c r="AE352" s="75" t="s">
        <v>903</v>
      </c>
      <c r="AF352" s="75" t="s">
        <v>904</v>
      </c>
      <c r="AG352" s="75" t="s">
        <v>904</v>
      </c>
      <c r="AH352" s="75" t="s">
        <v>904</v>
      </c>
      <c r="AI352" s="75" t="s">
        <v>904</v>
      </c>
      <c r="AJ352" s="75" t="s">
        <v>905</v>
      </c>
      <c r="AK352" s="75" t="s">
        <v>905</v>
      </c>
      <c r="AL352" s="75" t="s">
        <v>905</v>
      </c>
      <c r="AM352" s="75" t="s">
        <v>905</v>
      </c>
      <c r="AN352" s="75" t="s">
        <v>906</v>
      </c>
      <c r="AO352" s="75" t="s">
        <v>906</v>
      </c>
      <c r="AP352" s="75" t="s">
        <v>906</v>
      </c>
      <c r="AQ352" s="75" t="s">
        <v>906</v>
      </c>
      <c r="AR352" s="75" t="s">
        <v>907</v>
      </c>
      <c r="AS352" s="75" t="s">
        <v>907</v>
      </c>
      <c r="AT352" s="75" t="s">
        <v>907</v>
      </c>
      <c r="AU352" s="75" t="s">
        <v>907</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257" t="s">
        <v>916</v>
      </c>
      <c r="H353" s="75" t="s">
        <v>406</v>
      </c>
      <c r="I353" s="75" t="s">
        <v>407</v>
      </c>
      <c r="J353" s="75" t="s">
        <v>68</v>
      </c>
      <c r="K353" s="75" t="s">
        <v>408</v>
      </c>
      <c r="L353" s="75" t="s">
        <v>406</v>
      </c>
      <c r="M353" s="75" t="s">
        <v>407</v>
      </c>
      <c r="N353" s="75" t="s">
        <v>68</v>
      </c>
      <c r="O353" s="75" t="s">
        <v>408</v>
      </c>
      <c r="P353" s="75" t="s">
        <v>406</v>
      </c>
      <c r="Q353" s="75" t="s">
        <v>407</v>
      </c>
      <c r="R353" s="75" t="s">
        <v>68</v>
      </c>
      <c r="S353" s="75" t="s">
        <v>408</v>
      </c>
      <c r="T353" s="75" t="s">
        <v>406</v>
      </c>
      <c r="U353" s="75" t="s">
        <v>407</v>
      </c>
      <c r="V353" s="75" t="s">
        <v>68</v>
      </c>
      <c r="W353" s="75" t="s">
        <v>408</v>
      </c>
      <c r="X353" s="75" t="s">
        <v>406</v>
      </c>
      <c r="Y353" s="75" t="s">
        <v>407</v>
      </c>
      <c r="Z353" s="75" t="s">
        <v>68</v>
      </c>
      <c r="AA353" s="75" t="s">
        <v>408</v>
      </c>
      <c r="AB353" s="75" t="s">
        <v>406</v>
      </c>
      <c r="AC353" s="75" t="s">
        <v>407</v>
      </c>
      <c r="AD353" s="75" t="s">
        <v>68</v>
      </c>
      <c r="AE353" s="75" t="s">
        <v>408</v>
      </c>
      <c r="AF353" s="75" t="s">
        <v>406</v>
      </c>
      <c r="AG353" s="75" t="s">
        <v>407</v>
      </c>
      <c r="AH353" s="75" t="s">
        <v>68</v>
      </c>
      <c r="AI353" s="75" t="s">
        <v>408</v>
      </c>
      <c r="AJ353" s="75" t="s">
        <v>406</v>
      </c>
      <c r="AK353" s="75" t="s">
        <v>407</v>
      </c>
      <c r="AL353" s="75" t="s">
        <v>68</v>
      </c>
      <c r="AM353" s="75" t="s">
        <v>408</v>
      </c>
      <c r="AN353" s="75" t="s">
        <v>406</v>
      </c>
      <c r="AO353" s="75" t="s">
        <v>407</v>
      </c>
      <c r="AP353" s="75" t="s">
        <v>68</v>
      </c>
      <c r="AQ353" s="75" t="s">
        <v>408</v>
      </c>
      <c r="AR353" s="75" t="s">
        <v>406</v>
      </c>
      <c r="AS353" s="75" t="s">
        <v>407</v>
      </c>
      <c r="AT353" s="75" t="s">
        <v>68</v>
      </c>
      <c r="AU353" s="75" t="s">
        <v>408</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_xlfn.CONCAT(H207:M207)</f>
        <v>AAAAAa</v>
      </c>
      <c r="H354" s="368">
        <f t="shared" ref="H354:AU354" si="6">IF(H317&gt;0,1,0)</f>
        <v>0</v>
      </c>
      <c r="I354" s="368">
        <f t="shared" si="6"/>
        <v>0</v>
      </c>
      <c r="J354" s="368">
        <f t="shared" si="6"/>
        <v>0</v>
      </c>
      <c r="K354" s="368">
        <f t="shared" si="6"/>
        <v>0</v>
      </c>
      <c r="L354" s="368">
        <f t="shared" si="6"/>
        <v>0</v>
      </c>
      <c r="M354" s="368">
        <f t="shared" si="6"/>
        <v>0</v>
      </c>
      <c r="N354" s="368">
        <f t="shared" si="6"/>
        <v>0</v>
      </c>
      <c r="O354" s="368">
        <f t="shared" si="6"/>
        <v>0</v>
      </c>
      <c r="P354" s="368">
        <f t="shared" si="6"/>
        <v>0</v>
      </c>
      <c r="Q354" s="368">
        <f t="shared" si="6"/>
        <v>0</v>
      </c>
      <c r="R354" s="368">
        <f t="shared" si="6"/>
        <v>0</v>
      </c>
      <c r="S354" s="368">
        <f t="shared" si="6"/>
        <v>0</v>
      </c>
      <c r="T354" s="368">
        <f t="shared" si="6"/>
        <v>0</v>
      </c>
      <c r="U354" s="368">
        <f t="shared" si="6"/>
        <v>0</v>
      </c>
      <c r="V354" s="368">
        <f t="shared" si="6"/>
        <v>0</v>
      </c>
      <c r="W354" s="368">
        <f t="shared" si="6"/>
        <v>0</v>
      </c>
      <c r="X354" s="368">
        <f t="shared" si="6"/>
        <v>0</v>
      </c>
      <c r="Y354" s="368">
        <f t="shared" si="6"/>
        <v>0</v>
      </c>
      <c r="Z354" s="368">
        <f t="shared" si="6"/>
        <v>0</v>
      </c>
      <c r="AA354" s="368">
        <f t="shared" si="6"/>
        <v>0</v>
      </c>
      <c r="AB354" s="368">
        <f t="shared" si="6"/>
        <v>0</v>
      </c>
      <c r="AC354" s="368">
        <f t="shared" si="6"/>
        <v>0</v>
      </c>
      <c r="AD354" s="368">
        <f t="shared" si="6"/>
        <v>0</v>
      </c>
      <c r="AE354" s="368">
        <f t="shared" si="6"/>
        <v>0</v>
      </c>
      <c r="AF354" s="368">
        <f t="shared" si="6"/>
        <v>0</v>
      </c>
      <c r="AG354" s="368">
        <f t="shared" si="6"/>
        <v>0</v>
      </c>
      <c r="AH354" s="368">
        <f t="shared" si="6"/>
        <v>0</v>
      </c>
      <c r="AI354" s="368">
        <f t="shared" si="6"/>
        <v>0</v>
      </c>
      <c r="AJ354" s="368">
        <f t="shared" si="6"/>
        <v>0</v>
      </c>
      <c r="AK354" s="368">
        <f t="shared" si="6"/>
        <v>0</v>
      </c>
      <c r="AL354" s="368">
        <f t="shared" si="6"/>
        <v>0</v>
      </c>
      <c r="AM354" s="368">
        <f t="shared" si="6"/>
        <v>0</v>
      </c>
      <c r="AN354" s="368">
        <f t="shared" si="6"/>
        <v>0</v>
      </c>
      <c r="AO354" s="368">
        <f t="shared" si="6"/>
        <v>0</v>
      </c>
      <c r="AP354" s="368">
        <f t="shared" si="6"/>
        <v>0</v>
      </c>
      <c r="AQ354" s="368">
        <f t="shared" si="6"/>
        <v>0</v>
      </c>
      <c r="AR354" s="368">
        <f t="shared" si="6"/>
        <v>0</v>
      </c>
      <c r="AS354" s="368">
        <f t="shared" si="6"/>
        <v>0</v>
      </c>
      <c r="AT354" s="368">
        <f t="shared" si="6"/>
        <v>0</v>
      </c>
      <c r="AU354" s="368">
        <f t="shared" si="6"/>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_xlfn.CONCAT(H208:M208)</f>
        <v>YAEAE1a</v>
      </c>
      <c r="H355" s="368">
        <f t="shared" ref="H355:AU355" si="7">IF(H318&gt;0,1,0)</f>
        <v>0</v>
      </c>
      <c r="I355" s="368">
        <f t="shared" si="7"/>
        <v>0</v>
      </c>
      <c r="J355" s="368">
        <f t="shared" si="7"/>
        <v>0</v>
      </c>
      <c r="K355" s="368">
        <f t="shared" si="7"/>
        <v>0</v>
      </c>
      <c r="L355" s="368">
        <f t="shared" si="7"/>
        <v>0</v>
      </c>
      <c r="M355" s="368">
        <f t="shared" si="7"/>
        <v>0</v>
      </c>
      <c r="N355" s="368">
        <f t="shared" si="7"/>
        <v>0</v>
      </c>
      <c r="O355" s="368">
        <f t="shared" si="7"/>
        <v>0</v>
      </c>
      <c r="P355" s="368">
        <f t="shared" si="7"/>
        <v>0</v>
      </c>
      <c r="Q355" s="368">
        <f t="shared" si="7"/>
        <v>0</v>
      </c>
      <c r="R355" s="368">
        <f t="shared" si="7"/>
        <v>0</v>
      </c>
      <c r="S355" s="368">
        <f t="shared" si="7"/>
        <v>0</v>
      </c>
      <c r="T355" s="368">
        <f t="shared" si="7"/>
        <v>0</v>
      </c>
      <c r="U355" s="368">
        <f t="shared" si="7"/>
        <v>0</v>
      </c>
      <c r="V355" s="368">
        <f t="shared" si="7"/>
        <v>0</v>
      </c>
      <c r="W355" s="368">
        <f t="shared" si="7"/>
        <v>0</v>
      </c>
      <c r="X355" s="368">
        <f t="shared" si="7"/>
        <v>0</v>
      </c>
      <c r="Y355" s="368">
        <f t="shared" si="7"/>
        <v>0</v>
      </c>
      <c r="Z355" s="368">
        <f t="shared" si="7"/>
        <v>0</v>
      </c>
      <c r="AA355" s="368">
        <f t="shared" si="7"/>
        <v>0</v>
      </c>
      <c r="AB355" s="368">
        <f t="shared" si="7"/>
        <v>0</v>
      </c>
      <c r="AC355" s="368">
        <f t="shared" si="7"/>
        <v>0</v>
      </c>
      <c r="AD355" s="368">
        <f t="shared" si="7"/>
        <v>0</v>
      </c>
      <c r="AE355" s="368">
        <f t="shared" si="7"/>
        <v>0</v>
      </c>
      <c r="AF355" s="368">
        <f t="shared" si="7"/>
        <v>0</v>
      </c>
      <c r="AG355" s="368">
        <f t="shared" si="7"/>
        <v>0</v>
      </c>
      <c r="AH355" s="368">
        <f t="shared" si="7"/>
        <v>0</v>
      </c>
      <c r="AI355" s="368">
        <f t="shared" si="7"/>
        <v>0</v>
      </c>
      <c r="AJ355" s="368">
        <f t="shared" si="7"/>
        <v>0</v>
      </c>
      <c r="AK355" s="368">
        <f t="shared" si="7"/>
        <v>0</v>
      </c>
      <c r="AL355" s="368">
        <f t="shared" si="7"/>
        <v>0</v>
      </c>
      <c r="AM355" s="368">
        <f t="shared" si="7"/>
        <v>0</v>
      </c>
      <c r="AN355" s="368">
        <f t="shared" si="7"/>
        <v>0</v>
      </c>
      <c r="AO355" s="368">
        <f t="shared" si="7"/>
        <v>0</v>
      </c>
      <c r="AP355" s="368">
        <f t="shared" si="7"/>
        <v>0</v>
      </c>
      <c r="AQ355" s="368">
        <f t="shared" si="7"/>
        <v>0</v>
      </c>
      <c r="AR355" s="368">
        <f t="shared" si="7"/>
        <v>0</v>
      </c>
      <c r="AS355" s="368">
        <f t="shared" si="7"/>
        <v>0</v>
      </c>
      <c r="AT355" s="368">
        <f t="shared" si="7"/>
        <v>0</v>
      </c>
      <c r="AU355" s="368">
        <f t="shared" si="7"/>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_xlfn.CONCAT(H209:M209)</f>
        <v>AYAEAb</v>
      </c>
      <c r="H356" s="368">
        <f t="shared" ref="H356:AU356" si="8">IF(H319&gt;0,1,0)</f>
        <v>1</v>
      </c>
      <c r="I356" s="368">
        <f t="shared" si="8"/>
        <v>1</v>
      </c>
      <c r="J356" s="368">
        <f t="shared" si="8"/>
        <v>1</v>
      </c>
      <c r="K356" s="368">
        <f t="shared" si="8"/>
        <v>0</v>
      </c>
      <c r="L356" s="368">
        <f t="shared" si="8"/>
        <v>1</v>
      </c>
      <c r="M356" s="368">
        <f t="shared" si="8"/>
        <v>1</v>
      </c>
      <c r="N356" s="368">
        <f t="shared" si="8"/>
        <v>1</v>
      </c>
      <c r="O356" s="368">
        <f t="shared" si="8"/>
        <v>0</v>
      </c>
      <c r="P356" s="368">
        <f t="shared" si="8"/>
        <v>1</v>
      </c>
      <c r="Q356" s="368">
        <f t="shared" si="8"/>
        <v>1</v>
      </c>
      <c r="R356" s="368">
        <f t="shared" si="8"/>
        <v>1</v>
      </c>
      <c r="S356" s="368">
        <f t="shared" si="8"/>
        <v>0</v>
      </c>
      <c r="T356" s="368">
        <f t="shared" si="8"/>
        <v>1</v>
      </c>
      <c r="U356" s="368">
        <f t="shared" si="8"/>
        <v>1</v>
      </c>
      <c r="V356" s="368">
        <f t="shared" si="8"/>
        <v>1</v>
      </c>
      <c r="W356" s="368">
        <f t="shared" si="8"/>
        <v>0</v>
      </c>
      <c r="X356" s="368">
        <f t="shared" si="8"/>
        <v>1</v>
      </c>
      <c r="Y356" s="368">
        <f t="shared" si="8"/>
        <v>1</v>
      </c>
      <c r="Z356" s="368">
        <f t="shared" si="8"/>
        <v>1</v>
      </c>
      <c r="AA356" s="368">
        <f t="shared" si="8"/>
        <v>0</v>
      </c>
      <c r="AB356" s="368">
        <f t="shared" si="8"/>
        <v>1</v>
      </c>
      <c r="AC356" s="368">
        <f t="shared" si="8"/>
        <v>1</v>
      </c>
      <c r="AD356" s="368">
        <f t="shared" si="8"/>
        <v>1</v>
      </c>
      <c r="AE356" s="368">
        <f t="shared" si="8"/>
        <v>0</v>
      </c>
      <c r="AF356" s="368">
        <f t="shared" si="8"/>
        <v>1</v>
      </c>
      <c r="AG356" s="368">
        <f t="shared" si="8"/>
        <v>1</v>
      </c>
      <c r="AH356" s="368">
        <f t="shared" si="8"/>
        <v>1</v>
      </c>
      <c r="AI356" s="368">
        <f t="shared" si="8"/>
        <v>0</v>
      </c>
      <c r="AJ356" s="368">
        <f t="shared" si="8"/>
        <v>1</v>
      </c>
      <c r="AK356" s="368">
        <f t="shared" si="8"/>
        <v>1</v>
      </c>
      <c r="AL356" s="368">
        <f t="shared" si="8"/>
        <v>1</v>
      </c>
      <c r="AM356" s="368">
        <f t="shared" si="8"/>
        <v>0</v>
      </c>
      <c r="AN356" s="368">
        <f t="shared" si="8"/>
        <v>1</v>
      </c>
      <c r="AO356" s="368">
        <f t="shared" si="8"/>
        <v>1</v>
      </c>
      <c r="AP356" s="368">
        <f t="shared" si="8"/>
        <v>1</v>
      </c>
      <c r="AQ356" s="368">
        <f t="shared" si="8"/>
        <v>0</v>
      </c>
      <c r="AR356" s="368">
        <f t="shared" si="8"/>
        <v>1</v>
      </c>
      <c r="AS356" s="368">
        <f t="shared" si="8"/>
        <v>1</v>
      </c>
      <c r="AT356" s="368">
        <f t="shared" si="8"/>
        <v>1</v>
      </c>
      <c r="AU356" s="368">
        <f t="shared" si="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65" customFormat="1" ht="15" outlineLevel="1" x14ac:dyDescent="0.25">
      <c r="A357" s="769"/>
      <c r="B357" s="766"/>
      <c r="C357" s="778"/>
      <c r="D357" s="778"/>
      <c r="E357" s="778"/>
      <c r="F357" s="782"/>
      <c r="G357" s="782" t="str">
        <f>_xlfn.CONCAT(H210:M210)</f>
        <v>YAEAOFa</v>
      </c>
      <c r="H357" s="368">
        <f t="shared" ref="H357:AU357" si="9">IF(H320&gt;0,1,0)</f>
        <v>0</v>
      </c>
      <c r="I357" s="368">
        <f t="shared" si="9"/>
        <v>0</v>
      </c>
      <c r="J357" s="368">
        <f t="shared" si="9"/>
        <v>0</v>
      </c>
      <c r="K357" s="368">
        <f t="shared" si="9"/>
        <v>0</v>
      </c>
      <c r="L357" s="368">
        <f t="shared" si="9"/>
        <v>0</v>
      </c>
      <c r="M357" s="368">
        <f t="shared" si="9"/>
        <v>0</v>
      </c>
      <c r="N357" s="368">
        <f t="shared" si="9"/>
        <v>0</v>
      </c>
      <c r="O357" s="368">
        <f t="shared" si="9"/>
        <v>0</v>
      </c>
      <c r="P357" s="368">
        <f t="shared" si="9"/>
        <v>0</v>
      </c>
      <c r="Q357" s="368">
        <f t="shared" si="9"/>
        <v>0</v>
      </c>
      <c r="R357" s="368">
        <f t="shared" si="9"/>
        <v>0</v>
      </c>
      <c r="S357" s="368">
        <f t="shared" si="9"/>
        <v>0</v>
      </c>
      <c r="T357" s="368">
        <f t="shared" si="9"/>
        <v>0</v>
      </c>
      <c r="U357" s="368">
        <f t="shared" si="9"/>
        <v>0</v>
      </c>
      <c r="V357" s="368">
        <f t="shared" si="9"/>
        <v>0</v>
      </c>
      <c r="W357" s="368">
        <f t="shared" si="9"/>
        <v>0</v>
      </c>
      <c r="X357" s="368">
        <f t="shared" si="9"/>
        <v>0</v>
      </c>
      <c r="Y357" s="368">
        <f t="shared" si="9"/>
        <v>0</v>
      </c>
      <c r="Z357" s="368">
        <f t="shared" si="9"/>
        <v>0</v>
      </c>
      <c r="AA357" s="368">
        <f t="shared" si="9"/>
        <v>0</v>
      </c>
      <c r="AB357" s="368">
        <f t="shared" si="9"/>
        <v>0</v>
      </c>
      <c r="AC357" s="368">
        <f t="shared" si="9"/>
        <v>0</v>
      </c>
      <c r="AD357" s="368">
        <f t="shared" si="9"/>
        <v>0</v>
      </c>
      <c r="AE357" s="368">
        <f t="shared" si="9"/>
        <v>0</v>
      </c>
      <c r="AF357" s="368">
        <f t="shared" si="9"/>
        <v>0</v>
      </c>
      <c r="AG357" s="368">
        <f t="shared" si="9"/>
        <v>0</v>
      </c>
      <c r="AH357" s="368">
        <f t="shared" si="9"/>
        <v>0</v>
      </c>
      <c r="AI357" s="368">
        <f t="shared" si="9"/>
        <v>0</v>
      </c>
      <c r="AJ357" s="368">
        <f t="shared" si="9"/>
        <v>0</v>
      </c>
      <c r="AK357" s="368">
        <f t="shared" si="9"/>
        <v>0</v>
      </c>
      <c r="AL357" s="368">
        <f t="shared" si="9"/>
        <v>0</v>
      </c>
      <c r="AM357" s="368">
        <f t="shared" si="9"/>
        <v>0</v>
      </c>
      <c r="AN357" s="368">
        <f t="shared" si="9"/>
        <v>0</v>
      </c>
      <c r="AO357" s="368">
        <f t="shared" si="9"/>
        <v>0</v>
      </c>
      <c r="AP357" s="368">
        <f t="shared" si="9"/>
        <v>0</v>
      </c>
      <c r="AQ357" s="368">
        <f t="shared" si="9"/>
        <v>0</v>
      </c>
      <c r="AR357" s="368">
        <f t="shared" si="9"/>
        <v>0</v>
      </c>
      <c r="AS357" s="368">
        <f t="shared" si="9"/>
        <v>0</v>
      </c>
      <c r="AT357" s="368">
        <f t="shared" si="9"/>
        <v>0</v>
      </c>
      <c r="AU357" s="368">
        <f t="shared" si="9"/>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773"/>
      <c r="BS357" s="768"/>
      <c r="BT357" s="768"/>
      <c r="BU357" s="768"/>
    </row>
    <row r="358" spans="1:73" s="765" customFormat="1" ht="15" outlineLevel="1" x14ac:dyDescent="0.25">
      <c r="A358" s="769"/>
      <c r="B358" s="766"/>
      <c r="C358" s="778"/>
      <c r="D358" s="778"/>
      <c r="E358" s="778"/>
      <c r="F358" s="782"/>
      <c r="G358" s="782" t="str">
        <f>_xlfn.CONCAT(H211:M211)</f>
        <v>AYAEAof</v>
      </c>
      <c r="H358" s="368">
        <f t="shared" ref="H358:AU358" si="10">IF(H321&gt;0,1,0)</f>
        <v>1</v>
      </c>
      <c r="I358" s="368">
        <f t="shared" si="10"/>
        <v>1</v>
      </c>
      <c r="J358" s="368">
        <f t="shared" si="10"/>
        <v>1</v>
      </c>
      <c r="K358" s="368">
        <f t="shared" si="10"/>
        <v>0</v>
      </c>
      <c r="L358" s="368">
        <f t="shared" si="10"/>
        <v>1</v>
      </c>
      <c r="M358" s="368">
        <f t="shared" si="10"/>
        <v>1</v>
      </c>
      <c r="N358" s="368">
        <f t="shared" si="10"/>
        <v>1</v>
      </c>
      <c r="O358" s="368">
        <f t="shared" si="10"/>
        <v>0</v>
      </c>
      <c r="P358" s="368">
        <f t="shared" si="10"/>
        <v>1</v>
      </c>
      <c r="Q358" s="368">
        <f t="shared" si="10"/>
        <v>1</v>
      </c>
      <c r="R358" s="368">
        <f t="shared" si="10"/>
        <v>1</v>
      </c>
      <c r="S358" s="368">
        <f t="shared" si="10"/>
        <v>0</v>
      </c>
      <c r="T358" s="368">
        <f t="shared" si="10"/>
        <v>1</v>
      </c>
      <c r="U358" s="368">
        <f t="shared" si="10"/>
        <v>1</v>
      </c>
      <c r="V358" s="368">
        <f t="shared" si="10"/>
        <v>1</v>
      </c>
      <c r="W358" s="368">
        <f t="shared" si="10"/>
        <v>0</v>
      </c>
      <c r="X358" s="368">
        <f t="shared" si="10"/>
        <v>1</v>
      </c>
      <c r="Y358" s="368">
        <f t="shared" si="10"/>
        <v>1</v>
      </c>
      <c r="Z358" s="368">
        <f t="shared" si="10"/>
        <v>1</v>
      </c>
      <c r="AA358" s="368">
        <f t="shared" si="10"/>
        <v>0</v>
      </c>
      <c r="AB358" s="368">
        <f t="shared" si="10"/>
        <v>1</v>
      </c>
      <c r="AC358" s="368">
        <f t="shared" si="10"/>
        <v>1</v>
      </c>
      <c r="AD358" s="368">
        <f t="shared" si="10"/>
        <v>1</v>
      </c>
      <c r="AE358" s="368">
        <f t="shared" si="10"/>
        <v>0</v>
      </c>
      <c r="AF358" s="368">
        <f t="shared" si="10"/>
        <v>1</v>
      </c>
      <c r="AG358" s="368">
        <f t="shared" si="10"/>
        <v>1</v>
      </c>
      <c r="AH358" s="368">
        <f t="shared" si="10"/>
        <v>1</v>
      </c>
      <c r="AI358" s="368">
        <f t="shared" si="10"/>
        <v>0</v>
      </c>
      <c r="AJ358" s="368">
        <f t="shared" si="10"/>
        <v>1</v>
      </c>
      <c r="AK358" s="368">
        <f t="shared" si="10"/>
        <v>1</v>
      </c>
      <c r="AL358" s="368">
        <f t="shared" si="10"/>
        <v>1</v>
      </c>
      <c r="AM358" s="368">
        <f t="shared" si="10"/>
        <v>0</v>
      </c>
      <c r="AN358" s="368">
        <f t="shared" si="10"/>
        <v>1</v>
      </c>
      <c r="AO358" s="368">
        <f t="shared" si="10"/>
        <v>1</v>
      </c>
      <c r="AP358" s="368">
        <f t="shared" si="10"/>
        <v>1</v>
      </c>
      <c r="AQ358" s="368">
        <f t="shared" si="10"/>
        <v>0</v>
      </c>
      <c r="AR358" s="368">
        <f t="shared" si="10"/>
        <v>1</v>
      </c>
      <c r="AS358" s="368">
        <f t="shared" si="10"/>
        <v>1</v>
      </c>
      <c r="AT358" s="368">
        <f t="shared" si="10"/>
        <v>1</v>
      </c>
      <c r="AU358" s="368">
        <f t="shared" si="10"/>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773"/>
      <c r="BS358" s="768"/>
      <c r="BT358" s="768"/>
      <c r="BU358" s="768"/>
    </row>
    <row r="359" spans="1:73" s="75" customFormat="1" ht="15" outlineLevel="1" x14ac:dyDescent="0.25">
      <c r="A359" s="238"/>
      <c r="B359" s="239"/>
      <c r="C359" s="249"/>
      <c r="D359" s="249"/>
      <c r="E359" s="249"/>
      <c r="F359" s="257"/>
      <c r="G359" s="257" t="str">
        <f>_xlfn.CONCAT(H212:M212)</f>
        <v>YYNENb</v>
      </c>
      <c r="H359" s="368">
        <f t="shared" ref="H359:AU359" si="11">IF(H322&gt;0,1,0)</f>
        <v>1</v>
      </c>
      <c r="I359" s="368">
        <f t="shared" si="11"/>
        <v>1</v>
      </c>
      <c r="J359" s="368">
        <f t="shared" si="11"/>
        <v>1</v>
      </c>
      <c r="K359" s="368">
        <f t="shared" si="11"/>
        <v>0</v>
      </c>
      <c r="L359" s="368">
        <f t="shared" si="11"/>
        <v>1</v>
      </c>
      <c r="M359" s="368">
        <f t="shared" si="11"/>
        <v>1</v>
      </c>
      <c r="N359" s="368">
        <f t="shared" si="11"/>
        <v>1</v>
      </c>
      <c r="O359" s="368">
        <f t="shared" si="11"/>
        <v>0</v>
      </c>
      <c r="P359" s="368">
        <f t="shared" si="11"/>
        <v>1</v>
      </c>
      <c r="Q359" s="368">
        <f t="shared" si="11"/>
        <v>1</v>
      </c>
      <c r="R359" s="368">
        <f t="shared" si="11"/>
        <v>1</v>
      </c>
      <c r="S359" s="368">
        <f t="shared" si="11"/>
        <v>0</v>
      </c>
      <c r="T359" s="368">
        <f t="shared" si="11"/>
        <v>1</v>
      </c>
      <c r="U359" s="368">
        <f t="shared" si="11"/>
        <v>1</v>
      </c>
      <c r="V359" s="368">
        <f t="shared" si="11"/>
        <v>1</v>
      </c>
      <c r="W359" s="368">
        <f t="shared" si="11"/>
        <v>0</v>
      </c>
      <c r="X359" s="368">
        <f t="shared" si="11"/>
        <v>1</v>
      </c>
      <c r="Y359" s="368">
        <f t="shared" si="11"/>
        <v>1</v>
      </c>
      <c r="Z359" s="368">
        <f t="shared" si="11"/>
        <v>1</v>
      </c>
      <c r="AA359" s="368">
        <f t="shared" si="11"/>
        <v>0</v>
      </c>
      <c r="AB359" s="368">
        <f t="shared" si="11"/>
        <v>1</v>
      </c>
      <c r="AC359" s="368">
        <f t="shared" si="11"/>
        <v>1</v>
      </c>
      <c r="AD359" s="368">
        <f t="shared" si="11"/>
        <v>1</v>
      </c>
      <c r="AE359" s="368">
        <f t="shared" si="11"/>
        <v>0</v>
      </c>
      <c r="AF359" s="368">
        <f t="shared" si="11"/>
        <v>1</v>
      </c>
      <c r="AG359" s="368">
        <f t="shared" si="11"/>
        <v>1</v>
      </c>
      <c r="AH359" s="368">
        <f t="shared" si="11"/>
        <v>1</v>
      </c>
      <c r="AI359" s="368">
        <f t="shared" si="11"/>
        <v>0</v>
      </c>
      <c r="AJ359" s="368">
        <f t="shared" si="11"/>
        <v>1</v>
      </c>
      <c r="AK359" s="368">
        <f t="shared" si="11"/>
        <v>1</v>
      </c>
      <c r="AL359" s="368">
        <f t="shared" si="11"/>
        <v>1</v>
      </c>
      <c r="AM359" s="368">
        <f t="shared" si="11"/>
        <v>0</v>
      </c>
      <c r="AN359" s="368">
        <f t="shared" si="11"/>
        <v>1</v>
      </c>
      <c r="AO359" s="368">
        <f t="shared" si="11"/>
        <v>1</v>
      </c>
      <c r="AP359" s="368">
        <f t="shared" si="11"/>
        <v>1</v>
      </c>
      <c r="AQ359" s="368">
        <f t="shared" si="11"/>
        <v>0</v>
      </c>
      <c r="AR359" s="368">
        <f t="shared" si="11"/>
        <v>1</v>
      </c>
      <c r="AS359" s="368">
        <f t="shared" si="11"/>
        <v>1</v>
      </c>
      <c r="AT359" s="368">
        <f t="shared" si="11"/>
        <v>1</v>
      </c>
      <c r="AU359" s="368">
        <f t="shared" si="11"/>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_xlfn.CONCAT(H213:M213)</f>
        <v>YYENE1z</v>
      </c>
      <c r="H360" s="368">
        <f t="shared" ref="H360:AU360" si="12">IF(H323&gt;0,1,0)</f>
        <v>1</v>
      </c>
      <c r="I360" s="368">
        <f t="shared" si="12"/>
        <v>1</v>
      </c>
      <c r="J360" s="368">
        <f t="shared" si="12"/>
        <v>0</v>
      </c>
      <c r="K360" s="368">
        <f t="shared" si="12"/>
        <v>1</v>
      </c>
      <c r="L360" s="368">
        <f t="shared" si="12"/>
        <v>1</v>
      </c>
      <c r="M360" s="368">
        <f t="shared" si="12"/>
        <v>1</v>
      </c>
      <c r="N360" s="368">
        <f t="shared" si="12"/>
        <v>0</v>
      </c>
      <c r="O360" s="368">
        <f t="shared" si="12"/>
        <v>1</v>
      </c>
      <c r="P360" s="368">
        <f t="shared" si="12"/>
        <v>1</v>
      </c>
      <c r="Q360" s="368">
        <f t="shared" si="12"/>
        <v>1</v>
      </c>
      <c r="R360" s="368">
        <f t="shared" si="12"/>
        <v>0</v>
      </c>
      <c r="S360" s="368">
        <f t="shared" si="12"/>
        <v>1</v>
      </c>
      <c r="T360" s="368">
        <f t="shared" si="12"/>
        <v>1</v>
      </c>
      <c r="U360" s="368">
        <f t="shared" si="12"/>
        <v>1</v>
      </c>
      <c r="V360" s="368">
        <f t="shared" si="12"/>
        <v>0</v>
      </c>
      <c r="W360" s="368">
        <f t="shared" si="12"/>
        <v>1</v>
      </c>
      <c r="X360" s="368">
        <f t="shared" si="12"/>
        <v>1</v>
      </c>
      <c r="Y360" s="368">
        <f t="shared" si="12"/>
        <v>1</v>
      </c>
      <c r="Z360" s="368">
        <f t="shared" si="12"/>
        <v>0</v>
      </c>
      <c r="AA360" s="368">
        <f t="shared" si="12"/>
        <v>1</v>
      </c>
      <c r="AB360" s="368">
        <f t="shared" si="12"/>
        <v>1</v>
      </c>
      <c r="AC360" s="368">
        <f t="shared" si="12"/>
        <v>1</v>
      </c>
      <c r="AD360" s="368">
        <f t="shared" si="12"/>
        <v>0</v>
      </c>
      <c r="AE360" s="368">
        <f t="shared" si="12"/>
        <v>1</v>
      </c>
      <c r="AF360" s="368">
        <f t="shared" si="12"/>
        <v>1</v>
      </c>
      <c r="AG360" s="368">
        <f t="shared" si="12"/>
        <v>1</v>
      </c>
      <c r="AH360" s="368">
        <f t="shared" si="12"/>
        <v>0</v>
      </c>
      <c r="AI360" s="368">
        <f t="shared" si="12"/>
        <v>1</v>
      </c>
      <c r="AJ360" s="368">
        <f t="shared" si="12"/>
        <v>1</v>
      </c>
      <c r="AK360" s="368">
        <f t="shared" si="12"/>
        <v>1</v>
      </c>
      <c r="AL360" s="368">
        <f t="shared" si="12"/>
        <v>0</v>
      </c>
      <c r="AM360" s="368">
        <f t="shared" si="12"/>
        <v>1</v>
      </c>
      <c r="AN360" s="368">
        <f t="shared" si="12"/>
        <v>1</v>
      </c>
      <c r="AO360" s="368">
        <f t="shared" si="12"/>
        <v>1</v>
      </c>
      <c r="AP360" s="368">
        <f t="shared" si="12"/>
        <v>0</v>
      </c>
      <c r="AQ360" s="368">
        <f t="shared" si="12"/>
        <v>1</v>
      </c>
      <c r="AR360" s="368">
        <f t="shared" si="12"/>
        <v>1</v>
      </c>
      <c r="AS360" s="368">
        <f t="shared" si="12"/>
        <v>1</v>
      </c>
      <c r="AT360" s="368">
        <f t="shared" si="12"/>
        <v>0</v>
      </c>
      <c r="AU360" s="368">
        <f t="shared" si="12"/>
        <v>1</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2" customHeight="1" outlineLevel="1" x14ac:dyDescent="0.25">
      <c r="A361" s="238"/>
      <c r="B361" s="239"/>
      <c r="C361" s="249"/>
      <c r="D361" s="249"/>
      <c r="E361" s="249"/>
      <c r="F361" s="265"/>
      <c r="G361" s="257" t="str">
        <f>_xlfn.CONCAT(H214:M214)</f>
        <v>YYENE1r</v>
      </c>
      <c r="H361" s="368">
        <f t="shared" ref="H361:AU361" si="13">IF(H324&gt;0,1,0)</f>
        <v>1</v>
      </c>
      <c r="I361" s="368">
        <f t="shared" si="13"/>
        <v>1</v>
      </c>
      <c r="J361" s="368">
        <f t="shared" si="13"/>
        <v>0</v>
      </c>
      <c r="K361" s="368">
        <f t="shared" si="13"/>
        <v>1</v>
      </c>
      <c r="L361" s="368">
        <f t="shared" si="13"/>
        <v>1</v>
      </c>
      <c r="M361" s="368">
        <f t="shared" si="13"/>
        <v>1</v>
      </c>
      <c r="N361" s="368">
        <f t="shared" si="13"/>
        <v>0</v>
      </c>
      <c r="O361" s="368">
        <f t="shared" si="13"/>
        <v>1</v>
      </c>
      <c r="P361" s="368">
        <f t="shared" si="13"/>
        <v>1</v>
      </c>
      <c r="Q361" s="368">
        <f t="shared" si="13"/>
        <v>1</v>
      </c>
      <c r="R361" s="368">
        <f t="shared" si="13"/>
        <v>0</v>
      </c>
      <c r="S361" s="368">
        <f t="shared" si="13"/>
        <v>1</v>
      </c>
      <c r="T361" s="368">
        <f t="shared" si="13"/>
        <v>1</v>
      </c>
      <c r="U361" s="368">
        <f t="shared" si="13"/>
        <v>1</v>
      </c>
      <c r="V361" s="368">
        <f t="shared" si="13"/>
        <v>0</v>
      </c>
      <c r="W361" s="368">
        <f t="shared" si="13"/>
        <v>1</v>
      </c>
      <c r="X361" s="368">
        <f t="shared" si="13"/>
        <v>1</v>
      </c>
      <c r="Y361" s="368">
        <f t="shared" si="13"/>
        <v>1</v>
      </c>
      <c r="Z361" s="368">
        <f t="shared" si="13"/>
        <v>0</v>
      </c>
      <c r="AA361" s="368">
        <f t="shared" si="13"/>
        <v>1</v>
      </c>
      <c r="AB361" s="368">
        <f t="shared" si="13"/>
        <v>1</v>
      </c>
      <c r="AC361" s="368">
        <f t="shared" si="13"/>
        <v>1</v>
      </c>
      <c r="AD361" s="368">
        <f t="shared" si="13"/>
        <v>0</v>
      </c>
      <c r="AE361" s="368">
        <f t="shared" si="13"/>
        <v>1</v>
      </c>
      <c r="AF361" s="368">
        <f t="shared" si="13"/>
        <v>1</v>
      </c>
      <c r="AG361" s="368">
        <f t="shared" si="13"/>
        <v>1</v>
      </c>
      <c r="AH361" s="368">
        <f t="shared" si="13"/>
        <v>0</v>
      </c>
      <c r="AI361" s="368">
        <f t="shared" si="13"/>
        <v>1</v>
      </c>
      <c r="AJ361" s="368">
        <f t="shared" si="13"/>
        <v>1</v>
      </c>
      <c r="AK361" s="368">
        <f t="shared" si="13"/>
        <v>1</v>
      </c>
      <c r="AL361" s="368">
        <f t="shared" si="13"/>
        <v>0</v>
      </c>
      <c r="AM361" s="368">
        <f t="shared" si="13"/>
        <v>1</v>
      </c>
      <c r="AN361" s="368">
        <f t="shared" si="13"/>
        <v>1</v>
      </c>
      <c r="AO361" s="368">
        <f t="shared" si="13"/>
        <v>1</v>
      </c>
      <c r="AP361" s="368">
        <f t="shared" si="13"/>
        <v>0</v>
      </c>
      <c r="AQ361" s="368">
        <f t="shared" si="13"/>
        <v>1</v>
      </c>
      <c r="AR361" s="368">
        <f t="shared" si="13"/>
        <v>1</v>
      </c>
      <c r="AS361" s="368">
        <f t="shared" si="13"/>
        <v>1</v>
      </c>
      <c r="AT361" s="368">
        <f t="shared" si="13"/>
        <v>0</v>
      </c>
      <c r="AU361" s="368">
        <f t="shared" si="13"/>
        <v>1</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2" customHeight="1" outlineLevel="1" x14ac:dyDescent="0.25">
      <c r="A362" s="238"/>
      <c r="B362" s="239"/>
      <c r="C362" s="249"/>
      <c r="D362" s="249"/>
      <c r="E362" s="249"/>
      <c r="F362" s="265"/>
      <c r="G362" s="257" t="str">
        <f>_xlfn.CONCAT(H215:M215)</f>
        <v>YYNEE1r</v>
      </c>
      <c r="H362" s="368">
        <f t="shared" ref="H362:AU362" si="14">IF(H325&gt;0,1,0)</f>
        <v>1</v>
      </c>
      <c r="I362" s="368">
        <f t="shared" si="14"/>
        <v>1</v>
      </c>
      <c r="J362" s="368">
        <f t="shared" si="14"/>
        <v>0</v>
      </c>
      <c r="K362" s="368">
        <f t="shared" si="14"/>
        <v>1</v>
      </c>
      <c r="L362" s="368">
        <f t="shared" si="14"/>
        <v>1</v>
      </c>
      <c r="M362" s="368">
        <f t="shared" si="14"/>
        <v>1</v>
      </c>
      <c r="N362" s="368">
        <f t="shared" si="14"/>
        <v>0</v>
      </c>
      <c r="O362" s="368">
        <f t="shared" si="14"/>
        <v>1</v>
      </c>
      <c r="P362" s="368">
        <f t="shared" si="14"/>
        <v>1</v>
      </c>
      <c r="Q362" s="368">
        <f t="shared" si="14"/>
        <v>1</v>
      </c>
      <c r="R362" s="368">
        <f t="shared" si="14"/>
        <v>0</v>
      </c>
      <c r="S362" s="368">
        <f t="shared" si="14"/>
        <v>1</v>
      </c>
      <c r="T362" s="368">
        <f t="shared" si="14"/>
        <v>1</v>
      </c>
      <c r="U362" s="368">
        <f t="shared" si="14"/>
        <v>1</v>
      </c>
      <c r="V362" s="368">
        <f t="shared" si="14"/>
        <v>0</v>
      </c>
      <c r="W362" s="368">
        <f t="shared" si="14"/>
        <v>1</v>
      </c>
      <c r="X362" s="368">
        <f t="shared" si="14"/>
        <v>1</v>
      </c>
      <c r="Y362" s="368">
        <f t="shared" si="14"/>
        <v>1</v>
      </c>
      <c r="Z362" s="368">
        <f t="shared" si="14"/>
        <v>0</v>
      </c>
      <c r="AA362" s="368">
        <f t="shared" si="14"/>
        <v>1</v>
      </c>
      <c r="AB362" s="368">
        <f t="shared" si="14"/>
        <v>1</v>
      </c>
      <c r="AC362" s="368">
        <f t="shared" si="14"/>
        <v>1</v>
      </c>
      <c r="AD362" s="368">
        <f t="shared" si="14"/>
        <v>0</v>
      </c>
      <c r="AE362" s="368">
        <f t="shared" si="14"/>
        <v>1</v>
      </c>
      <c r="AF362" s="368">
        <f t="shared" si="14"/>
        <v>1</v>
      </c>
      <c r="AG362" s="368">
        <f t="shared" si="14"/>
        <v>1</v>
      </c>
      <c r="AH362" s="368">
        <f t="shared" si="14"/>
        <v>0</v>
      </c>
      <c r="AI362" s="368">
        <f t="shared" si="14"/>
        <v>1</v>
      </c>
      <c r="AJ362" s="368">
        <f t="shared" si="14"/>
        <v>1</v>
      </c>
      <c r="AK362" s="368">
        <f t="shared" si="14"/>
        <v>1</v>
      </c>
      <c r="AL362" s="368">
        <f t="shared" si="14"/>
        <v>0</v>
      </c>
      <c r="AM362" s="368">
        <f t="shared" si="14"/>
        <v>1</v>
      </c>
      <c r="AN362" s="368">
        <f t="shared" si="14"/>
        <v>1</v>
      </c>
      <c r="AO362" s="368">
        <f t="shared" si="14"/>
        <v>1</v>
      </c>
      <c r="AP362" s="368">
        <f t="shared" si="14"/>
        <v>0</v>
      </c>
      <c r="AQ362" s="368">
        <f t="shared" si="14"/>
        <v>1</v>
      </c>
      <c r="AR362" s="368">
        <f t="shared" si="14"/>
        <v>1</v>
      </c>
      <c r="AS362" s="368">
        <f t="shared" si="14"/>
        <v>1</v>
      </c>
      <c r="AT362" s="368">
        <f t="shared" si="14"/>
        <v>0</v>
      </c>
      <c r="AU362" s="368">
        <f t="shared" si="14"/>
        <v>1</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_xlfn.CONCAT(H216:M216)</f>
        <v>YYEENw</v>
      </c>
      <c r="H363" s="368">
        <v>1</v>
      </c>
      <c r="I363" s="368">
        <v>1</v>
      </c>
      <c r="J363" s="368">
        <v>1</v>
      </c>
      <c r="K363" s="368">
        <v>0</v>
      </c>
      <c r="L363" s="368">
        <v>1</v>
      </c>
      <c r="M363" s="368">
        <v>1</v>
      </c>
      <c r="N363" s="368">
        <v>1</v>
      </c>
      <c r="O363" s="368">
        <v>0</v>
      </c>
      <c r="P363" s="368">
        <v>1</v>
      </c>
      <c r="Q363" s="368">
        <v>1</v>
      </c>
      <c r="R363" s="368">
        <v>1</v>
      </c>
      <c r="S363" s="368">
        <v>0</v>
      </c>
      <c r="T363" s="368">
        <v>1</v>
      </c>
      <c r="U363" s="368">
        <v>1</v>
      </c>
      <c r="V363" s="368">
        <v>1</v>
      </c>
      <c r="W363" s="368">
        <v>0</v>
      </c>
      <c r="X363" s="368">
        <v>1</v>
      </c>
      <c r="Y363" s="368">
        <v>1</v>
      </c>
      <c r="Z363" s="368">
        <v>1</v>
      </c>
      <c r="AA363" s="368">
        <v>0</v>
      </c>
      <c r="AB363" s="368">
        <v>1</v>
      </c>
      <c r="AC363" s="368">
        <v>1</v>
      </c>
      <c r="AD363" s="368">
        <v>1</v>
      </c>
      <c r="AE363" s="368">
        <v>0</v>
      </c>
      <c r="AF363" s="368">
        <v>1</v>
      </c>
      <c r="AG363" s="368">
        <v>1</v>
      </c>
      <c r="AH363" s="368">
        <v>1</v>
      </c>
      <c r="AI363" s="368">
        <v>0</v>
      </c>
      <c r="AJ363" s="368">
        <v>1</v>
      </c>
      <c r="AK363" s="368">
        <v>1</v>
      </c>
      <c r="AL363" s="368">
        <v>1</v>
      </c>
      <c r="AM363" s="368">
        <v>0</v>
      </c>
      <c r="AN363" s="368">
        <v>1</v>
      </c>
      <c r="AO363" s="368">
        <v>1</v>
      </c>
      <c r="AP363" s="368">
        <v>1</v>
      </c>
      <c r="AQ363" s="368">
        <v>0</v>
      </c>
      <c r="AR363" s="368">
        <v>1</v>
      </c>
      <c r="AS363" s="368">
        <v>1</v>
      </c>
      <c r="AT363" s="368">
        <v>1</v>
      </c>
      <c r="AU363" s="368">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2" customHeight="1" outlineLevel="1" x14ac:dyDescent="0.25">
      <c r="A364" s="238"/>
      <c r="B364" s="239"/>
      <c r="C364" s="249"/>
      <c r="D364" s="249"/>
      <c r="E364" s="249"/>
      <c r="F364" s="265"/>
      <c r="G364" s="257" t="str">
        <f>_xlfn.CONCAT(H217:M217)</f>
        <v>YYENE1b</v>
      </c>
      <c r="H364" s="368">
        <v>1</v>
      </c>
      <c r="I364" s="368">
        <v>1</v>
      </c>
      <c r="J364" s="368">
        <v>1</v>
      </c>
      <c r="K364" s="368">
        <v>0</v>
      </c>
      <c r="L364" s="368">
        <v>1</v>
      </c>
      <c r="M364" s="368">
        <v>1</v>
      </c>
      <c r="N364" s="368">
        <v>1</v>
      </c>
      <c r="O364" s="368">
        <v>0</v>
      </c>
      <c r="P364" s="368">
        <v>1</v>
      </c>
      <c r="Q364" s="368">
        <v>1</v>
      </c>
      <c r="R364" s="368">
        <v>1</v>
      </c>
      <c r="S364" s="368">
        <v>0</v>
      </c>
      <c r="T364" s="368">
        <v>1</v>
      </c>
      <c r="U364" s="368">
        <v>1</v>
      </c>
      <c r="V364" s="368">
        <v>1</v>
      </c>
      <c r="W364" s="368">
        <v>0</v>
      </c>
      <c r="X364" s="368">
        <v>1</v>
      </c>
      <c r="Y364" s="368">
        <v>1</v>
      </c>
      <c r="Z364" s="368">
        <v>1</v>
      </c>
      <c r="AA364" s="368">
        <v>0</v>
      </c>
      <c r="AB364" s="368">
        <v>1</v>
      </c>
      <c r="AC364" s="368">
        <v>1</v>
      </c>
      <c r="AD364" s="368">
        <v>1</v>
      </c>
      <c r="AE364" s="368">
        <v>0</v>
      </c>
      <c r="AF364" s="368">
        <v>1</v>
      </c>
      <c r="AG364" s="368">
        <v>1</v>
      </c>
      <c r="AH364" s="368">
        <v>1</v>
      </c>
      <c r="AI364" s="368">
        <v>0</v>
      </c>
      <c r="AJ364" s="368">
        <v>1</v>
      </c>
      <c r="AK364" s="368">
        <v>1</v>
      </c>
      <c r="AL364" s="368">
        <v>1</v>
      </c>
      <c r="AM364" s="368">
        <v>0</v>
      </c>
      <c r="AN364" s="368">
        <v>1</v>
      </c>
      <c r="AO364" s="368">
        <v>1</v>
      </c>
      <c r="AP364" s="368">
        <v>1</v>
      </c>
      <c r="AQ364" s="368">
        <v>0</v>
      </c>
      <c r="AR364" s="368">
        <v>1</v>
      </c>
      <c r="AS364" s="368">
        <v>1</v>
      </c>
      <c r="AT364" s="368">
        <v>1</v>
      </c>
      <c r="AU364" s="368">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_xlfn.CONCAT(H218:M218)</f>
        <v>AAAAAz</v>
      </c>
      <c r="H365" s="368">
        <v>1</v>
      </c>
      <c r="I365" s="368">
        <v>1</v>
      </c>
      <c r="J365" s="368">
        <v>0</v>
      </c>
      <c r="K365" s="368">
        <v>1</v>
      </c>
      <c r="L365" s="368">
        <v>1</v>
      </c>
      <c r="M365" s="368">
        <v>1</v>
      </c>
      <c r="N365" s="368">
        <v>0</v>
      </c>
      <c r="O365" s="368">
        <v>1</v>
      </c>
      <c r="P365" s="368">
        <v>1</v>
      </c>
      <c r="Q365" s="368">
        <v>1</v>
      </c>
      <c r="R365" s="368">
        <v>0</v>
      </c>
      <c r="S365" s="368">
        <v>1</v>
      </c>
      <c r="T365" s="368">
        <v>1</v>
      </c>
      <c r="U365" s="368">
        <v>1</v>
      </c>
      <c r="V365" s="368">
        <v>0</v>
      </c>
      <c r="W365" s="368">
        <v>1</v>
      </c>
      <c r="X365" s="368">
        <v>1</v>
      </c>
      <c r="Y365" s="368">
        <v>1</v>
      </c>
      <c r="Z365" s="368">
        <v>0</v>
      </c>
      <c r="AA365" s="368">
        <v>1</v>
      </c>
      <c r="AB365" s="368">
        <v>1</v>
      </c>
      <c r="AC365" s="368">
        <v>1</v>
      </c>
      <c r="AD365" s="368">
        <v>0</v>
      </c>
      <c r="AE365" s="368">
        <v>1</v>
      </c>
      <c r="AF365" s="368">
        <v>1</v>
      </c>
      <c r="AG365" s="368">
        <v>1</v>
      </c>
      <c r="AH365" s="368">
        <v>0</v>
      </c>
      <c r="AI365" s="368">
        <v>1</v>
      </c>
      <c r="AJ365" s="368">
        <v>1</v>
      </c>
      <c r="AK365" s="368">
        <v>1</v>
      </c>
      <c r="AL365" s="368">
        <v>0</v>
      </c>
      <c r="AM365" s="368">
        <v>1</v>
      </c>
      <c r="AN365" s="368">
        <v>1</v>
      </c>
      <c r="AO365" s="368">
        <v>1</v>
      </c>
      <c r="AP365" s="368">
        <v>0</v>
      </c>
      <c r="AQ365" s="368">
        <v>1</v>
      </c>
      <c r="AR365" s="368">
        <v>1</v>
      </c>
      <c r="AS365" s="368">
        <v>1</v>
      </c>
      <c r="AT365" s="368">
        <v>0</v>
      </c>
      <c r="AU365" s="368">
        <v>1</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_xlfn.CONCAT(H219:M219)</f>
        <v>AAAANw</v>
      </c>
      <c r="H366" s="368">
        <v>1</v>
      </c>
      <c r="I366" s="368">
        <v>1</v>
      </c>
      <c r="J366" s="368">
        <v>1</v>
      </c>
      <c r="K366" s="368">
        <v>0</v>
      </c>
      <c r="L366" s="368">
        <v>1</v>
      </c>
      <c r="M366" s="368">
        <v>1</v>
      </c>
      <c r="N366" s="368">
        <v>1</v>
      </c>
      <c r="O366" s="368">
        <v>0</v>
      </c>
      <c r="P366" s="368">
        <v>1</v>
      </c>
      <c r="Q366" s="368">
        <v>1</v>
      </c>
      <c r="R366" s="368">
        <v>1</v>
      </c>
      <c r="S366" s="368">
        <v>0</v>
      </c>
      <c r="T366" s="368">
        <v>1</v>
      </c>
      <c r="U366" s="368">
        <v>1</v>
      </c>
      <c r="V366" s="368">
        <v>1</v>
      </c>
      <c r="W366" s="368">
        <v>0</v>
      </c>
      <c r="X366" s="368">
        <v>1</v>
      </c>
      <c r="Y366" s="368">
        <v>1</v>
      </c>
      <c r="Z366" s="368">
        <v>1</v>
      </c>
      <c r="AA366" s="368">
        <v>0</v>
      </c>
      <c r="AB366" s="368">
        <v>1</v>
      </c>
      <c r="AC366" s="368">
        <v>1</v>
      </c>
      <c r="AD366" s="368">
        <v>1</v>
      </c>
      <c r="AE366" s="368">
        <v>0</v>
      </c>
      <c r="AF366" s="368">
        <v>1</v>
      </c>
      <c r="AG366" s="368">
        <v>1</v>
      </c>
      <c r="AH366" s="368">
        <v>1</v>
      </c>
      <c r="AI366" s="368">
        <v>0</v>
      </c>
      <c r="AJ366" s="368">
        <v>1</v>
      </c>
      <c r="AK366" s="368">
        <v>1</v>
      </c>
      <c r="AL366" s="368">
        <v>1</v>
      </c>
      <c r="AM366" s="368">
        <v>0</v>
      </c>
      <c r="AN366" s="368">
        <v>1</v>
      </c>
      <c r="AO366" s="368">
        <v>1</v>
      </c>
      <c r="AP366" s="368">
        <v>1</v>
      </c>
      <c r="AQ366" s="368">
        <v>0</v>
      </c>
      <c r="AR366" s="368">
        <v>1</v>
      </c>
      <c r="AS366" s="368">
        <v>1</v>
      </c>
      <c r="AT366" s="368">
        <v>1</v>
      </c>
      <c r="AU366" s="36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_xlfn.CONCAT(H220:M220)</f>
        <v>AAANE1b</v>
      </c>
      <c r="H367" s="368">
        <v>1</v>
      </c>
      <c r="I367" s="368">
        <v>1</v>
      </c>
      <c r="J367" s="368">
        <v>1</v>
      </c>
      <c r="K367" s="368">
        <v>0</v>
      </c>
      <c r="L367" s="368">
        <v>1</v>
      </c>
      <c r="M367" s="368">
        <v>1</v>
      </c>
      <c r="N367" s="368">
        <v>1</v>
      </c>
      <c r="O367" s="368">
        <v>0</v>
      </c>
      <c r="P367" s="368">
        <v>1</v>
      </c>
      <c r="Q367" s="368">
        <v>1</v>
      </c>
      <c r="R367" s="368">
        <v>1</v>
      </c>
      <c r="S367" s="368">
        <v>0</v>
      </c>
      <c r="T367" s="368">
        <v>1</v>
      </c>
      <c r="U367" s="368">
        <v>1</v>
      </c>
      <c r="V367" s="368">
        <v>1</v>
      </c>
      <c r="W367" s="368">
        <v>0</v>
      </c>
      <c r="X367" s="368">
        <v>1</v>
      </c>
      <c r="Y367" s="368">
        <v>1</v>
      </c>
      <c r="Z367" s="368">
        <v>1</v>
      </c>
      <c r="AA367" s="368">
        <v>0</v>
      </c>
      <c r="AB367" s="368">
        <v>1</v>
      </c>
      <c r="AC367" s="368">
        <v>1</v>
      </c>
      <c r="AD367" s="368">
        <v>1</v>
      </c>
      <c r="AE367" s="368">
        <v>0</v>
      </c>
      <c r="AF367" s="368">
        <v>1</v>
      </c>
      <c r="AG367" s="368">
        <v>1</v>
      </c>
      <c r="AH367" s="368">
        <v>1</v>
      </c>
      <c r="AI367" s="368">
        <v>0</v>
      </c>
      <c r="AJ367" s="368">
        <v>1</v>
      </c>
      <c r="AK367" s="368">
        <v>1</v>
      </c>
      <c r="AL367" s="368">
        <v>1</v>
      </c>
      <c r="AM367" s="368">
        <v>0</v>
      </c>
      <c r="AN367" s="368">
        <v>1</v>
      </c>
      <c r="AO367" s="368">
        <v>1</v>
      </c>
      <c r="AP367" s="368">
        <v>1</v>
      </c>
      <c r="AQ367" s="368">
        <v>0</v>
      </c>
      <c r="AR367" s="368">
        <v>1</v>
      </c>
      <c r="AS367" s="368">
        <v>1</v>
      </c>
      <c r="AT367" s="368">
        <v>1</v>
      </c>
      <c r="AU367" s="368">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_xlfn.CONCAT(H221:M221)</f>
        <v>AANEE1a</v>
      </c>
      <c r="H368" s="368">
        <f t="shared" ref="H368:AU368" si="15">IF(H331&gt;0,1,0)</f>
        <v>0</v>
      </c>
      <c r="I368" s="368">
        <f t="shared" si="15"/>
        <v>0</v>
      </c>
      <c r="J368" s="368">
        <f t="shared" si="15"/>
        <v>0</v>
      </c>
      <c r="K368" s="368">
        <f t="shared" si="15"/>
        <v>0</v>
      </c>
      <c r="L368" s="368">
        <f t="shared" si="15"/>
        <v>0</v>
      </c>
      <c r="M368" s="368">
        <f t="shared" si="15"/>
        <v>0</v>
      </c>
      <c r="N368" s="368">
        <f t="shared" si="15"/>
        <v>0</v>
      </c>
      <c r="O368" s="368">
        <f t="shared" si="15"/>
        <v>0</v>
      </c>
      <c r="P368" s="368">
        <f t="shared" si="15"/>
        <v>0</v>
      </c>
      <c r="Q368" s="368">
        <f t="shared" si="15"/>
        <v>0</v>
      </c>
      <c r="R368" s="368">
        <f t="shared" si="15"/>
        <v>0</v>
      </c>
      <c r="S368" s="368">
        <f t="shared" si="15"/>
        <v>0</v>
      </c>
      <c r="T368" s="368">
        <f t="shared" si="15"/>
        <v>0</v>
      </c>
      <c r="U368" s="368">
        <f t="shared" si="15"/>
        <v>0</v>
      </c>
      <c r="V368" s="368">
        <f t="shared" si="15"/>
        <v>0</v>
      </c>
      <c r="W368" s="368">
        <f t="shared" si="15"/>
        <v>0</v>
      </c>
      <c r="X368" s="368">
        <f t="shared" si="15"/>
        <v>0</v>
      </c>
      <c r="Y368" s="368">
        <f t="shared" si="15"/>
        <v>0</v>
      </c>
      <c r="Z368" s="368">
        <f t="shared" si="15"/>
        <v>0</v>
      </c>
      <c r="AA368" s="368">
        <f t="shared" si="15"/>
        <v>0</v>
      </c>
      <c r="AB368" s="368">
        <f t="shared" si="15"/>
        <v>0</v>
      </c>
      <c r="AC368" s="368">
        <f t="shared" si="15"/>
        <v>0</v>
      </c>
      <c r="AD368" s="368">
        <f t="shared" si="15"/>
        <v>0</v>
      </c>
      <c r="AE368" s="368">
        <f t="shared" si="15"/>
        <v>0</v>
      </c>
      <c r="AF368" s="368">
        <f t="shared" si="15"/>
        <v>0</v>
      </c>
      <c r="AG368" s="368">
        <f t="shared" si="15"/>
        <v>0</v>
      </c>
      <c r="AH368" s="368">
        <f t="shared" si="15"/>
        <v>0</v>
      </c>
      <c r="AI368" s="368">
        <f t="shared" si="15"/>
        <v>0</v>
      </c>
      <c r="AJ368" s="368">
        <f t="shared" si="15"/>
        <v>0</v>
      </c>
      <c r="AK368" s="368">
        <f t="shared" si="15"/>
        <v>0</v>
      </c>
      <c r="AL368" s="368">
        <f t="shared" si="15"/>
        <v>0</v>
      </c>
      <c r="AM368" s="368">
        <f t="shared" si="15"/>
        <v>0</v>
      </c>
      <c r="AN368" s="368">
        <f t="shared" si="15"/>
        <v>0</v>
      </c>
      <c r="AO368" s="368">
        <f t="shared" si="15"/>
        <v>0</v>
      </c>
      <c r="AP368" s="368">
        <f t="shared" si="15"/>
        <v>0</v>
      </c>
      <c r="AQ368" s="368">
        <f t="shared" si="15"/>
        <v>0</v>
      </c>
      <c r="AR368" s="368">
        <f t="shared" si="15"/>
        <v>0</v>
      </c>
      <c r="AS368" s="368">
        <f t="shared" si="15"/>
        <v>0</v>
      </c>
      <c r="AT368" s="368">
        <f t="shared" si="15"/>
        <v>0</v>
      </c>
      <c r="AU368" s="368">
        <f t="shared" si="15"/>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257" t="str">
        <f>_xlfn.CONCAT(H222:M222)</f>
        <v>AYEEAa</v>
      </c>
      <c r="H369" s="368">
        <f t="shared" ref="H369:AU369" si="16">IF(H332&gt;0,1,0)</f>
        <v>0</v>
      </c>
      <c r="I369" s="368">
        <f t="shared" si="16"/>
        <v>0</v>
      </c>
      <c r="J369" s="368">
        <f t="shared" si="16"/>
        <v>0</v>
      </c>
      <c r="K369" s="368">
        <f t="shared" si="16"/>
        <v>0</v>
      </c>
      <c r="L369" s="368">
        <f t="shared" si="16"/>
        <v>0</v>
      </c>
      <c r="M369" s="368">
        <f t="shared" si="16"/>
        <v>0</v>
      </c>
      <c r="N369" s="368">
        <f t="shared" si="16"/>
        <v>0</v>
      </c>
      <c r="O369" s="368">
        <f t="shared" si="16"/>
        <v>0</v>
      </c>
      <c r="P369" s="368">
        <f t="shared" si="16"/>
        <v>0</v>
      </c>
      <c r="Q369" s="368">
        <f t="shared" si="16"/>
        <v>0</v>
      </c>
      <c r="R369" s="368">
        <f t="shared" si="16"/>
        <v>0</v>
      </c>
      <c r="S369" s="368">
        <f t="shared" si="16"/>
        <v>0</v>
      </c>
      <c r="T369" s="368">
        <f t="shared" si="16"/>
        <v>0</v>
      </c>
      <c r="U369" s="368">
        <f t="shared" si="16"/>
        <v>0</v>
      </c>
      <c r="V369" s="368">
        <f t="shared" si="16"/>
        <v>0</v>
      </c>
      <c r="W369" s="368">
        <f t="shared" si="16"/>
        <v>0</v>
      </c>
      <c r="X369" s="368">
        <f t="shared" si="16"/>
        <v>0</v>
      </c>
      <c r="Y369" s="368">
        <f t="shared" si="16"/>
        <v>0</v>
      </c>
      <c r="Z369" s="368">
        <f t="shared" si="16"/>
        <v>0</v>
      </c>
      <c r="AA369" s="368">
        <f t="shared" si="16"/>
        <v>0</v>
      </c>
      <c r="AB369" s="368">
        <f t="shared" si="16"/>
        <v>0</v>
      </c>
      <c r="AC369" s="368">
        <f t="shared" si="16"/>
        <v>0</v>
      </c>
      <c r="AD369" s="368">
        <f t="shared" si="16"/>
        <v>0</v>
      </c>
      <c r="AE369" s="368">
        <f t="shared" si="16"/>
        <v>0</v>
      </c>
      <c r="AF369" s="368">
        <f t="shared" si="16"/>
        <v>0</v>
      </c>
      <c r="AG369" s="368">
        <f t="shared" si="16"/>
        <v>0</v>
      </c>
      <c r="AH369" s="368">
        <f t="shared" si="16"/>
        <v>0</v>
      </c>
      <c r="AI369" s="368">
        <f t="shared" si="16"/>
        <v>0</v>
      </c>
      <c r="AJ369" s="368">
        <f t="shared" si="16"/>
        <v>0</v>
      </c>
      <c r="AK369" s="368">
        <f t="shared" si="16"/>
        <v>0</v>
      </c>
      <c r="AL369" s="368">
        <f t="shared" si="16"/>
        <v>0</v>
      </c>
      <c r="AM369" s="368">
        <f t="shared" si="16"/>
        <v>0</v>
      </c>
      <c r="AN369" s="368">
        <f t="shared" si="16"/>
        <v>0</v>
      </c>
      <c r="AO369" s="368">
        <f t="shared" si="16"/>
        <v>0</v>
      </c>
      <c r="AP369" s="368">
        <f t="shared" si="16"/>
        <v>0</v>
      </c>
      <c r="AQ369" s="368">
        <f t="shared" si="16"/>
        <v>0</v>
      </c>
      <c r="AR369" s="368">
        <f t="shared" si="16"/>
        <v>0</v>
      </c>
      <c r="AS369" s="368">
        <f t="shared" si="16"/>
        <v>0</v>
      </c>
      <c r="AT369" s="368">
        <f t="shared" si="16"/>
        <v>0</v>
      </c>
      <c r="AU369" s="368">
        <f t="shared" si="16"/>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5" customFormat="1" ht="15" outlineLevel="1" x14ac:dyDescent="0.25">
      <c r="A370" s="238"/>
      <c r="B370" s="239"/>
      <c r="C370" s="249"/>
      <c r="D370" s="249"/>
      <c r="E370" s="249"/>
      <c r="F370" s="257"/>
      <c r="G370" s="257" t="str">
        <f>_xlfn.CONCAT(H223:M223)</f>
        <v>YYEAAa</v>
      </c>
      <c r="H370" s="368">
        <f t="shared" ref="H370:AU370" si="17">IF(H333&gt;0,1,0)</f>
        <v>0</v>
      </c>
      <c r="I370" s="368">
        <f t="shared" si="17"/>
        <v>0</v>
      </c>
      <c r="J370" s="368">
        <f t="shared" si="17"/>
        <v>0</v>
      </c>
      <c r="K370" s="368">
        <f t="shared" si="17"/>
        <v>0</v>
      </c>
      <c r="L370" s="368">
        <f t="shared" si="17"/>
        <v>0</v>
      </c>
      <c r="M370" s="368">
        <f t="shared" si="17"/>
        <v>0</v>
      </c>
      <c r="N370" s="368">
        <f t="shared" si="17"/>
        <v>0</v>
      </c>
      <c r="O370" s="368">
        <f t="shared" si="17"/>
        <v>0</v>
      </c>
      <c r="P370" s="368">
        <f t="shared" si="17"/>
        <v>0</v>
      </c>
      <c r="Q370" s="368">
        <f t="shared" si="17"/>
        <v>0</v>
      </c>
      <c r="R370" s="368">
        <f t="shared" si="17"/>
        <v>0</v>
      </c>
      <c r="S370" s="368">
        <f t="shared" si="17"/>
        <v>0</v>
      </c>
      <c r="T370" s="368">
        <f t="shared" si="17"/>
        <v>0</v>
      </c>
      <c r="U370" s="368">
        <f t="shared" si="17"/>
        <v>0</v>
      </c>
      <c r="V370" s="368">
        <f t="shared" si="17"/>
        <v>0</v>
      </c>
      <c r="W370" s="368">
        <f t="shared" si="17"/>
        <v>0</v>
      </c>
      <c r="X370" s="368">
        <f t="shared" si="17"/>
        <v>0</v>
      </c>
      <c r="Y370" s="368">
        <f t="shared" si="17"/>
        <v>0</v>
      </c>
      <c r="Z370" s="368">
        <f t="shared" si="17"/>
        <v>0</v>
      </c>
      <c r="AA370" s="368">
        <f t="shared" si="17"/>
        <v>0</v>
      </c>
      <c r="AB370" s="368">
        <f t="shared" si="17"/>
        <v>0</v>
      </c>
      <c r="AC370" s="368">
        <f t="shared" si="17"/>
        <v>0</v>
      </c>
      <c r="AD370" s="368">
        <f t="shared" si="17"/>
        <v>0</v>
      </c>
      <c r="AE370" s="368">
        <f t="shared" si="17"/>
        <v>0</v>
      </c>
      <c r="AF370" s="368">
        <f t="shared" si="17"/>
        <v>0</v>
      </c>
      <c r="AG370" s="368">
        <f t="shared" si="17"/>
        <v>0</v>
      </c>
      <c r="AH370" s="368">
        <f t="shared" si="17"/>
        <v>0</v>
      </c>
      <c r="AI370" s="368">
        <f t="shared" si="17"/>
        <v>0</v>
      </c>
      <c r="AJ370" s="368">
        <f t="shared" si="17"/>
        <v>0</v>
      </c>
      <c r="AK370" s="368">
        <f t="shared" si="17"/>
        <v>0</v>
      </c>
      <c r="AL370" s="368">
        <f t="shared" si="17"/>
        <v>0</v>
      </c>
      <c r="AM370" s="368">
        <f t="shared" si="17"/>
        <v>0</v>
      </c>
      <c r="AN370" s="368">
        <f t="shared" si="17"/>
        <v>0</v>
      </c>
      <c r="AO370" s="368">
        <f t="shared" si="17"/>
        <v>0</v>
      </c>
      <c r="AP370" s="368">
        <f t="shared" si="17"/>
        <v>0</v>
      </c>
      <c r="AQ370" s="368">
        <f t="shared" si="17"/>
        <v>0</v>
      </c>
      <c r="AR370" s="368">
        <f t="shared" si="17"/>
        <v>0</v>
      </c>
      <c r="AS370" s="368">
        <f t="shared" si="17"/>
        <v>0</v>
      </c>
      <c r="AT370" s="368">
        <f t="shared" si="17"/>
        <v>0</v>
      </c>
      <c r="AU370" s="368">
        <f t="shared" si="17"/>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257" t="str">
        <f>_xlfn.CONCAT(H224:M224)</f>
        <v>YYAAAa</v>
      </c>
      <c r="H371" s="368">
        <f t="shared" ref="H371:AU371" si="18">IF(H334&gt;0,1,0)</f>
        <v>0</v>
      </c>
      <c r="I371" s="368">
        <f t="shared" si="18"/>
        <v>0</v>
      </c>
      <c r="J371" s="368">
        <f t="shared" si="18"/>
        <v>0</v>
      </c>
      <c r="K371" s="368">
        <f t="shared" si="18"/>
        <v>0</v>
      </c>
      <c r="L371" s="368">
        <f t="shared" si="18"/>
        <v>0</v>
      </c>
      <c r="M371" s="368">
        <f t="shared" si="18"/>
        <v>0</v>
      </c>
      <c r="N371" s="368">
        <f t="shared" si="18"/>
        <v>0</v>
      </c>
      <c r="O371" s="368">
        <f t="shared" si="18"/>
        <v>0</v>
      </c>
      <c r="P371" s="368">
        <f t="shared" si="18"/>
        <v>0</v>
      </c>
      <c r="Q371" s="368">
        <f t="shared" si="18"/>
        <v>0</v>
      </c>
      <c r="R371" s="368">
        <f t="shared" si="18"/>
        <v>0</v>
      </c>
      <c r="S371" s="368">
        <f t="shared" si="18"/>
        <v>0</v>
      </c>
      <c r="T371" s="368">
        <f t="shared" si="18"/>
        <v>0</v>
      </c>
      <c r="U371" s="368">
        <f t="shared" si="18"/>
        <v>0</v>
      </c>
      <c r="V371" s="368">
        <f t="shared" si="18"/>
        <v>0</v>
      </c>
      <c r="W371" s="368">
        <f t="shared" si="18"/>
        <v>0</v>
      </c>
      <c r="X371" s="368">
        <f t="shared" si="18"/>
        <v>0</v>
      </c>
      <c r="Y371" s="368">
        <f t="shared" si="18"/>
        <v>0</v>
      </c>
      <c r="Z371" s="368">
        <f t="shared" si="18"/>
        <v>0</v>
      </c>
      <c r="AA371" s="368">
        <f t="shared" si="18"/>
        <v>0</v>
      </c>
      <c r="AB371" s="368">
        <f t="shared" si="18"/>
        <v>0</v>
      </c>
      <c r="AC371" s="368">
        <f t="shared" si="18"/>
        <v>0</v>
      </c>
      <c r="AD371" s="368">
        <f t="shared" si="18"/>
        <v>0</v>
      </c>
      <c r="AE371" s="368">
        <f t="shared" si="18"/>
        <v>0</v>
      </c>
      <c r="AF371" s="368">
        <f t="shared" si="18"/>
        <v>0</v>
      </c>
      <c r="AG371" s="368">
        <f t="shared" si="18"/>
        <v>0</v>
      </c>
      <c r="AH371" s="368">
        <f t="shared" si="18"/>
        <v>0</v>
      </c>
      <c r="AI371" s="368">
        <f t="shared" si="18"/>
        <v>0</v>
      </c>
      <c r="AJ371" s="368">
        <f t="shared" si="18"/>
        <v>0</v>
      </c>
      <c r="AK371" s="368">
        <f t="shared" si="18"/>
        <v>0</v>
      </c>
      <c r="AL371" s="368">
        <f t="shared" si="18"/>
        <v>0</v>
      </c>
      <c r="AM371" s="368">
        <f t="shared" si="18"/>
        <v>0</v>
      </c>
      <c r="AN371" s="368">
        <f t="shared" si="18"/>
        <v>0</v>
      </c>
      <c r="AO371" s="368">
        <f t="shared" si="18"/>
        <v>0</v>
      </c>
      <c r="AP371" s="368">
        <f t="shared" si="18"/>
        <v>0</v>
      </c>
      <c r="AQ371" s="368">
        <f t="shared" si="18"/>
        <v>0</v>
      </c>
      <c r="AR371" s="368">
        <f t="shared" si="18"/>
        <v>0</v>
      </c>
      <c r="AS371" s="368">
        <f t="shared" si="18"/>
        <v>0</v>
      </c>
      <c r="AT371" s="368">
        <f t="shared" si="18"/>
        <v>0</v>
      </c>
      <c r="AU371" s="368">
        <f t="shared" si="18"/>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257" t="str">
        <f>_xlfn.CONCAT(H225:M225)</f>
        <v>YAAAAa</v>
      </c>
      <c r="H372" s="368">
        <f t="shared" ref="H372:AU372" si="19">IF(H335&gt;0,1,0)</f>
        <v>0</v>
      </c>
      <c r="I372" s="368">
        <f t="shared" si="19"/>
        <v>0</v>
      </c>
      <c r="J372" s="368">
        <f t="shared" si="19"/>
        <v>0</v>
      </c>
      <c r="K372" s="368">
        <f t="shared" si="19"/>
        <v>0</v>
      </c>
      <c r="L372" s="368">
        <f t="shared" si="19"/>
        <v>0</v>
      </c>
      <c r="M372" s="368">
        <f t="shared" si="19"/>
        <v>0</v>
      </c>
      <c r="N372" s="368">
        <f t="shared" si="19"/>
        <v>0</v>
      </c>
      <c r="O372" s="368">
        <f t="shared" si="19"/>
        <v>0</v>
      </c>
      <c r="P372" s="368">
        <f t="shared" si="19"/>
        <v>0</v>
      </c>
      <c r="Q372" s="368">
        <f t="shared" si="19"/>
        <v>0</v>
      </c>
      <c r="R372" s="368">
        <f t="shared" si="19"/>
        <v>0</v>
      </c>
      <c r="S372" s="368">
        <f t="shared" si="19"/>
        <v>0</v>
      </c>
      <c r="T372" s="368">
        <f t="shared" si="19"/>
        <v>0</v>
      </c>
      <c r="U372" s="368">
        <f t="shared" si="19"/>
        <v>0</v>
      </c>
      <c r="V372" s="368">
        <f t="shared" si="19"/>
        <v>0</v>
      </c>
      <c r="W372" s="368">
        <f t="shared" si="19"/>
        <v>0</v>
      </c>
      <c r="X372" s="368">
        <f t="shared" si="19"/>
        <v>0</v>
      </c>
      <c r="Y372" s="368">
        <f t="shared" si="19"/>
        <v>0</v>
      </c>
      <c r="Z372" s="368">
        <f t="shared" si="19"/>
        <v>0</v>
      </c>
      <c r="AA372" s="368">
        <f t="shared" si="19"/>
        <v>0</v>
      </c>
      <c r="AB372" s="368">
        <f t="shared" si="19"/>
        <v>0</v>
      </c>
      <c r="AC372" s="368">
        <f t="shared" si="19"/>
        <v>0</v>
      </c>
      <c r="AD372" s="368">
        <f t="shared" si="19"/>
        <v>0</v>
      </c>
      <c r="AE372" s="368">
        <f t="shared" si="19"/>
        <v>0</v>
      </c>
      <c r="AF372" s="368">
        <f t="shared" si="19"/>
        <v>0</v>
      </c>
      <c r="AG372" s="368">
        <f t="shared" si="19"/>
        <v>0</v>
      </c>
      <c r="AH372" s="368">
        <f t="shared" si="19"/>
        <v>0</v>
      </c>
      <c r="AI372" s="368">
        <f t="shared" si="19"/>
        <v>0</v>
      </c>
      <c r="AJ372" s="368">
        <f t="shared" si="19"/>
        <v>0</v>
      </c>
      <c r="AK372" s="368">
        <f t="shared" si="19"/>
        <v>0</v>
      </c>
      <c r="AL372" s="368">
        <f t="shared" si="19"/>
        <v>0</v>
      </c>
      <c r="AM372" s="368">
        <f t="shared" si="19"/>
        <v>0</v>
      </c>
      <c r="AN372" s="368">
        <f t="shared" si="19"/>
        <v>0</v>
      </c>
      <c r="AO372" s="368">
        <f t="shared" si="19"/>
        <v>0</v>
      </c>
      <c r="AP372" s="368">
        <f t="shared" si="19"/>
        <v>0</v>
      </c>
      <c r="AQ372" s="368">
        <f t="shared" si="19"/>
        <v>0</v>
      </c>
      <c r="AR372" s="368">
        <f t="shared" si="19"/>
        <v>0</v>
      </c>
      <c r="AS372" s="368">
        <f t="shared" si="19"/>
        <v>0</v>
      </c>
      <c r="AT372" s="368">
        <f t="shared" si="19"/>
        <v>0</v>
      </c>
      <c r="AU372" s="368">
        <f t="shared" si="19"/>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5" outlineLevel="1" x14ac:dyDescent="0.25">
      <c r="A373" s="238"/>
      <c r="B373" s="239"/>
      <c r="C373" s="249"/>
      <c r="D373" s="249"/>
      <c r="E373" s="249"/>
      <c r="F373" s="257"/>
      <c r="G373" s="257" t="str">
        <f>_xlfn.CONCAT(H226:M226)</f>
        <v>YYENE1l</v>
      </c>
      <c r="H373" s="368">
        <f t="shared" ref="H373:AU373" si="20">IF(H336&gt;0,1,0)</f>
        <v>0</v>
      </c>
      <c r="I373" s="368">
        <f t="shared" si="20"/>
        <v>0</v>
      </c>
      <c r="J373" s="368">
        <f t="shared" si="20"/>
        <v>0</v>
      </c>
      <c r="K373" s="368">
        <f t="shared" si="20"/>
        <v>0</v>
      </c>
      <c r="L373" s="368">
        <f t="shared" si="20"/>
        <v>0</v>
      </c>
      <c r="M373" s="368">
        <f t="shared" si="20"/>
        <v>0</v>
      </c>
      <c r="N373" s="368">
        <f t="shared" si="20"/>
        <v>0</v>
      </c>
      <c r="O373" s="368">
        <f t="shared" si="20"/>
        <v>0</v>
      </c>
      <c r="P373" s="368">
        <f t="shared" si="20"/>
        <v>0</v>
      </c>
      <c r="Q373" s="368">
        <f t="shared" si="20"/>
        <v>0</v>
      </c>
      <c r="R373" s="368">
        <f t="shared" si="20"/>
        <v>0</v>
      </c>
      <c r="S373" s="368">
        <f t="shared" si="20"/>
        <v>0</v>
      </c>
      <c r="T373" s="368">
        <f t="shared" si="20"/>
        <v>0</v>
      </c>
      <c r="U373" s="368">
        <f t="shared" si="20"/>
        <v>0</v>
      </c>
      <c r="V373" s="368">
        <f t="shared" si="20"/>
        <v>0</v>
      </c>
      <c r="W373" s="368">
        <f t="shared" si="20"/>
        <v>0</v>
      </c>
      <c r="X373" s="368">
        <f t="shared" si="20"/>
        <v>0</v>
      </c>
      <c r="Y373" s="368">
        <f t="shared" si="20"/>
        <v>0</v>
      </c>
      <c r="Z373" s="368">
        <f t="shared" si="20"/>
        <v>0</v>
      </c>
      <c r="AA373" s="368">
        <f t="shared" si="20"/>
        <v>0</v>
      </c>
      <c r="AB373" s="368">
        <f t="shared" si="20"/>
        <v>0</v>
      </c>
      <c r="AC373" s="368">
        <f t="shared" si="20"/>
        <v>0</v>
      </c>
      <c r="AD373" s="368">
        <f t="shared" si="20"/>
        <v>0</v>
      </c>
      <c r="AE373" s="368">
        <f t="shared" si="20"/>
        <v>0</v>
      </c>
      <c r="AF373" s="368">
        <f t="shared" si="20"/>
        <v>0</v>
      </c>
      <c r="AG373" s="368">
        <f t="shared" si="20"/>
        <v>0</v>
      </c>
      <c r="AH373" s="368">
        <f t="shared" si="20"/>
        <v>0</v>
      </c>
      <c r="AI373" s="368">
        <f t="shared" si="20"/>
        <v>0</v>
      </c>
      <c r="AJ373" s="368">
        <f t="shared" si="20"/>
        <v>0</v>
      </c>
      <c r="AK373" s="368">
        <f t="shared" si="20"/>
        <v>0</v>
      </c>
      <c r="AL373" s="368">
        <f t="shared" si="20"/>
        <v>0</v>
      </c>
      <c r="AM373" s="368">
        <f t="shared" si="20"/>
        <v>0</v>
      </c>
      <c r="AN373" s="368">
        <f t="shared" si="20"/>
        <v>0</v>
      </c>
      <c r="AO373" s="368">
        <f t="shared" si="20"/>
        <v>0</v>
      </c>
      <c r="AP373" s="368">
        <f t="shared" si="20"/>
        <v>0</v>
      </c>
      <c r="AQ373" s="368">
        <f t="shared" si="20"/>
        <v>0</v>
      </c>
      <c r="AR373" s="368">
        <f t="shared" si="20"/>
        <v>0</v>
      </c>
      <c r="AS373" s="368">
        <f t="shared" si="20"/>
        <v>0</v>
      </c>
      <c r="AT373" s="368">
        <f t="shared" si="20"/>
        <v>0</v>
      </c>
      <c r="AU373" s="368">
        <f t="shared" si="20"/>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257" t="str">
        <f>_xlfn.CONCAT(H227:M227)</f>
        <v>YYPENw</v>
      </c>
      <c r="H374" s="368">
        <f t="shared" ref="H374:AU374" si="21">IF(H337&gt;0,1,0)</f>
        <v>0</v>
      </c>
      <c r="I374" s="368">
        <f t="shared" si="21"/>
        <v>0</v>
      </c>
      <c r="J374" s="368">
        <f t="shared" si="21"/>
        <v>0</v>
      </c>
      <c r="K374" s="368">
        <f t="shared" si="21"/>
        <v>0</v>
      </c>
      <c r="L374" s="368">
        <f t="shared" si="21"/>
        <v>0</v>
      </c>
      <c r="M374" s="368">
        <f t="shared" si="21"/>
        <v>0</v>
      </c>
      <c r="N374" s="368">
        <f t="shared" si="21"/>
        <v>0</v>
      </c>
      <c r="O374" s="368">
        <f t="shared" si="21"/>
        <v>0</v>
      </c>
      <c r="P374" s="368">
        <f t="shared" si="21"/>
        <v>0</v>
      </c>
      <c r="Q374" s="368">
        <f t="shared" si="21"/>
        <v>0</v>
      </c>
      <c r="R374" s="368">
        <f t="shared" si="21"/>
        <v>0</v>
      </c>
      <c r="S374" s="368">
        <f t="shared" si="21"/>
        <v>0</v>
      </c>
      <c r="T374" s="368">
        <f t="shared" si="21"/>
        <v>0</v>
      </c>
      <c r="U374" s="368">
        <f t="shared" si="21"/>
        <v>0</v>
      </c>
      <c r="V374" s="368">
        <f t="shared" si="21"/>
        <v>0</v>
      </c>
      <c r="W374" s="368">
        <f t="shared" si="21"/>
        <v>0</v>
      </c>
      <c r="X374" s="368">
        <f t="shared" si="21"/>
        <v>0</v>
      </c>
      <c r="Y374" s="368">
        <f t="shared" si="21"/>
        <v>0</v>
      </c>
      <c r="Z374" s="368">
        <f t="shared" si="21"/>
        <v>0</v>
      </c>
      <c r="AA374" s="368">
        <f t="shared" si="21"/>
        <v>0</v>
      </c>
      <c r="AB374" s="368">
        <f t="shared" si="21"/>
        <v>0</v>
      </c>
      <c r="AC374" s="368">
        <f t="shared" si="21"/>
        <v>0</v>
      </c>
      <c r="AD374" s="368">
        <f t="shared" si="21"/>
        <v>0</v>
      </c>
      <c r="AE374" s="368">
        <f t="shared" si="21"/>
        <v>0</v>
      </c>
      <c r="AF374" s="368">
        <f t="shared" si="21"/>
        <v>0</v>
      </c>
      <c r="AG374" s="368">
        <f t="shared" si="21"/>
        <v>0</v>
      </c>
      <c r="AH374" s="368">
        <f t="shared" si="21"/>
        <v>0</v>
      </c>
      <c r="AI374" s="368">
        <f t="shared" si="21"/>
        <v>0</v>
      </c>
      <c r="AJ374" s="368">
        <f t="shared" si="21"/>
        <v>0</v>
      </c>
      <c r="AK374" s="368">
        <f t="shared" si="21"/>
        <v>0</v>
      </c>
      <c r="AL374" s="368">
        <f t="shared" si="21"/>
        <v>0</v>
      </c>
      <c r="AM374" s="368">
        <f t="shared" si="21"/>
        <v>0</v>
      </c>
      <c r="AN374" s="368">
        <f t="shared" si="21"/>
        <v>0</v>
      </c>
      <c r="AO374" s="368">
        <f t="shared" si="21"/>
        <v>0</v>
      </c>
      <c r="AP374" s="368">
        <f t="shared" si="21"/>
        <v>0</v>
      </c>
      <c r="AQ374" s="368">
        <f t="shared" si="21"/>
        <v>0</v>
      </c>
      <c r="AR374" s="368">
        <f t="shared" si="21"/>
        <v>0</v>
      </c>
      <c r="AS374" s="368">
        <f t="shared" si="21"/>
        <v>0</v>
      </c>
      <c r="AT374" s="368">
        <f t="shared" si="21"/>
        <v>0</v>
      </c>
      <c r="AU374" s="368">
        <f t="shared" si="21"/>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257" t="str">
        <f>_xlfn.CONCAT(H228:M228)</f>
        <v>YYEPE1z</v>
      </c>
      <c r="H375" s="368">
        <f t="shared" ref="H375:AU375" si="22">IF(H338&gt;0,1,0)</f>
        <v>0</v>
      </c>
      <c r="I375" s="368">
        <f t="shared" si="22"/>
        <v>0</v>
      </c>
      <c r="J375" s="368">
        <f t="shared" si="22"/>
        <v>0</v>
      </c>
      <c r="K375" s="368">
        <f t="shared" si="22"/>
        <v>0</v>
      </c>
      <c r="L375" s="368">
        <f t="shared" si="22"/>
        <v>0</v>
      </c>
      <c r="M375" s="368">
        <f t="shared" si="22"/>
        <v>0</v>
      </c>
      <c r="N375" s="368">
        <f t="shared" si="22"/>
        <v>0</v>
      </c>
      <c r="O375" s="368">
        <f t="shared" si="22"/>
        <v>0</v>
      </c>
      <c r="P375" s="368">
        <f t="shared" si="22"/>
        <v>0</v>
      </c>
      <c r="Q375" s="368">
        <f t="shared" si="22"/>
        <v>0</v>
      </c>
      <c r="R375" s="368">
        <f t="shared" si="22"/>
        <v>0</v>
      </c>
      <c r="S375" s="368">
        <f t="shared" si="22"/>
        <v>0</v>
      </c>
      <c r="T375" s="368">
        <f t="shared" si="22"/>
        <v>0</v>
      </c>
      <c r="U375" s="368">
        <f t="shared" si="22"/>
        <v>0</v>
      </c>
      <c r="V375" s="368">
        <f t="shared" si="22"/>
        <v>0</v>
      </c>
      <c r="W375" s="368">
        <f t="shared" si="22"/>
        <v>0</v>
      </c>
      <c r="X375" s="368">
        <f t="shared" si="22"/>
        <v>0</v>
      </c>
      <c r="Y375" s="368">
        <f t="shared" si="22"/>
        <v>0</v>
      </c>
      <c r="Z375" s="368">
        <f t="shared" si="22"/>
        <v>0</v>
      </c>
      <c r="AA375" s="368">
        <f t="shared" si="22"/>
        <v>0</v>
      </c>
      <c r="AB375" s="368">
        <f t="shared" si="22"/>
        <v>0</v>
      </c>
      <c r="AC375" s="368">
        <f t="shared" si="22"/>
        <v>0</v>
      </c>
      <c r="AD375" s="368">
        <f t="shared" si="22"/>
        <v>0</v>
      </c>
      <c r="AE375" s="368">
        <f t="shared" si="22"/>
        <v>0</v>
      </c>
      <c r="AF375" s="368">
        <f t="shared" si="22"/>
        <v>0</v>
      </c>
      <c r="AG375" s="368">
        <f t="shared" si="22"/>
        <v>0</v>
      </c>
      <c r="AH375" s="368">
        <f t="shared" si="22"/>
        <v>0</v>
      </c>
      <c r="AI375" s="368">
        <f t="shared" si="22"/>
        <v>0</v>
      </c>
      <c r="AJ375" s="368">
        <f t="shared" si="22"/>
        <v>0</v>
      </c>
      <c r="AK375" s="368">
        <f t="shared" si="22"/>
        <v>0</v>
      </c>
      <c r="AL375" s="368">
        <f t="shared" si="22"/>
        <v>0</v>
      </c>
      <c r="AM375" s="368">
        <f t="shared" si="22"/>
        <v>0</v>
      </c>
      <c r="AN375" s="368">
        <f t="shared" si="22"/>
        <v>0</v>
      </c>
      <c r="AO375" s="368">
        <f t="shared" si="22"/>
        <v>0</v>
      </c>
      <c r="AP375" s="368">
        <f t="shared" si="22"/>
        <v>0</v>
      </c>
      <c r="AQ375" s="368">
        <f t="shared" si="22"/>
        <v>0</v>
      </c>
      <c r="AR375" s="368">
        <f t="shared" si="22"/>
        <v>0</v>
      </c>
      <c r="AS375" s="368">
        <f t="shared" si="22"/>
        <v>0</v>
      </c>
      <c r="AT375" s="368">
        <f t="shared" si="22"/>
        <v>0</v>
      </c>
      <c r="AU375" s="368">
        <f t="shared" si="22"/>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257" t="str">
        <f>_xlfn.CONCAT(H229:M229)</f>
        <v>YYNEPw</v>
      </c>
      <c r="H376" s="368">
        <f t="shared" ref="H376:AU376" si="23">IF(H339&gt;0,1,0)</f>
        <v>0</v>
      </c>
      <c r="I376" s="368">
        <f t="shared" si="23"/>
        <v>0</v>
      </c>
      <c r="J376" s="368">
        <f t="shared" si="23"/>
        <v>0</v>
      </c>
      <c r="K376" s="368">
        <f t="shared" si="23"/>
        <v>0</v>
      </c>
      <c r="L376" s="368">
        <f t="shared" si="23"/>
        <v>0</v>
      </c>
      <c r="M376" s="368">
        <f t="shared" si="23"/>
        <v>0</v>
      </c>
      <c r="N376" s="368">
        <f t="shared" si="23"/>
        <v>0</v>
      </c>
      <c r="O376" s="368">
        <f t="shared" si="23"/>
        <v>0</v>
      </c>
      <c r="P376" s="368">
        <f t="shared" si="23"/>
        <v>0</v>
      </c>
      <c r="Q376" s="368">
        <f t="shared" si="23"/>
        <v>0</v>
      </c>
      <c r="R376" s="368">
        <f t="shared" si="23"/>
        <v>0</v>
      </c>
      <c r="S376" s="368">
        <f t="shared" si="23"/>
        <v>0</v>
      </c>
      <c r="T376" s="368">
        <f t="shared" si="23"/>
        <v>0</v>
      </c>
      <c r="U376" s="368">
        <f t="shared" si="23"/>
        <v>0</v>
      </c>
      <c r="V376" s="368">
        <f t="shared" si="23"/>
        <v>0</v>
      </c>
      <c r="W376" s="368">
        <f t="shared" si="23"/>
        <v>0</v>
      </c>
      <c r="X376" s="368">
        <f t="shared" si="23"/>
        <v>0</v>
      </c>
      <c r="Y376" s="368">
        <f t="shared" si="23"/>
        <v>0</v>
      </c>
      <c r="Z376" s="368">
        <f t="shared" si="23"/>
        <v>0</v>
      </c>
      <c r="AA376" s="368">
        <f t="shared" si="23"/>
        <v>0</v>
      </c>
      <c r="AB376" s="368">
        <f t="shared" si="23"/>
        <v>0</v>
      </c>
      <c r="AC376" s="368">
        <f t="shared" si="23"/>
        <v>0</v>
      </c>
      <c r="AD376" s="368">
        <f t="shared" si="23"/>
        <v>0</v>
      </c>
      <c r="AE376" s="368">
        <f t="shared" si="23"/>
        <v>0</v>
      </c>
      <c r="AF376" s="368">
        <f t="shared" si="23"/>
        <v>0</v>
      </c>
      <c r="AG376" s="368">
        <f t="shared" si="23"/>
        <v>0</v>
      </c>
      <c r="AH376" s="368">
        <f t="shared" si="23"/>
        <v>0</v>
      </c>
      <c r="AI376" s="368">
        <f t="shared" si="23"/>
        <v>0</v>
      </c>
      <c r="AJ376" s="368">
        <f t="shared" si="23"/>
        <v>0</v>
      </c>
      <c r="AK376" s="368">
        <f t="shared" si="23"/>
        <v>0</v>
      </c>
      <c r="AL376" s="368">
        <f t="shared" si="23"/>
        <v>0</v>
      </c>
      <c r="AM376" s="368">
        <f t="shared" si="23"/>
        <v>0</v>
      </c>
      <c r="AN376" s="368">
        <f t="shared" si="23"/>
        <v>0</v>
      </c>
      <c r="AO376" s="368">
        <f t="shared" si="23"/>
        <v>0</v>
      </c>
      <c r="AP376" s="368">
        <f t="shared" si="23"/>
        <v>0</v>
      </c>
      <c r="AQ376" s="368">
        <f t="shared" si="23"/>
        <v>0</v>
      </c>
      <c r="AR376" s="368">
        <f t="shared" si="23"/>
        <v>0</v>
      </c>
      <c r="AS376" s="368">
        <f t="shared" si="23"/>
        <v>0</v>
      </c>
      <c r="AT376" s="368">
        <f t="shared" si="23"/>
        <v>0</v>
      </c>
      <c r="AU376" s="368">
        <f t="shared" si="23"/>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257" t="str">
        <f>_xlfn.CONCAT(H230:M230)</f>
        <v>AYAAAw</v>
      </c>
      <c r="H377" s="368">
        <f t="shared" ref="H377:AU377" si="24">IF(H340&gt;0,1,0)</f>
        <v>0</v>
      </c>
      <c r="I377" s="368">
        <f t="shared" si="24"/>
        <v>0</v>
      </c>
      <c r="J377" s="368">
        <f t="shared" si="24"/>
        <v>0</v>
      </c>
      <c r="K377" s="368">
        <f t="shared" si="24"/>
        <v>0</v>
      </c>
      <c r="L377" s="368">
        <f t="shared" si="24"/>
        <v>0</v>
      </c>
      <c r="M377" s="368">
        <f t="shared" si="24"/>
        <v>0</v>
      </c>
      <c r="N377" s="368">
        <f t="shared" si="24"/>
        <v>0</v>
      </c>
      <c r="O377" s="368">
        <f t="shared" si="24"/>
        <v>0</v>
      </c>
      <c r="P377" s="368">
        <f t="shared" si="24"/>
        <v>0</v>
      </c>
      <c r="Q377" s="368">
        <f t="shared" si="24"/>
        <v>0</v>
      </c>
      <c r="R377" s="368">
        <f t="shared" si="24"/>
        <v>0</v>
      </c>
      <c r="S377" s="368">
        <f t="shared" si="24"/>
        <v>0</v>
      </c>
      <c r="T377" s="368">
        <f t="shared" si="24"/>
        <v>0</v>
      </c>
      <c r="U377" s="368">
        <f t="shared" si="24"/>
        <v>0</v>
      </c>
      <c r="V377" s="368">
        <f t="shared" si="24"/>
        <v>0</v>
      </c>
      <c r="W377" s="368">
        <f t="shared" si="24"/>
        <v>0</v>
      </c>
      <c r="X377" s="368">
        <f t="shared" si="24"/>
        <v>0</v>
      </c>
      <c r="Y377" s="368">
        <f t="shared" si="24"/>
        <v>0</v>
      </c>
      <c r="Z377" s="368">
        <f t="shared" si="24"/>
        <v>0</v>
      </c>
      <c r="AA377" s="368">
        <f t="shared" si="24"/>
        <v>0</v>
      </c>
      <c r="AB377" s="368">
        <f t="shared" si="24"/>
        <v>0</v>
      </c>
      <c r="AC377" s="368">
        <f t="shared" si="24"/>
        <v>0</v>
      </c>
      <c r="AD377" s="368">
        <f t="shared" si="24"/>
        <v>0</v>
      </c>
      <c r="AE377" s="368">
        <f t="shared" si="24"/>
        <v>0</v>
      </c>
      <c r="AF377" s="368">
        <f t="shared" si="24"/>
        <v>0</v>
      </c>
      <c r="AG377" s="368">
        <f t="shared" si="24"/>
        <v>0</v>
      </c>
      <c r="AH377" s="368">
        <f t="shared" si="24"/>
        <v>0</v>
      </c>
      <c r="AI377" s="368">
        <f t="shared" si="24"/>
        <v>0</v>
      </c>
      <c r="AJ377" s="368">
        <f t="shared" si="24"/>
        <v>0</v>
      </c>
      <c r="AK377" s="368">
        <f t="shared" si="24"/>
        <v>0</v>
      </c>
      <c r="AL377" s="368">
        <f t="shared" si="24"/>
        <v>0</v>
      </c>
      <c r="AM377" s="368">
        <f t="shared" si="24"/>
        <v>0</v>
      </c>
      <c r="AN377" s="368">
        <f t="shared" si="24"/>
        <v>0</v>
      </c>
      <c r="AO377" s="368">
        <f t="shared" si="24"/>
        <v>0</v>
      </c>
      <c r="AP377" s="368">
        <f t="shared" si="24"/>
        <v>0</v>
      </c>
      <c r="AQ377" s="368">
        <f t="shared" si="24"/>
        <v>0</v>
      </c>
      <c r="AR377" s="368">
        <f t="shared" si="24"/>
        <v>0</v>
      </c>
      <c r="AS377" s="368">
        <f t="shared" si="24"/>
        <v>0</v>
      </c>
      <c r="AT377" s="368">
        <f t="shared" si="24"/>
        <v>0</v>
      </c>
      <c r="AU377" s="368">
        <f t="shared" si="24"/>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257" t="str">
        <f>_xlfn.CONCAT(H231:M231)</f>
        <v>AAEAAa</v>
      </c>
      <c r="H378" s="368">
        <f t="shared" ref="H378:AU378" si="25">IF(H341&gt;0,1,0)</f>
        <v>0</v>
      </c>
      <c r="I378" s="368">
        <f t="shared" si="25"/>
        <v>0</v>
      </c>
      <c r="J378" s="368">
        <f t="shared" si="25"/>
        <v>0</v>
      </c>
      <c r="K378" s="368">
        <f t="shared" si="25"/>
        <v>0</v>
      </c>
      <c r="L378" s="368">
        <f t="shared" si="25"/>
        <v>0</v>
      </c>
      <c r="M378" s="368">
        <f t="shared" si="25"/>
        <v>0</v>
      </c>
      <c r="N378" s="368">
        <f t="shared" si="25"/>
        <v>0</v>
      </c>
      <c r="O378" s="368">
        <f t="shared" si="25"/>
        <v>0</v>
      </c>
      <c r="P378" s="368">
        <f t="shared" si="25"/>
        <v>0</v>
      </c>
      <c r="Q378" s="368">
        <f t="shared" si="25"/>
        <v>0</v>
      </c>
      <c r="R378" s="368">
        <f t="shared" si="25"/>
        <v>0</v>
      </c>
      <c r="S378" s="368">
        <f t="shared" si="25"/>
        <v>0</v>
      </c>
      <c r="T378" s="368">
        <f t="shared" si="25"/>
        <v>0</v>
      </c>
      <c r="U378" s="368">
        <f t="shared" si="25"/>
        <v>0</v>
      </c>
      <c r="V378" s="368">
        <f t="shared" si="25"/>
        <v>0</v>
      </c>
      <c r="W378" s="368">
        <f t="shared" si="25"/>
        <v>0</v>
      </c>
      <c r="X378" s="368">
        <f t="shared" si="25"/>
        <v>0</v>
      </c>
      <c r="Y378" s="368">
        <f t="shared" si="25"/>
        <v>0</v>
      </c>
      <c r="Z378" s="368">
        <f t="shared" si="25"/>
        <v>0</v>
      </c>
      <c r="AA378" s="368">
        <f t="shared" si="25"/>
        <v>0</v>
      </c>
      <c r="AB378" s="368">
        <f t="shared" si="25"/>
        <v>0</v>
      </c>
      <c r="AC378" s="368">
        <f t="shared" si="25"/>
        <v>0</v>
      </c>
      <c r="AD378" s="368">
        <f t="shared" si="25"/>
        <v>0</v>
      </c>
      <c r="AE378" s="368">
        <f t="shared" si="25"/>
        <v>0</v>
      </c>
      <c r="AF378" s="368">
        <f t="shared" si="25"/>
        <v>0</v>
      </c>
      <c r="AG378" s="368">
        <f t="shared" si="25"/>
        <v>0</v>
      </c>
      <c r="AH378" s="368">
        <f t="shared" si="25"/>
        <v>0</v>
      </c>
      <c r="AI378" s="368">
        <f t="shared" si="25"/>
        <v>0</v>
      </c>
      <c r="AJ378" s="368">
        <f t="shared" si="25"/>
        <v>0</v>
      </c>
      <c r="AK378" s="368">
        <f t="shared" si="25"/>
        <v>0</v>
      </c>
      <c r="AL378" s="368">
        <f t="shared" si="25"/>
        <v>0</v>
      </c>
      <c r="AM378" s="368">
        <f t="shared" si="25"/>
        <v>0</v>
      </c>
      <c r="AN378" s="368">
        <f t="shared" si="25"/>
        <v>0</v>
      </c>
      <c r="AO378" s="368">
        <f t="shared" si="25"/>
        <v>0</v>
      </c>
      <c r="AP378" s="368">
        <f t="shared" si="25"/>
        <v>0</v>
      </c>
      <c r="AQ378" s="368">
        <f t="shared" si="25"/>
        <v>0</v>
      </c>
      <c r="AR378" s="368">
        <f t="shared" si="25"/>
        <v>0</v>
      </c>
      <c r="AS378" s="368">
        <f t="shared" si="25"/>
        <v>0</v>
      </c>
      <c r="AT378" s="368">
        <f t="shared" si="25"/>
        <v>0</v>
      </c>
      <c r="AU378" s="368">
        <f t="shared" si="25"/>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257" t="str">
        <f>_xlfn.CONCAT(H232:M232)</f>
        <v>AAAEAa</v>
      </c>
      <c r="H379" s="368">
        <f t="shared" ref="H379:AU379" si="26">IF(H342&gt;0,1,0)</f>
        <v>0</v>
      </c>
      <c r="I379" s="368">
        <f t="shared" si="26"/>
        <v>0</v>
      </c>
      <c r="J379" s="368">
        <f t="shared" si="26"/>
        <v>0</v>
      </c>
      <c r="K379" s="368">
        <f t="shared" si="26"/>
        <v>0</v>
      </c>
      <c r="L379" s="368">
        <f t="shared" si="26"/>
        <v>0</v>
      </c>
      <c r="M379" s="368">
        <f t="shared" si="26"/>
        <v>0</v>
      </c>
      <c r="N379" s="368">
        <f t="shared" si="26"/>
        <v>0</v>
      </c>
      <c r="O379" s="368">
        <f t="shared" si="26"/>
        <v>0</v>
      </c>
      <c r="P379" s="368">
        <f t="shared" si="26"/>
        <v>0</v>
      </c>
      <c r="Q379" s="368">
        <f t="shared" si="26"/>
        <v>0</v>
      </c>
      <c r="R379" s="368">
        <f t="shared" si="26"/>
        <v>0</v>
      </c>
      <c r="S379" s="368">
        <f t="shared" si="26"/>
        <v>0</v>
      </c>
      <c r="T379" s="368">
        <f t="shared" si="26"/>
        <v>0</v>
      </c>
      <c r="U379" s="368">
        <f t="shared" si="26"/>
        <v>0</v>
      </c>
      <c r="V379" s="368">
        <f t="shared" si="26"/>
        <v>0</v>
      </c>
      <c r="W379" s="368">
        <f t="shared" si="26"/>
        <v>0</v>
      </c>
      <c r="X379" s="368">
        <f t="shared" si="26"/>
        <v>0</v>
      </c>
      <c r="Y379" s="368">
        <f t="shared" si="26"/>
        <v>0</v>
      </c>
      <c r="Z379" s="368">
        <f t="shared" si="26"/>
        <v>0</v>
      </c>
      <c r="AA379" s="368">
        <f t="shared" si="26"/>
        <v>0</v>
      </c>
      <c r="AB379" s="368">
        <f t="shared" si="26"/>
        <v>0</v>
      </c>
      <c r="AC379" s="368">
        <f t="shared" si="26"/>
        <v>0</v>
      </c>
      <c r="AD379" s="368">
        <f t="shared" si="26"/>
        <v>0</v>
      </c>
      <c r="AE379" s="368">
        <f t="shared" si="26"/>
        <v>0</v>
      </c>
      <c r="AF379" s="368">
        <f t="shared" si="26"/>
        <v>0</v>
      </c>
      <c r="AG379" s="368">
        <f t="shared" si="26"/>
        <v>0</v>
      </c>
      <c r="AH379" s="368">
        <f t="shared" si="26"/>
        <v>0</v>
      </c>
      <c r="AI379" s="368">
        <f t="shared" si="26"/>
        <v>0</v>
      </c>
      <c r="AJ379" s="368">
        <f t="shared" si="26"/>
        <v>0</v>
      </c>
      <c r="AK379" s="368">
        <f t="shared" si="26"/>
        <v>0</v>
      </c>
      <c r="AL379" s="368">
        <f t="shared" si="26"/>
        <v>0</v>
      </c>
      <c r="AM379" s="368">
        <f t="shared" si="26"/>
        <v>0</v>
      </c>
      <c r="AN379" s="368">
        <f t="shared" si="26"/>
        <v>0</v>
      </c>
      <c r="AO379" s="368">
        <f t="shared" si="26"/>
        <v>0</v>
      </c>
      <c r="AP379" s="368">
        <f t="shared" si="26"/>
        <v>0</v>
      </c>
      <c r="AQ379" s="368">
        <f t="shared" si="26"/>
        <v>0</v>
      </c>
      <c r="AR379" s="368">
        <f t="shared" si="26"/>
        <v>0</v>
      </c>
      <c r="AS379" s="368">
        <f t="shared" si="26"/>
        <v>0</v>
      </c>
      <c r="AT379" s="368">
        <f t="shared" si="26"/>
        <v>0</v>
      </c>
      <c r="AU379" s="368">
        <f t="shared" si="26"/>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257" t="str">
        <f>_xlfn.CONCAT(H233:M233)</f>
        <v>YAAAE1a</v>
      </c>
      <c r="H380" s="368">
        <f t="shared" ref="H380:AU380" si="27">IF(H343&gt;0,1,0)</f>
        <v>0</v>
      </c>
      <c r="I380" s="368">
        <f t="shared" si="27"/>
        <v>0</v>
      </c>
      <c r="J380" s="368">
        <f t="shared" si="27"/>
        <v>0</v>
      </c>
      <c r="K380" s="368">
        <f t="shared" si="27"/>
        <v>0</v>
      </c>
      <c r="L380" s="368">
        <f t="shared" si="27"/>
        <v>0</v>
      </c>
      <c r="M380" s="368">
        <f t="shared" si="27"/>
        <v>0</v>
      </c>
      <c r="N380" s="368">
        <f t="shared" si="27"/>
        <v>0</v>
      </c>
      <c r="O380" s="368">
        <f t="shared" si="27"/>
        <v>0</v>
      </c>
      <c r="P380" s="368">
        <f t="shared" si="27"/>
        <v>0</v>
      </c>
      <c r="Q380" s="368">
        <f t="shared" si="27"/>
        <v>0</v>
      </c>
      <c r="R380" s="368">
        <f t="shared" si="27"/>
        <v>0</v>
      </c>
      <c r="S380" s="368">
        <f t="shared" si="27"/>
        <v>0</v>
      </c>
      <c r="T380" s="368">
        <f t="shared" si="27"/>
        <v>0</v>
      </c>
      <c r="U380" s="368">
        <f t="shared" si="27"/>
        <v>0</v>
      </c>
      <c r="V380" s="368">
        <f t="shared" si="27"/>
        <v>0</v>
      </c>
      <c r="W380" s="368">
        <f t="shared" si="27"/>
        <v>0</v>
      </c>
      <c r="X380" s="368">
        <f t="shared" si="27"/>
        <v>0</v>
      </c>
      <c r="Y380" s="368">
        <f t="shared" si="27"/>
        <v>0</v>
      </c>
      <c r="Z380" s="368">
        <f t="shared" si="27"/>
        <v>0</v>
      </c>
      <c r="AA380" s="368">
        <f t="shared" si="27"/>
        <v>0</v>
      </c>
      <c r="AB380" s="368">
        <f t="shared" si="27"/>
        <v>0</v>
      </c>
      <c r="AC380" s="368">
        <f t="shared" si="27"/>
        <v>0</v>
      </c>
      <c r="AD380" s="368">
        <f t="shared" si="27"/>
        <v>0</v>
      </c>
      <c r="AE380" s="368">
        <f t="shared" si="27"/>
        <v>0</v>
      </c>
      <c r="AF380" s="368">
        <f t="shared" si="27"/>
        <v>0</v>
      </c>
      <c r="AG380" s="368">
        <f t="shared" si="27"/>
        <v>0</v>
      </c>
      <c r="AH380" s="368">
        <f t="shared" si="27"/>
        <v>0</v>
      </c>
      <c r="AI380" s="368">
        <f t="shared" si="27"/>
        <v>0</v>
      </c>
      <c r="AJ380" s="368">
        <f t="shared" si="27"/>
        <v>0</v>
      </c>
      <c r="AK380" s="368">
        <f t="shared" si="27"/>
        <v>0</v>
      </c>
      <c r="AL380" s="368">
        <f t="shared" si="27"/>
        <v>0</v>
      </c>
      <c r="AM380" s="368">
        <f t="shared" si="27"/>
        <v>0</v>
      </c>
      <c r="AN380" s="368">
        <f t="shared" si="27"/>
        <v>0</v>
      </c>
      <c r="AO380" s="368">
        <f t="shared" si="27"/>
        <v>0</v>
      </c>
      <c r="AP380" s="368">
        <f t="shared" si="27"/>
        <v>0</v>
      </c>
      <c r="AQ380" s="368">
        <f t="shared" si="27"/>
        <v>0</v>
      </c>
      <c r="AR380" s="368">
        <f t="shared" si="27"/>
        <v>0</v>
      </c>
      <c r="AS380" s="368">
        <f t="shared" si="27"/>
        <v>0</v>
      </c>
      <c r="AT380" s="368">
        <f t="shared" si="27"/>
        <v>0</v>
      </c>
      <c r="AU380" s="368">
        <f t="shared" si="27"/>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257" t="str">
        <f>_xlfn.CONCAT(H234:M234)</f>
        <v>YAAANw</v>
      </c>
      <c r="H381" s="368">
        <f t="shared" ref="H381:AU381" si="28">IF(H344&gt;0,1,0)</f>
        <v>0</v>
      </c>
      <c r="I381" s="368">
        <f t="shared" si="28"/>
        <v>0</v>
      </c>
      <c r="J381" s="368">
        <f t="shared" si="28"/>
        <v>0</v>
      </c>
      <c r="K381" s="368">
        <f t="shared" si="28"/>
        <v>0</v>
      </c>
      <c r="L381" s="368">
        <f t="shared" si="28"/>
        <v>0</v>
      </c>
      <c r="M381" s="368">
        <f t="shared" si="28"/>
        <v>0</v>
      </c>
      <c r="N381" s="368">
        <f t="shared" si="28"/>
        <v>0</v>
      </c>
      <c r="O381" s="368">
        <f t="shared" si="28"/>
        <v>0</v>
      </c>
      <c r="P381" s="368">
        <f t="shared" si="28"/>
        <v>0</v>
      </c>
      <c r="Q381" s="368">
        <f t="shared" si="28"/>
        <v>0</v>
      </c>
      <c r="R381" s="368">
        <f t="shared" si="28"/>
        <v>0</v>
      </c>
      <c r="S381" s="368">
        <f t="shared" si="28"/>
        <v>0</v>
      </c>
      <c r="T381" s="368">
        <f t="shared" si="28"/>
        <v>0</v>
      </c>
      <c r="U381" s="368">
        <f t="shared" si="28"/>
        <v>0</v>
      </c>
      <c r="V381" s="368">
        <f t="shared" si="28"/>
        <v>0</v>
      </c>
      <c r="W381" s="368">
        <f t="shared" si="28"/>
        <v>0</v>
      </c>
      <c r="X381" s="368">
        <f t="shared" si="28"/>
        <v>0</v>
      </c>
      <c r="Y381" s="368">
        <f t="shared" si="28"/>
        <v>0</v>
      </c>
      <c r="Z381" s="368">
        <f t="shared" si="28"/>
        <v>0</v>
      </c>
      <c r="AA381" s="368">
        <f t="shared" si="28"/>
        <v>0</v>
      </c>
      <c r="AB381" s="368">
        <f t="shared" si="28"/>
        <v>0</v>
      </c>
      <c r="AC381" s="368">
        <f t="shared" si="28"/>
        <v>0</v>
      </c>
      <c r="AD381" s="368">
        <f t="shared" si="28"/>
        <v>0</v>
      </c>
      <c r="AE381" s="368">
        <f t="shared" si="28"/>
        <v>0</v>
      </c>
      <c r="AF381" s="368">
        <f t="shared" si="28"/>
        <v>0</v>
      </c>
      <c r="AG381" s="368">
        <f t="shared" si="28"/>
        <v>0</v>
      </c>
      <c r="AH381" s="368">
        <f t="shared" si="28"/>
        <v>0</v>
      </c>
      <c r="AI381" s="368">
        <f t="shared" si="28"/>
        <v>0</v>
      </c>
      <c r="AJ381" s="368">
        <f t="shared" si="28"/>
        <v>0</v>
      </c>
      <c r="AK381" s="368">
        <f t="shared" si="28"/>
        <v>0</v>
      </c>
      <c r="AL381" s="368">
        <f t="shared" si="28"/>
        <v>0</v>
      </c>
      <c r="AM381" s="368">
        <f t="shared" si="28"/>
        <v>0</v>
      </c>
      <c r="AN381" s="368">
        <f t="shared" si="28"/>
        <v>0</v>
      </c>
      <c r="AO381" s="368">
        <f t="shared" si="28"/>
        <v>0</v>
      </c>
      <c r="AP381" s="368">
        <f t="shared" si="28"/>
        <v>0</v>
      </c>
      <c r="AQ381" s="368">
        <f t="shared" si="28"/>
        <v>0</v>
      </c>
      <c r="AR381" s="368">
        <f t="shared" si="28"/>
        <v>0</v>
      </c>
      <c r="AS381" s="368">
        <f t="shared" si="28"/>
        <v>0</v>
      </c>
      <c r="AT381" s="368">
        <f t="shared" si="28"/>
        <v>0</v>
      </c>
      <c r="AU381" s="368">
        <f t="shared" si="2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257" t="str">
        <f>_xlfn.CONCAT(H235:M235)</f>
        <v>AYAAAz</v>
      </c>
      <c r="H382" s="368">
        <f t="shared" ref="H382:AU382" si="29">IF(H345&gt;0,1,0)</f>
        <v>0</v>
      </c>
      <c r="I382" s="368">
        <f t="shared" si="29"/>
        <v>0</v>
      </c>
      <c r="J382" s="368">
        <f t="shared" si="29"/>
        <v>0</v>
      </c>
      <c r="K382" s="368">
        <f t="shared" si="29"/>
        <v>0</v>
      </c>
      <c r="L382" s="368">
        <f t="shared" si="29"/>
        <v>0</v>
      </c>
      <c r="M382" s="368">
        <f t="shared" si="29"/>
        <v>0</v>
      </c>
      <c r="N382" s="368">
        <f t="shared" si="29"/>
        <v>0</v>
      </c>
      <c r="O382" s="368">
        <f t="shared" si="29"/>
        <v>0</v>
      </c>
      <c r="P382" s="368">
        <f t="shared" si="29"/>
        <v>0</v>
      </c>
      <c r="Q382" s="368">
        <f t="shared" si="29"/>
        <v>0</v>
      </c>
      <c r="R382" s="368">
        <f t="shared" si="29"/>
        <v>0</v>
      </c>
      <c r="S382" s="368">
        <f t="shared" si="29"/>
        <v>0</v>
      </c>
      <c r="T382" s="368">
        <f t="shared" si="29"/>
        <v>0</v>
      </c>
      <c r="U382" s="368">
        <f t="shared" si="29"/>
        <v>0</v>
      </c>
      <c r="V382" s="368">
        <f t="shared" si="29"/>
        <v>0</v>
      </c>
      <c r="W382" s="368">
        <f t="shared" si="29"/>
        <v>0</v>
      </c>
      <c r="X382" s="368">
        <f t="shared" si="29"/>
        <v>0</v>
      </c>
      <c r="Y382" s="368">
        <f t="shared" si="29"/>
        <v>0</v>
      </c>
      <c r="Z382" s="368">
        <f t="shared" si="29"/>
        <v>0</v>
      </c>
      <c r="AA382" s="368">
        <f t="shared" si="29"/>
        <v>0</v>
      </c>
      <c r="AB382" s="368">
        <f t="shared" si="29"/>
        <v>0</v>
      </c>
      <c r="AC382" s="368">
        <f t="shared" si="29"/>
        <v>0</v>
      </c>
      <c r="AD382" s="368">
        <f t="shared" si="29"/>
        <v>0</v>
      </c>
      <c r="AE382" s="368">
        <f t="shared" si="29"/>
        <v>0</v>
      </c>
      <c r="AF382" s="368">
        <f t="shared" si="29"/>
        <v>0</v>
      </c>
      <c r="AG382" s="368">
        <f t="shared" si="29"/>
        <v>0</v>
      </c>
      <c r="AH382" s="368">
        <f t="shared" si="29"/>
        <v>0</v>
      </c>
      <c r="AI382" s="368">
        <f t="shared" si="29"/>
        <v>0</v>
      </c>
      <c r="AJ382" s="368">
        <f t="shared" si="29"/>
        <v>0</v>
      </c>
      <c r="AK382" s="368">
        <f t="shared" si="29"/>
        <v>0</v>
      </c>
      <c r="AL382" s="368">
        <f t="shared" si="29"/>
        <v>0</v>
      </c>
      <c r="AM382" s="368">
        <f t="shared" si="29"/>
        <v>0</v>
      </c>
      <c r="AN382" s="368">
        <f t="shared" si="29"/>
        <v>0</v>
      </c>
      <c r="AO382" s="368">
        <f t="shared" si="29"/>
        <v>0</v>
      </c>
      <c r="AP382" s="368">
        <f t="shared" si="29"/>
        <v>0</v>
      </c>
      <c r="AQ382" s="368">
        <f t="shared" si="29"/>
        <v>0</v>
      </c>
      <c r="AR382" s="368">
        <f t="shared" si="29"/>
        <v>0</v>
      </c>
      <c r="AS382" s="368">
        <f t="shared" si="29"/>
        <v>0</v>
      </c>
      <c r="AT382" s="368">
        <f t="shared" si="29"/>
        <v>0</v>
      </c>
      <c r="AU382" s="368">
        <f t="shared" si="29"/>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257" t="str">
        <f>_xlfn.CONCAT(H236:M236)</f>
        <v>AYEAAa</v>
      </c>
      <c r="H383" s="368">
        <f t="shared" ref="H383:AU383" si="30">IF(H346&gt;0,1,0)</f>
        <v>0</v>
      </c>
      <c r="I383" s="368">
        <f t="shared" si="30"/>
        <v>0</v>
      </c>
      <c r="J383" s="368">
        <f t="shared" si="30"/>
        <v>0</v>
      </c>
      <c r="K383" s="368">
        <f t="shared" si="30"/>
        <v>0</v>
      </c>
      <c r="L383" s="368">
        <f t="shared" si="30"/>
        <v>0</v>
      </c>
      <c r="M383" s="368">
        <f t="shared" si="30"/>
        <v>0</v>
      </c>
      <c r="N383" s="368">
        <f t="shared" si="30"/>
        <v>0</v>
      </c>
      <c r="O383" s="368">
        <f t="shared" si="30"/>
        <v>0</v>
      </c>
      <c r="P383" s="368">
        <f t="shared" si="30"/>
        <v>0</v>
      </c>
      <c r="Q383" s="368">
        <f t="shared" si="30"/>
        <v>0</v>
      </c>
      <c r="R383" s="368">
        <f t="shared" si="30"/>
        <v>0</v>
      </c>
      <c r="S383" s="368">
        <f t="shared" si="30"/>
        <v>0</v>
      </c>
      <c r="T383" s="368">
        <f t="shared" si="30"/>
        <v>0</v>
      </c>
      <c r="U383" s="368">
        <f t="shared" si="30"/>
        <v>0</v>
      </c>
      <c r="V383" s="368">
        <f t="shared" si="30"/>
        <v>0</v>
      </c>
      <c r="W383" s="368">
        <f t="shared" si="30"/>
        <v>0</v>
      </c>
      <c r="X383" s="368">
        <f t="shared" si="30"/>
        <v>0</v>
      </c>
      <c r="Y383" s="368">
        <f t="shared" si="30"/>
        <v>0</v>
      </c>
      <c r="Z383" s="368">
        <f t="shared" si="30"/>
        <v>0</v>
      </c>
      <c r="AA383" s="368">
        <f t="shared" si="30"/>
        <v>0</v>
      </c>
      <c r="AB383" s="368">
        <f t="shared" si="30"/>
        <v>0</v>
      </c>
      <c r="AC383" s="368">
        <f t="shared" si="30"/>
        <v>0</v>
      </c>
      <c r="AD383" s="368">
        <f t="shared" si="30"/>
        <v>0</v>
      </c>
      <c r="AE383" s="368">
        <f t="shared" si="30"/>
        <v>0</v>
      </c>
      <c r="AF383" s="368">
        <f t="shared" si="30"/>
        <v>0</v>
      </c>
      <c r="AG383" s="368">
        <f t="shared" si="30"/>
        <v>0</v>
      </c>
      <c r="AH383" s="368">
        <f t="shared" si="30"/>
        <v>0</v>
      </c>
      <c r="AI383" s="368">
        <f t="shared" si="30"/>
        <v>0</v>
      </c>
      <c r="AJ383" s="368">
        <f t="shared" si="30"/>
        <v>0</v>
      </c>
      <c r="AK383" s="368">
        <f t="shared" si="30"/>
        <v>0</v>
      </c>
      <c r="AL383" s="368">
        <f t="shared" si="30"/>
        <v>0</v>
      </c>
      <c r="AM383" s="368">
        <f t="shared" si="30"/>
        <v>0</v>
      </c>
      <c r="AN383" s="368">
        <f t="shared" si="30"/>
        <v>0</v>
      </c>
      <c r="AO383" s="368">
        <f t="shared" si="30"/>
        <v>0</v>
      </c>
      <c r="AP383" s="368">
        <f t="shared" si="30"/>
        <v>0</v>
      </c>
      <c r="AQ383" s="368">
        <f t="shared" si="30"/>
        <v>0</v>
      </c>
      <c r="AR383" s="368">
        <f t="shared" si="30"/>
        <v>0</v>
      </c>
      <c r="AS383" s="368">
        <f t="shared" si="30"/>
        <v>0</v>
      </c>
      <c r="AT383" s="368">
        <f t="shared" si="30"/>
        <v>0</v>
      </c>
      <c r="AU383" s="368">
        <f t="shared" si="30"/>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257" t="str">
        <f>_xlfn.CONCAT(H237:M237)</f>
        <v>AANEAa</v>
      </c>
      <c r="H384" s="368">
        <f t="shared" ref="H384:AU384" si="31">IF(H347&gt;0,1,0)</f>
        <v>0</v>
      </c>
      <c r="I384" s="368">
        <f t="shared" si="31"/>
        <v>0</v>
      </c>
      <c r="J384" s="368">
        <f t="shared" si="31"/>
        <v>0</v>
      </c>
      <c r="K384" s="368">
        <f t="shared" si="31"/>
        <v>0</v>
      </c>
      <c r="L384" s="368">
        <f t="shared" si="31"/>
        <v>0</v>
      </c>
      <c r="M384" s="368">
        <f t="shared" si="31"/>
        <v>0</v>
      </c>
      <c r="N384" s="368">
        <f t="shared" si="31"/>
        <v>0</v>
      </c>
      <c r="O384" s="368">
        <f t="shared" si="31"/>
        <v>0</v>
      </c>
      <c r="P384" s="368">
        <f t="shared" si="31"/>
        <v>0</v>
      </c>
      <c r="Q384" s="368">
        <f t="shared" si="31"/>
        <v>0</v>
      </c>
      <c r="R384" s="368">
        <f t="shared" si="31"/>
        <v>0</v>
      </c>
      <c r="S384" s="368">
        <f t="shared" si="31"/>
        <v>0</v>
      </c>
      <c r="T384" s="368">
        <f t="shared" si="31"/>
        <v>0</v>
      </c>
      <c r="U384" s="368">
        <f t="shared" si="31"/>
        <v>0</v>
      </c>
      <c r="V384" s="368">
        <f t="shared" si="31"/>
        <v>0</v>
      </c>
      <c r="W384" s="368">
        <f t="shared" si="31"/>
        <v>0</v>
      </c>
      <c r="X384" s="368">
        <f t="shared" si="31"/>
        <v>0</v>
      </c>
      <c r="Y384" s="368">
        <f t="shared" si="31"/>
        <v>0</v>
      </c>
      <c r="Z384" s="368">
        <f t="shared" si="31"/>
        <v>0</v>
      </c>
      <c r="AA384" s="368">
        <f t="shared" si="31"/>
        <v>0</v>
      </c>
      <c r="AB384" s="368">
        <f t="shared" si="31"/>
        <v>0</v>
      </c>
      <c r="AC384" s="368">
        <f t="shared" si="31"/>
        <v>0</v>
      </c>
      <c r="AD384" s="368">
        <f t="shared" si="31"/>
        <v>0</v>
      </c>
      <c r="AE384" s="368">
        <f t="shared" si="31"/>
        <v>0</v>
      </c>
      <c r="AF384" s="368">
        <f t="shared" si="31"/>
        <v>0</v>
      </c>
      <c r="AG384" s="368">
        <f t="shared" si="31"/>
        <v>0</v>
      </c>
      <c r="AH384" s="368">
        <f t="shared" si="31"/>
        <v>0</v>
      </c>
      <c r="AI384" s="368">
        <f t="shared" si="31"/>
        <v>0</v>
      </c>
      <c r="AJ384" s="368">
        <f t="shared" si="31"/>
        <v>0</v>
      </c>
      <c r="AK384" s="368">
        <f t="shared" si="31"/>
        <v>0</v>
      </c>
      <c r="AL384" s="368">
        <f t="shared" si="31"/>
        <v>0</v>
      </c>
      <c r="AM384" s="368">
        <f t="shared" si="31"/>
        <v>0</v>
      </c>
      <c r="AN384" s="368">
        <f t="shared" si="31"/>
        <v>0</v>
      </c>
      <c r="AO384" s="368">
        <f t="shared" si="31"/>
        <v>0</v>
      </c>
      <c r="AP384" s="368">
        <f t="shared" si="31"/>
        <v>0</v>
      </c>
      <c r="AQ384" s="368">
        <f t="shared" si="31"/>
        <v>0</v>
      </c>
      <c r="AR384" s="368">
        <f t="shared" si="31"/>
        <v>0</v>
      </c>
      <c r="AS384" s="368">
        <f t="shared" si="31"/>
        <v>0</v>
      </c>
      <c r="AT384" s="368">
        <f t="shared" si="31"/>
        <v>0</v>
      </c>
      <c r="AU384" s="368">
        <f t="shared" si="31"/>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257" t="str">
        <f>_xlfn.CONCAT(H238:M238)</f>
        <v>AAANE1a</v>
      </c>
      <c r="H385" s="368">
        <f t="shared" ref="H385:AU385" si="32">IF(H348&gt;0,1,0)</f>
        <v>0</v>
      </c>
      <c r="I385" s="368">
        <f t="shared" si="32"/>
        <v>0</v>
      </c>
      <c r="J385" s="368">
        <f t="shared" si="32"/>
        <v>0</v>
      </c>
      <c r="K385" s="368">
        <f t="shared" si="32"/>
        <v>0</v>
      </c>
      <c r="L385" s="368">
        <f t="shared" si="32"/>
        <v>0</v>
      </c>
      <c r="M385" s="368">
        <f t="shared" si="32"/>
        <v>0</v>
      </c>
      <c r="N385" s="368">
        <f t="shared" si="32"/>
        <v>0</v>
      </c>
      <c r="O385" s="368">
        <f t="shared" si="32"/>
        <v>0</v>
      </c>
      <c r="P385" s="368">
        <f t="shared" si="32"/>
        <v>0</v>
      </c>
      <c r="Q385" s="368">
        <f t="shared" si="32"/>
        <v>0</v>
      </c>
      <c r="R385" s="368">
        <f t="shared" si="32"/>
        <v>0</v>
      </c>
      <c r="S385" s="368">
        <f t="shared" si="32"/>
        <v>0</v>
      </c>
      <c r="T385" s="368">
        <f t="shared" si="32"/>
        <v>0</v>
      </c>
      <c r="U385" s="368">
        <f t="shared" si="32"/>
        <v>0</v>
      </c>
      <c r="V385" s="368">
        <f t="shared" si="32"/>
        <v>0</v>
      </c>
      <c r="W385" s="368">
        <f t="shared" si="32"/>
        <v>0</v>
      </c>
      <c r="X385" s="368">
        <f t="shared" si="32"/>
        <v>0</v>
      </c>
      <c r="Y385" s="368">
        <f t="shared" si="32"/>
        <v>0</v>
      </c>
      <c r="Z385" s="368">
        <f t="shared" si="32"/>
        <v>0</v>
      </c>
      <c r="AA385" s="368">
        <f t="shared" si="32"/>
        <v>0</v>
      </c>
      <c r="AB385" s="368">
        <f t="shared" si="32"/>
        <v>0</v>
      </c>
      <c r="AC385" s="368">
        <f t="shared" si="32"/>
        <v>0</v>
      </c>
      <c r="AD385" s="368">
        <f t="shared" si="32"/>
        <v>0</v>
      </c>
      <c r="AE385" s="368">
        <f t="shared" si="32"/>
        <v>0</v>
      </c>
      <c r="AF385" s="368">
        <f t="shared" si="32"/>
        <v>0</v>
      </c>
      <c r="AG385" s="368">
        <f t="shared" si="32"/>
        <v>0</v>
      </c>
      <c r="AH385" s="368">
        <f t="shared" si="32"/>
        <v>0</v>
      </c>
      <c r="AI385" s="368">
        <f t="shared" si="32"/>
        <v>0</v>
      </c>
      <c r="AJ385" s="368">
        <f t="shared" si="32"/>
        <v>0</v>
      </c>
      <c r="AK385" s="368">
        <f t="shared" si="32"/>
        <v>0</v>
      </c>
      <c r="AL385" s="368">
        <f t="shared" si="32"/>
        <v>0</v>
      </c>
      <c r="AM385" s="368">
        <f t="shared" si="32"/>
        <v>0</v>
      </c>
      <c r="AN385" s="368">
        <f t="shared" si="32"/>
        <v>0</v>
      </c>
      <c r="AO385" s="368">
        <f t="shared" si="32"/>
        <v>0</v>
      </c>
      <c r="AP385" s="368">
        <f t="shared" si="32"/>
        <v>0</v>
      </c>
      <c r="AQ385" s="368">
        <f t="shared" si="32"/>
        <v>0</v>
      </c>
      <c r="AR385" s="368">
        <f t="shared" si="32"/>
        <v>0</v>
      </c>
      <c r="AS385" s="368">
        <f t="shared" si="32"/>
        <v>0</v>
      </c>
      <c r="AT385" s="368">
        <f t="shared" si="32"/>
        <v>0</v>
      </c>
      <c r="AU385" s="368">
        <f t="shared" si="32"/>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ht="12" customHeight="1" outlineLevel="1" x14ac:dyDescent="0.25">
      <c r="A386" s="5"/>
      <c r="B386" s="6"/>
      <c r="C386" s="17"/>
      <c r="D386" s="17"/>
      <c r="E386" s="17"/>
      <c r="F386" s="33"/>
      <c r="G386" s="33"/>
      <c r="I386" s="33"/>
      <c r="J386" s="33"/>
      <c r="K386" s="34"/>
      <c r="L386" s="34"/>
      <c r="M386" s="34"/>
      <c r="N386" s="58"/>
      <c r="O386" s="58"/>
      <c r="P386" s="58"/>
      <c r="Q386" s="35"/>
      <c r="R386" s="35"/>
      <c r="S386" s="35"/>
      <c r="T386" s="35"/>
      <c r="U386" s="35"/>
      <c r="V386" s="35"/>
      <c r="W386" s="35"/>
      <c r="X386" s="320"/>
      <c r="Y386" s="320"/>
      <c r="Z386" s="320"/>
      <c r="AA386" s="320"/>
      <c r="AB386" s="320"/>
      <c r="AC386" s="320"/>
      <c r="AD386" s="320"/>
      <c r="AE386" s="320"/>
      <c r="AF386" s="320"/>
      <c r="AG386" s="320"/>
      <c r="AH386" s="320"/>
      <c r="AI386" s="320"/>
      <c r="AJ386" s="320"/>
      <c r="AK386" s="320"/>
      <c r="AL386" s="320"/>
      <c r="AM386" s="320"/>
      <c r="AN386" s="320"/>
      <c r="AO386" s="320"/>
      <c r="AP386" s="320"/>
      <c r="AQ386" s="320"/>
      <c r="AR386" s="320"/>
      <c r="AS386" s="320"/>
      <c r="AT386" s="320"/>
      <c r="AU386" s="320"/>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16"/>
      <c r="BS386" s="7"/>
      <c r="BT386" s="7"/>
      <c r="BU386" s="7"/>
    </row>
    <row r="387" spans="1:89" ht="5.0999999999999996" customHeight="1" outlineLevel="1" x14ac:dyDescent="0.25">
      <c r="A387" s="5"/>
      <c r="B387" s="6"/>
      <c r="C387" s="17"/>
      <c r="D387" s="17"/>
      <c r="E387" s="17"/>
      <c r="F387" s="36"/>
      <c r="G387" s="36"/>
      <c r="H387" s="36"/>
      <c r="I387" s="36"/>
      <c r="J387" s="36"/>
      <c r="K387" s="37"/>
      <c r="L387" s="37"/>
      <c r="M387" s="37"/>
      <c r="N387" s="37"/>
      <c r="O387" s="38"/>
      <c r="P387" s="38"/>
      <c r="Q387" s="38"/>
      <c r="R387" s="38"/>
      <c r="S387" s="38"/>
      <c r="T387" s="38"/>
      <c r="U387" s="38"/>
      <c r="V387" s="38"/>
      <c r="W387" s="38"/>
      <c r="X387" s="216"/>
      <c r="Y387" s="216"/>
      <c r="Z387" s="216"/>
      <c r="AA387" s="277"/>
      <c r="AB387" s="277"/>
      <c r="AC387" s="277"/>
      <c r="AD387" s="277"/>
      <c r="AE387" s="277"/>
      <c r="AF387" s="277"/>
      <c r="AG387" s="277"/>
      <c r="AH387" s="277"/>
      <c r="AI387" s="277"/>
      <c r="AJ387" s="277"/>
      <c r="AK387" s="277"/>
      <c r="AL387" s="277"/>
      <c r="AM387" s="277"/>
      <c r="AN387" s="277"/>
      <c r="AO387" s="277"/>
      <c r="AP387" s="277"/>
      <c r="AQ387" s="277"/>
      <c r="AR387" s="277"/>
      <c r="AS387" s="277"/>
      <c r="AT387" s="277"/>
      <c r="AU387" s="277"/>
      <c r="AV387" s="277"/>
      <c r="AW387" s="277"/>
      <c r="AX387" s="277"/>
      <c r="AY387" s="277"/>
      <c r="AZ387" s="277"/>
      <c r="BA387" s="277"/>
      <c r="BB387" s="277"/>
      <c r="BC387" s="277"/>
      <c r="BD387" s="277"/>
      <c r="BE387" s="277"/>
      <c r="BF387" s="277"/>
      <c r="BG387" s="277"/>
      <c r="BH387" s="277"/>
      <c r="BI387" s="277"/>
      <c r="BJ387" s="277"/>
      <c r="BK387" s="277"/>
      <c r="BL387" s="277"/>
      <c r="BM387" s="277"/>
      <c r="BN387" s="277"/>
      <c r="BO387" s="277"/>
      <c r="BP387" s="277"/>
      <c r="BQ387" s="216"/>
      <c r="BR387" s="16"/>
      <c r="BS387" s="7"/>
      <c r="BT387" s="7"/>
      <c r="BU387" s="7"/>
    </row>
    <row r="388" spans="1:89" ht="24.95" customHeight="1" outlineLevel="1" x14ac:dyDescent="0.25">
      <c r="A388" s="5"/>
      <c r="B388" s="6"/>
      <c r="C388" s="39"/>
      <c r="D388" s="39"/>
      <c r="E388" s="39"/>
      <c r="F388" s="39"/>
      <c r="G388" s="40" t="str">
        <f>G194</f>
        <v>User defined rotations</v>
      </c>
      <c r="H388" s="39"/>
      <c r="I388" s="39"/>
      <c r="J388" s="39"/>
      <c r="K388" s="39"/>
      <c r="L388" s="39"/>
      <c r="M388" s="39"/>
      <c r="N388" s="39"/>
      <c r="O388" s="39"/>
      <c r="P388" s="39"/>
      <c r="Q388" s="39"/>
      <c r="R388" s="39"/>
      <c r="S388" s="39"/>
      <c r="T388" s="39"/>
      <c r="U388" s="39"/>
      <c r="V388" s="39"/>
      <c r="W388" s="39"/>
      <c r="X388" s="39"/>
      <c r="Y388" s="39"/>
      <c r="Z388" s="39"/>
      <c r="AA388" s="269"/>
      <c r="AB388" s="269"/>
      <c r="AC388" s="269"/>
      <c r="AD388" s="269"/>
      <c r="AE388" s="269"/>
      <c r="AF388" s="269"/>
      <c r="AG388" s="269"/>
      <c r="AH388" s="269"/>
      <c r="AI388" s="269"/>
      <c r="AJ388" s="269"/>
      <c r="AK388" s="269"/>
      <c r="AL388" s="269"/>
      <c r="AM388" s="269"/>
      <c r="AN388" s="269"/>
      <c r="AO388" s="269"/>
      <c r="AP388" s="269"/>
      <c r="AQ388" s="269"/>
      <c r="AR388" s="269"/>
      <c r="AS388" s="269"/>
      <c r="AT388" s="269"/>
      <c r="AU388" s="269"/>
      <c r="AV388" s="269"/>
      <c r="AW388" s="269"/>
      <c r="AX388" s="269"/>
      <c r="AY388" s="269"/>
      <c r="AZ388" s="269"/>
      <c r="BA388" s="269"/>
      <c r="BB388" s="269"/>
      <c r="BC388" s="269"/>
      <c r="BD388" s="269"/>
      <c r="BE388" s="269"/>
      <c r="BF388" s="269"/>
      <c r="BG388" s="269"/>
      <c r="BH388" s="269"/>
      <c r="BI388" s="269"/>
      <c r="BJ388" s="269"/>
      <c r="BK388" s="269"/>
      <c r="BL388" s="269"/>
      <c r="BM388" s="269"/>
      <c r="BN388" s="269"/>
      <c r="BO388" s="269"/>
      <c r="BP388" s="269"/>
      <c r="BQ388" s="39"/>
      <c r="BR388" s="41" t="s">
        <v>24</v>
      </c>
      <c r="BS388" s="7"/>
      <c r="BT388" s="7"/>
      <c r="BU388" s="7"/>
    </row>
    <row r="389" spans="1:89" ht="12" customHeight="1" outlineLevel="1" x14ac:dyDescent="0.25">
      <c r="A389" s="5"/>
      <c r="B389" s="6"/>
      <c r="C389" s="6"/>
      <c r="D389" s="6"/>
      <c r="E389" s="6"/>
      <c r="F389" s="7"/>
      <c r="G389" s="7"/>
      <c r="H389" s="7"/>
      <c r="I389" s="7"/>
      <c r="J389" s="7"/>
      <c r="K389" s="7"/>
      <c r="L389" s="7"/>
      <c r="M389" s="7"/>
      <c r="N389" s="7"/>
      <c r="O389" s="7"/>
      <c r="P389" s="7"/>
      <c r="Q389" s="7"/>
      <c r="R389" s="7"/>
      <c r="S389" s="7"/>
      <c r="T389" s="7"/>
      <c r="U389" s="7"/>
      <c r="V389" s="7"/>
      <c r="W389" s="7"/>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c r="BQ389" s="7"/>
      <c r="BR389" s="7"/>
      <c r="BS389" s="7"/>
      <c r="BT389" s="7"/>
      <c r="BU389" s="7"/>
      <c r="BV389" s="7"/>
      <c r="BW389" s="7"/>
      <c r="BX389" s="7"/>
      <c r="BY389" s="7"/>
      <c r="BZ389" s="7"/>
      <c r="CA389" s="7"/>
      <c r="CB389" s="7"/>
      <c r="CC389" s="7"/>
      <c r="CD389" s="7"/>
      <c r="CE389" s="7"/>
      <c r="CF389" s="7"/>
      <c r="CG389" s="7"/>
      <c r="CH389" s="7"/>
      <c r="CI389" s="7"/>
      <c r="CJ389" s="7"/>
      <c r="CK389" s="7"/>
    </row>
    <row r="390" spans="1:89" ht="12" customHeight="1" outlineLevel="1" x14ac:dyDescent="0.25">
      <c r="A390" s="5"/>
      <c r="B390" s="6"/>
      <c r="C390" s="6"/>
      <c r="D390" s="6"/>
      <c r="E390" s="6"/>
      <c r="F390" s="6"/>
      <c r="G390" s="6"/>
      <c r="H390" s="7"/>
      <c r="I390" s="7"/>
      <c r="J390" s="7"/>
      <c r="K390" s="7"/>
      <c r="L390" s="7"/>
      <c r="M390" s="7"/>
      <c r="N390" s="7"/>
      <c r="O390" s="7"/>
      <c r="P390" s="7"/>
      <c r="Q390" s="7"/>
      <c r="R390" s="7"/>
      <c r="S390" s="7"/>
      <c r="T390" s="7"/>
      <c r="U390" s="7"/>
      <c r="V390" s="7"/>
      <c r="W390" s="7"/>
      <c r="X390" s="6"/>
      <c r="Y390" s="6"/>
      <c r="Z390" s="6"/>
      <c r="AA390" s="239"/>
      <c r="AB390" s="239"/>
      <c r="AC390" s="239"/>
      <c r="AD390" s="239"/>
      <c r="AE390" s="239"/>
      <c r="AF390" s="239"/>
      <c r="AG390" s="239"/>
      <c r="AH390" s="239"/>
      <c r="AI390" s="239"/>
      <c r="AJ390" s="239"/>
      <c r="AK390" s="239"/>
      <c r="AL390" s="239"/>
      <c r="AM390" s="239"/>
      <c r="AN390" s="239"/>
      <c r="AO390" s="239"/>
      <c r="AP390" s="239"/>
      <c r="AQ390" s="239"/>
      <c r="AR390" s="239"/>
      <c r="AS390" s="239"/>
      <c r="AT390" s="239"/>
      <c r="AU390" s="239"/>
      <c r="AV390" s="239"/>
      <c r="AW390" s="239"/>
      <c r="AX390" s="239"/>
      <c r="AY390" s="239"/>
      <c r="AZ390" s="239"/>
      <c r="BA390" s="239"/>
      <c r="BB390" s="239"/>
      <c r="BC390" s="239"/>
      <c r="BD390" s="239"/>
      <c r="BE390" s="239"/>
      <c r="BF390" s="239"/>
      <c r="BG390" s="239"/>
      <c r="BH390" s="239"/>
      <c r="BI390" s="239"/>
      <c r="BJ390" s="239"/>
      <c r="BK390" s="239"/>
      <c r="BL390" s="239"/>
      <c r="BM390" s="239"/>
      <c r="BN390" s="239"/>
      <c r="BO390" s="239"/>
      <c r="BP390" s="239"/>
    </row>
    <row r="391" spans="1:89" ht="5.0999999999999996" customHeight="1" outlineLevel="1" thickBot="1" x14ac:dyDescent="0.3">
      <c r="A391" s="5"/>
      <c r="B391" s="6"/>
      <c r="C391" s="6"/>
      <c r="D391" s="6"/>
      <c r="E391" s="6"/>
      <c r="F391" s="6"/>
      <c r="G391" s="6"/>
      <c r="H391" s="7"/>
      <c r="I391" s="7"/>
      <c r="J391" s="7"/>
      <c r="K391" s="7"/>
      <c r="L391" s="7"/>
      <c r="M391" s="7"/>
      <c r="N391" s="7"/>
      <c r="O391" s="7"/>
      <c r="P391" s="7"/>
      <c r="Q391" s="7"/>
      <c r="R391" s="7"/>
      <c r="S391" s="7"/>
      <c r="T391" s="7"/>
      <c r="U391" s="7"/>
      <c r="V391" s="7"/>
      <c r="W391" s="7"/>
      <c r="X391" s="6"/>
      <c r="Y391" s="6"/>
      <c r="Z391" s="6"/>
      <c r="AA391" s="239"/>
      <c r="AB391" s="239"/>
      <c r="AC391" s="239"/>
      <c r="AD391" s="239"/>
      <c r="AE391" s="239"/>
      <c r="AF391" s="239"/>
      <c r="AG391" s="239"/>
      <c r="AH391" s="239"/>
      <c r="AI391" s="239"/>
      <c r="AJ391" s="239"/>
      <c r="AK391" s="239"/>
      <c r="AL391" s="239"/>
      <c r="AM391" s="239"/>
      <c r="AN391" s="239"/>
      <c r="AO391" s="239"/>
      <c r="AP391" s="239"/>
      <c r="AQ391" s="239"/>
      <c r="AR391" s="239"/>
      <c r="AS391" s="239"/>
      <c r="AT391" s="239"/>
      <c r="AU391" s="239"/>
      <c r="AV391" s="239"/>
      <c r="AW391" s="239"/>
      <c r="AX391" s="239"/>
      <c r="AY391" s="239"/>
      <c r="AZ391" s="239"/>
      <c r="BA391" s="239"/>
      <c r="BB391" s="239"/>
      <c r="BC391" s="239"/>
      <c r="BD391" s="239"/>
      <c r="BE391" s="239"/>
      <c r="BF391" s="239"/>
      <c r="BG391" s="239"/>
      <c r="BH391" s="239"/>
      <c r="BI391" s="239"/>
      <c r="BJ391" s="239"/>
      <c r="BK391" s="239"/>
      <c r="BL391" s="239"/>
      <c r="BM391" s="239"/>
      <c r="BN391" s="239"/>
      <c r="BO391" s="239"/>
      <c r="BP391" s="239"/>
    </row>
    <row r="392" spans="1:89" ht="5.0999999999999996" customHeight="1" outlineLevel="1" x14ac:dyDescent="0.25">
      <c r="A392" s="5"/>
      <c r="B392" s="6"/>
      <c r="C392" s="9" t="s">
        <v>0</v>
      </c>
      <c r="D392" s="9"/>
      <c r="E392" s="9"/>
      <c r="F392" s="9"/>
      <c r="G392" s="9"/>
      <c r="H392" s="9"/>
      <c r="I392" s="9"/>
      <c r="J392" s="9"/>
      <c r="K392" s="10"/>
      <c r="L392" s="10"/>
      <c r="M392" s="10"/>
      <c r="N392" s="10"/>
      <c r="O392" s="10"/>
      <c r="P392" s="10"/>
      <c r="Q392" s="10"/>
      <c r="R392" s="10"/>
      <c r="S392" s="10"/>
      <c r="T392" s="10"/>
      <c r="U392" s="10"/>
      <c r="V392" s="10"/>
      <c r="W392" s="11"/>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89" ht="12" customHeight="1" outlineLevel="1" x14ac:dyDescent="0.25">
      <c r="A393" s="5"/>
      <c r="B393" s="6"/>
      <c r="C393" s="12"/>
      <c r="D393" s="12"/>
      <c r="E393" s="12" t="s">
        <v>1</v>
      </c>
      <c r="F393" s="13"/>
      <c r="G393" s="14" t="s">
        <v>395</v>
      </c>
      <c r="H393" s="13"/>
      <c r="I393" s="13"/>
      <c r="J393" s="13"/>
      <c r="K393" s="13"/>
      <c r="L393" s="13"/>
      <c r="M393" s="13"/>
      <c r="N393" s="13"/>
      <c r="O393" s="13"/>
      <c r="P393" s="13"/>
      <c r="Q393" s="13"/>
      <c r="R393" s="13"/>
      <c r="S393" s="15"/>
      <c r="T393" s="13"/>
      <c r="U393" s="15"/>
      <c r="V393" s="15"/>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89" ht="12" customHeight="1" outlineLevel="1" x14ac:dyDescent="0.25">
      <c r="A394" s="5"/>
      <c r="B394" s="6"/>
      <c r="C394" s="12"/>
      <c r="D394" s="12"/>
      <c r="E394" s="17"/>
      <c r="F394" s="13"/>
      <c r="G394" s="18"/>
      <c r="H394" s="13"/>
      <c r="I394" s="315" t="s">
        <v>379</v>
      </c>
      <c r="J394" s="13"/>
      <c r="K394" s="13"/>
      <c r="L394" s="13"/>
      <c r="M394" s="13"/>
      <c r="N394" s="13"/>
      <c r="O394" s="13"/>
      <c r="P394" s="13"/>
      <c r="Q394" s="13"/>
      <c r="R394" s="13"/>
      <c r="S394" s="15"/>
      <c r="T394" s="19"/>
      <c r="U394" s="15"/>
      <c r="V394" s="15"/>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89" ht="12" customHeight="1" outlineLevel="1" x14ac:dyDescent="0.25">
      <c r="A395" s="5"/>
      <c r="B395" s="6"/>
      <c r="C395" s="17"/>
      <c r="D395" s="12"/>
      <c r="E395" s="17"/>
      <c r="F395" s="13"/>
      <c r="G395" s="13"/>
      <c r="H395" s="13"/>
      <c r="I395" s="13" t="s">
        <v>416</v>
      </c>
      <c r="J395" s="13"/>
      <c r="K395" s="13"/>
      <c r="L395" s="13"/>
      <c r="M395" s="13"/>
      <c r="N395" s="13"/>
      <c r="O395" s="13"/>
      <c r="P395" s="13"/>
      <c r="Q395" s="13"/>
      <c r="R395" s="13"/>
      <c r="S395" s="15"/>
      <c r="T395" s="19"/>
      <c r="U395" s="15"/>
      <c r="V395" s="15"/>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89" ht="12" customHeight="1" outlineLevel="1" x14ac:dyDescent="0.25">
      <c r="A396" s="5"/>
      <c r="B396" s="6"/>
      <c r="C396" s="20">
        <v>0</v>
      </c>
      <c r="D396" s="12"/>
      <c r="E396" s="17"/>
      <c r="F396" s="13"/>
      <c r="G396" s="21"/>
      <c r="H396" s="13"/>
      <c r="I396" s="13"/>
      <c r="J396" s="13"/>
      <c r="K396" s="13"/>
      <c r="L396" s="13"/>
      <c r="M396" s="13"/>
      <c r="N396" s="13"/>
      <c r="O396" s="13"/>
      <c r="P396" s="13"/>
      <c r="Q396" s="13"/>
      <c r="R396" s="13"/>
      <c r="S396" s="15"/>
      <c r="T396" s="19"/>
      <c r="U396" s="15"/>
      <c r="V396" s="15"/>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89" ht="12" customHeight="1" outlineLevel="1" x14ac:dyDescent="0.25">
      <c r="A397" s="5"/>
      <c r="B397" s="6"/>
      <c r="C397" s="17"/>
      <c r="D397" s="17"/>
      <c r="E397" s="17"/>
      <c r="F397" s="17"/>
      <c r="G397" s="17"/>
      <c r="H397" s="17"/>
      <c r="I397" s="325"/>
      <c r="J397" s="325"/>
      <c r="K397" s="325"/>
      <c r="L397" s="325"/>
      <c r="M397" s="325"/>
      <c r="N397" s="328"/>
      <c r="O397" s="325"/>
      <c r="P397" s="325"/>
      <c r="Q397" s="325"/>
      <c r="R397" s="325"/>
      <c r="S397" s="325"/>
      <c r="T397" s="325"/>
      <c r="U397" s="325"/>
      <c r="V397" s="325"/>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89" ht="12" customHeight="1" outlineLevel="1" x14ac:dyDescent="0.25">
      <c r="A398" s="5"/>
      <c r="B398" s="6"/>
      <c r="C398" s="17"/>
      <c r="D398" s="17"/>
      <c r="E398" s="17"/>
      <c r="F398" s="17"/>
      <c r="G398" s="17"/>
      <c r="H398" s="17"/>
      <c r="I398" s="17"/>
      <c r="J398" s="17"/>
      <c r="K398" s="17"/>
      <c r="L398" s="325"/>
      <c r="M398" s="325"/>
      <c r="N398" s="325"/>
      <c r="O398" s="325"/>
      <c r="P398" s="325"/>
      <c r="Q398" s="325"/>
      <c r="R398" s="325"/>
      <c r="S398" s="325"/>
      <c r="T398" s="325"/>
      <c r="U398" s="325"/>
      <c r="V398" s="325"/>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89" ht="12" customHeight="1" outlineLevel="1" x14ac:dyDescent="0.25">
      <c r="A399" s="5"/>
      <c r="B399" s="6"/>
      <c r="C399" s="17"/>
      <c r="D399" s="17"/>
      <c r="E399" s="17"/>
      <c r="F399" s="17"/>
      <c r="G399" s="17"/>
      <c r="H399" s="17"/>
      <c r="I399" s="17" t="s">
        <v>396</v>
      </c>
      <c r="J399" s="17" t="s">
        <v>396</v>
      </c>
      <c r="K399" s="17" t="s">
        <v>396</v>
      </c>
      <c r="L399" s="325" t="s">
        <v>397</v>
      </c>
      <c r="M399" s="325" t="s">
        <v>397</v>
      </c>
      <c r="N399" s="325" t="s">
        <v>397</v>
      </c>
      <c r="O399" s="17"/>
      <c r="P399" s="17"/>
      <c r="Q399" s="17"/>
      <c r="R399" s="17"/>
      <c r="S399" s="17"/>
      <c r="T399" s="17"/>
      <c r="U399" s="17"/>
      <c r="V399" s="17"/>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89" ht="12" customHeight="1" outlineLevel="1" x14ac:dyDescent="0.25">
      <c r="A400" s="5"/>
      <c r="B400" s="6"/>
      <c r="C400" s="17"/>
      <c r="D400" s="17"/>
      <c r="E400" s="17"/>
      <c r="F400" s="17"/>
      <c r="G400" s="17"/>
      <c r="H400" s="17" t="s">
        <v>389</v>
      </c>
      <c r="I400" s="23" t="s">
        <v>384</v>
      </c>
      <c r="J400" s="23" t="s">
        <v>385</v>
      </c>
      <c r="K400" s="23" t="s">
        <v>386</v>
      </c>
      <c r="L400" s="23" t="s">
        <v>376</v>
      </c>
      <c r="M400" s="23" t="s">
        <v>377</v>
      </c>
      <c r="N400" s="23" t="s">
        <v>378</v>
      </c>
      <c r="O400" s="23"/>
      <c r="P400" s="23"/>
      <c r="Q400" s="23"/>
      <c r="R400" s="23"/>
      <c r="S400" s="23"/>
      <c r="T400" s="23"/>
      <c r="U400" s="23"/>
      <c r="V400" s="23"/>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76</v>
      </c>
      <c r="I401" s="368">
        <v>10</v>
      </c>
      <c r="J401" s="368">
        <v>26</v>
      </c>
      <c r="K401" s="368">
        <v>25</v>
      </c>
      <c r="L401" s="368">
        <v>18</v>
      </c>
      <c r="M401" s="368">
        <v>0</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6" t="s">
        <v>74</v>
      </c>
      <c r="I402" s="368">
        <v>0</v>
      </c>
      <c r="J402" s="368">
        <v>0</v>
      </c>
      <c r="K402" s="368">
        <v>0</v>
      </c>
      <c r="L402" s="368">
        <v>0</v>
      </c>
      <c r="M402" s="368">
        <v>0</v>
      </c>
      <c r="N402" s="368">
        <v>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6" t="s">
        <v>78</v>
      </c>
      <c r="I403" s="368">
        <v>0</v>
      </c>
      <c r="J403" s="368">
        <v>0</v>
      </c>
      <c r="K403" s="368">
        <v>0</v>
      </c>
      <c r="L403" s="368">
        <v>0</v>
      </c>
      <c r="M403" s="368">
        <v>0</v>
      </c>
      <c r="N403" s="368">
        <v>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6" t="s">
        <v>82</v>
      </c>
      <c r="I404" s="368">
        <v>0</v>
      </c>
      <c r="J404" s="368">
        <v>0</v>
      </c>
      <c r="K404" s="368">
        <v>0</v>
      </c>
      <c r="L404" s="368">
        <v>0</v>
      </c>
      <c r="M404" s="368">
        <v>0</v>
      </c>
      <c r="N404" s="368">
        <v>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26" t="s">
        <v>83</v>
      </c>
      <c r="I405" s="368">
        <v>0</v>
      </c>
      <c r="J405" s="368">
        <v>0</v>
      </c>
      <c r="K405" s="368">
        <v>0</v>
      </c>
      <c r="L405" s="368">
        <v>0</v>
      </c>
      <c r="M405" s="368">
        <v>0</v>
      </c>
      <c r="N405" s="368">
        <v>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26" t="s">
        <v>77</v>
      </c>
      <c r="I406" s="368">
        <v>0</v>
      </c>
      <c r="J406" s="368">
        <v>0</v>
      </c>
      <c r="K406" s="368">
        <v>0</v>
      </c>
      <c r="L406" s="368">
        <v>0</v>
      </c>
      <c r="M406" s="368">
        <v>0</v>
      </c>
      <c r="N406" s="368">
        <v>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6" t="s">
        <v>75</v>
      </c>
      <c r="I407" s="368">
        <v>0</v>
      </c>
      <c r="J407" s="368">
        <v>0</v>
      </c>
      <c r="K407" s="368">
        <v>0</v>
      </c>
      <c r="L407" s="368">
        <v>0</v>
      </c>
      <c r="M407" s="368">
        <v>0</v>
      </c>
      <c r="N407" s="368">
        <v>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6" t="s">
        <v>251</v>
      </c>
      <c r="I408" s="368">
        <v>10</v>
      </c>
      <c r="J408" s="368">
        <v>26</v>
      </c>
      <c r="K408" s="368">
        <v>25</v>
      </c>
      <c r="L408" s="368">
        <v>18</v>
      </c>
      <c r="M408" s="368">
        <v>0</v>
      </c>
      <c r="N408" s="368">
        <v>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6" t="s">
        <v>72</v>
      </c>
      <c r="I409" s="368">
        <v>10</v>
      </c>
      <c r="J409" s="368">
        <v>54</v>
      </c>
      <c r="K409" s="368">
        <v>15</v>
      </c>
      <c r="L409" s="368">
        <v>0</v>
      </c>
      <c r="M409" s="368">
        <v>43.5</v>
      </c>
      <c r="N409" s="368">
        <v>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6" t="s">
        <v>84</v>
      </c>
      <c r="I410" s="368">
        <v>0</v>
      </c>
      <c r="J410" s="368">
        <v>0</v>
      </c>
      <c r="K410" s="368">
        <v>0</v>
      </c>
      <c r="L410" s="368">
        <v>0</v>
      </c>
      <c r="M410" s="368">
        <v>0</v>
      </c>
      <c r="N410" s="368">
        <v>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6" t="s">
        <v>73</v>
      </c>
      <c r="I411" s="368">
        <v>10</v>
      </c>
      <c r="J411" s="368">
        <v>50</v>
      </c>
      <c r="K411" s="368">
        <v>9</v>
      </c>
      <c r="L411" s="368">
        <v>10</v>
      </c>
      <c r="M411" s="368">
        <v>0</v>
      </c>
      <c r="N411" s="368">
        <v>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81</v>
      </c>
      <c r="I412" s="368">
        <v>10</v>
      </c>
      <c r="J412" s="368">
        <v>42</v>
      </c>
      <c r="K412" s="368">
        <v>17.5</v>
      </c>
      <c r="L412" s="368">
        <v>0</v>
      </c>
      <c r="M412" s="368">
        <v>43.5</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7" t="s">
        <v>79</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27" t="s">
        <v>80</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7" t="s">
        <v>399</v>
      </c>
      <c r="I415" s="368">
        <v>30</v>
      </c>
      <c r="J415" s="368">
        <v>30</v>
      </c>
      <c r="K415" s="368">
        <v>30</v>
      </c>
      <c r="L415" s="368">
        <v>30</v>
      </c>
      <c r="M415" s="368">
        <v>30</v>
      </c>
      <c r="N415" s="368">
        <v>30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8" t="s">
        <v>400</v>
      </c>
      <c r="I416" s="368">
        <v>30</v>
      </c>
      <c r="J416" s="368">
        <v>30</v>
      </c>
      <c r="K416" s="368">
        <v>30</v>
      </c>
      <c r="L416" s="368">
        <v>30</v>
      </c>
      <c r="M416" s="368">
        <v>30</v>
      </c>
      <c r="N416" s="368">
        <v>30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5" outlineLevel="1" x14ac:dyDescent="0.25">
      <c r="A417" s="5"/>
      <c r="B417" s="6"/>
      <c r="C417" s="17"/>
      <c r="D417" s="17"/>
      <c r="E417" s="17"/>
      <c r="F417" s="26"/>
      <c r="G417" s="26"/>
      <c r="H417" s="8" t="s">
        <v>260</v>
      </c>
      <c r="I417" s="368">
        <v>30</v>
      </c>
      <c r="J417" s="368">
        <v>30</v>
      </c>
      <c r="K417" s="368">
        <v>30</v>
      </c>
      <c r="L417" s="368">
        <v>30</v>
      </c>
      <c r="M417" s="368">
        <v>30</v>
      </c>
      <c r="N417" s="368">
        <v>30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15" outlineLevel="1" x14ac:dyDescent="0.25">
      <c r="A418" s="5"/>
      <c r="B418" s="6"/>
      <c r="C418" s="17"/>
      <c r="D418" s="17"/>
      <c r="E418" s="17"/>
      <c r="F418" s="26"/>
      <c r="G418" s="26"/>
      <c r="H418" s="27" t="s">
        <v>401</v>
      </c>
      <c r="I418" s="368">
        <v>30</v>
      </c>
      <c r="J418" s="368">
        <v>30</v>
      </c>
      <c r="K418" s="368">
        <v>30</v>
      </c>
      <c r="L418" s="368">
        <v>30</v>
      </c>
      <c r="M418" s="368">
        <v>30</v>
      </c>
      <c r="N418" s="368">
        <v>30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15" outlineLevel="1" x14ac:dyDescent="0.25">
      <c r="A419" s="5"/>
      <c r="B419" s="6"/>
      <c r="C419" s="17"/>
      <c r="D419" s="17"/>
      <c r="E419" s="17"/>
      <c r="F419" s="26"/>
      <c r="G419" s="26"/>
      <c r="H419" s="27" t="s">
        <v>85</v>
      </c>
      <c r="I419" s="368">
        <v>30</v>
      </c>
      <c r="J419" s="368">
        <v>30</v>
      </c>
      <c r="K419" s="368">
        <v>30</v>
      </c>
      <c r="L419" s="368">
        <v>30</v>
      </c>
      <c r="M419" s="368">
        <v>30</v>
      </c>
      <c r="N419" s="368">
        <v>30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5" outlineLevel="1" x14ac:dyDescent="0.25">
      <c r="A420" s="5"/>
      <c r="B420" s="6"/>
      <c r="C420" s="17"/>
      <c r="D420" s="17"/>
      <c r="E420" s="17"/>
      <c r="F420" s="26"/>
      <c r="G420" s="26"/>
      <c r="H420" s="27" t="s">
        <v>402</v>
      </c>
      <c r="I420" s="368">
        <v>30</v>
      </c>
      <c r="J420" s="368">
        <v>30</v>
      </c>
      <c r="K420" s="368">
        <v>30</v>
      </c>
      <c r="L420" s="368">
        <v>30</v>
      </c>
      <c r="M420" s="368">
        <v>30</v>
      </c>
      <c r="N420" s="368">
        <v>30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84" ht="15" outlineLevel="1" x14ac:dyDescent="0.25">
      <c r="A421" s="5"/>
      <c r="B421" s="6"/>
      <c r="C421" s="17"/>
      <c r="D421" s="17"/>
      <c r="E421" s="17"/>
      <c r="F421" s="26"/>
      <c r="G421" s="26"/>
      <c r="H421" s="27" t="s">
        <v>259</v>
      </c>
      <c r="I421" s="368">
        <v>30</v>
      </c>
      <c r="J421" s="368">
        <v>30</v>
      </c>
      <c r="K421" s="368">
        <v>30</v>
      </c>
      <c r="L421" s="368">
        <v>30</v>
      </c>
      <c r="M421" s="368">
        <v>30</v>
      </c>
      <c r="N421" s="368">
        <v>30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84" ht="15" outlineLevel="1" x14ac:dyDescent="0.25">
      <c r="A422" s="5"/>
      <c r="B422" s="6"/>
      <c r="C422" s="17"/>
      <c r="D422" s="17"/>
      <c r="E422" s="17"/>
      <c r="F422" s="26"/>
      <c r="G422" s="26"/>
      <c r="H422" s="27" t="s">
        <v>403</v>
      </c>
      <c r="I422" s="368">
        <v>30</v>
      </c>
      <c r="J422" s="368">
        <v>30</v>
      </c>
      <c r="K422" s="368">
        <v>30</v>
      </c>
      <c r="L422" s="368">
        <v>30</v>
      </c>
      <c r="M422" s="368">
        <v>30</v>
      </c>
      <c r="N422" s="368">
        <v>30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84" ht="15" outlineLevel="1" x14ac:dyDescent="0.25">
      <c r="A423" s="5"/>
      <c r="B423" s="6"/>
      <c r="C423" s="17"/>
      <c r="D423" s="17"/>
      <c r="E423" s="17"/>
      <c r="F423" s="26"/>
      <c r="G423" s="26"/>
      <c r="H423" s="26" t="s">
        <v>257</v>
      </c>
      <c r="I423" s="368">
        <v>30</v>
      </c>
      <c r="J423" s="368">
        <v>30</v>
      </c>
      <c r="K423" s="368">
        <v>30</v>
      </c>
      <c r="L423" s="368">
        <v>30</v>
      </c>
      <c r="M423" s="368">
        <v>30</v>
      </c>
      <c r="N423" s="368">
        <v>30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5" outlineLevel="1" x14ac:dyDescent="0.25">
      <c r="A424" s="5"/>
      <c r="B424" s="6"/>
      <c r="C424" s="17"/>
      <c r="D424" s="17"/>
      <c r="E424" s="17"/>
      <c r="F424" s="26"/>
      <c r="G424" s="26"/>
      <c r="H424" s="26" t="s">
        <v>404</v>
      </c>
      <c r="I424" s="368">
        <v>30</v>
      </c>
      <c r="J424" s="368">
        <v>30</v>
      </c>
      <c r="K424" s="368">
        <v>30</v>
      </c>
      <c r="L424" s="368">
        <v>30</v>
      </c>
      <c r="M424" s="368">
        <v>30</v>
      </c>
      <c r="N424" s="368">
        <v>30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5" outlineLevel="1" x14ac:dyDescent="0.25">
      <c r="A425" s="5"/>
      <c r="B425" s="6"/>
      <c r="C425" s="17"/>
      <c r="D425" s="17"/>
      <c r="E425" s="17"/>
      <c r="F425" s="26"/>
      <c r="G425" s="26"/>
      <c r="H425" s="8" t="s">
        <v>258</v>
      </c>
      <c r="I425" s="368">
        <v>30</v>
      </c>
      <c r="J425" s="368">
        <v>30</v>
      </c>
      <c r="K425" s="368">
        <v>30</v>
      </c>
      <c r="L425" s="368">
        <v>30</v>
      </c>
      <c r="M425" s="368">
        <v>30</v>
      </c>
      <c r="N425" s="368">
        <v>30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5" outlineLevel="1" x14ac:dyDescent="0.25">
      <c r="A426" s="5"/>
      <c r="B426" s="6"/>
      <c r="C426" s="17"/>
      <c r="D426" s="17"/>
      <c r="E426" s="17"/>
      <c r="F426" s="26"/>
      <c r="G426" s="26"/>
      <c r="H426" s="26"/>
      <c r="I426" s="26"/>
      <c r="J426" s="26"/>
      <c r="K426" s="26"/>
      <c r="L426" s="26"/>
      <c r="M426" s="312"/>
      <c r="N426" s="313"/>
      <c r="O426" s="313"/>
      <c r="P426" s="35"/>
      <c r="Q426" s="33"/>
      <c r="R426" s="33"/>
      <c r="S426" s="33"/>
      <c r="T426" s="33"/>
      <c r="U426" s="33"/>
      <c r="V426" s="33"/>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17"/>
      <c r="D427" s="17"/>
      <c r="E427" s="17"/>
      <c r="F427" s="33"/>
      <c r="G427" s="33"/>
      <c r="H427" s="33"/>
      <c r="I427" s="33"/>
      <c r="J427" s="33"/>
      <c r="K427" s="33"/>
      <c r="L427" s="33"/>
      <c r="M427" s="33"/>
      <c r="N427" s="33"/>
      <c r="O427" s="33"/>
      <c r="P427" s="35"/>
      <c r="Q427" s="33"/>
      <c r="R427" s="33"/>
      <c r="S427" s="33"/>
      <c r="T427" s="35"/>
      <c r="U427" s="35"/>
      <c r="V427" s="3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33"/>
      <c r="G428" s="33"/>
      <c r="H428" s="33"/>
      <c r="I428" s="33"/>
      <c r="J428" s="33"/>
      <c r="K428" s="33"/>
      <c r="L428" s="33"/>
      <c r="M428" s="58"/>
      <c r="N428" s="58"/>
      <c r="O428" s="58"/>
      <c r="P428" s="35"/>
      <c r="Q428" s="35"/>
      <c r="R428" s="35"/>
      <c r="S428" s="35"/>
      <c r="T428" s="35"/>
      <c r="U428" s="35"/>
      <c r="V428" s="35"/>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5.0999999999999996" customHeight="1" outlineLevel="1" x14ac:dyDescent="0.25">
      <c r="A429" s="5"/>
      <c r="B429" s="6"/>
      <c r="C429" s="17"/>
      <c r="D429" s="17"/>
      <c r="E429" s="17"/>
      <c r="F429" s="36"/>
      <c r="G429" s="36"/>
      <c r="H429" s="36"/>
      <c r="I429" s="36"/>
      <c r="J429" s="36"/>
      <c r="K429" s="36"/>
      <c r="L429" s="37"/>
      <c r="M429" s="37"/>
      <c r="N429" s="38"/>
      <c r="O429" s="38"/>
      <c r="P429" s="38"/>
      <c r="Q429" s="38"/>
      <c r="R429" s="38"/>
      <c r="S429" s="38"/>
      <c r="T429" s="38"/>
      <c r="U429" s="38"/>
      <c r="V429" s="38"/>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24.95" customHeight="1" outlineLevel="1" x14ac:dyDescent="0.25">
      <c r="A430" s="5"/>
      <c r="B430" s="6"/>
      <c r="C430" s="39"/>
      <c r="D430" s="39"/>
      <c r="E430" s="39"/>
      <c r="F430" s="39"/>
      <c r="G430" s="40" t="str">
        <f>G393</f>
        <v>Chem cost per application</v>
      </c>
      <c r="H430" s="39"/>
      <c r="I430" s="39"/>
      <c r="J430" s="39"/>
      <c r="K430" s="39"/>
      <c r="L430" s="39"/>
      <c r="M430" s="39"/>
      <c r="N430" s="39"/>
      <c r="O430" s="39"/>
      <c r="P430" s="39"/>
      <c r="Q430" s="39"/>
      <c r="R430" s="39"/>
      <c r="S430" s="39"/>
      <c r="T430" s="39"/>
      <c r="U430" s="39"/>
      <c r="V430" s="39"/>
      <c r="W430" s="41" t="s">
        <v>24</v>
      </c>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6"/>
      <c r="D431" s="6"/>
      <c r="E431" s="6"/>
      <c r="F431" s="7"/>
      <c r="G431" s="7"/>
      <c r="H431" s="7"/>
      <c r="I431" s="7"/>
      <c r="J431" s="7"/>
      <c r="K431" s="7"/>
      <c r="L431" s="7"/>
      <c r="M431" s="7"/>
      <c r="N431" s="7"/>
      <c r="O431" s="7"/>
      <c r="P431" s="7"/>
      <c r="Q431" s="7"/>
      <c r="R431" s="7"/>
      <c r="S431" s="7"/>
      <c r="T431" s="7"/>
      <c r="U431" s="7"/>
      <c r="V431" s="7"/>
      <c r="W431" s="7"/>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c r="BQ431" s="7"/>
      <c r="BR431" s="7"/>
      <c r="BS431" s="7"/>
      <c r="BT431" s="7"/>
      <c r="BU431" s="7"/>
      <c r="BV431" s="7"/>
      <c r="BW431" s="7"/>
      <c r="BX431" s="7"/>
      <c r="BY431" s="7"/>
      <c r="BZ431" s="7"/>
      <c r="CA431" s="7"/>
      <c r="CB431" s="7"/>
      <c r="CC431" s="7"/>
      <c r="CD431" s="7"/>
      <c r="CE431" s="7"/>
      <c r="CF431" s="7"/>
    </row>
    <row r="432" spans="1:84" ht="12" customHeight="1" outlineLevel="1" x14ac:dyDescent="0.25">
      <c r="A432" s="5"/>
      <c r="B432" s="6"/>
      <c r="C432" s="6"/>
      <c r="D432" s="6"/>
      <c r="E432" s="6"/>
      <c r="F432" s="7"/>
      <c r="G432" s="7"/>
      <c r="H432" s="7"/>
      <c r="I432" s="7"/>
      <c r="J432" s="7"/>
      <c r="K432" s="7"/>
      <c r="L432" s="7"/>
      <c r="M432" s="7"/>
      <c r="N432" s="240"/>
      <c r="O432" s="240"/>
      <c r="P432" s="240"/>
      <c r="Q432" s="7"/>
      <c r="R432" s="7"/>
      <c r="S432" s="7"/>
      <c r="T432" s="7"/>
      <c r="U432" s="7"/>
      <c r="V432" s="7"/>
      <c r="W432" s="7"/>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c r="BQ432" s="7"/>
      <c r="BR432" s="7"/>
      <c r="BS432" s="7"/>
      <c r="BT432" s="7"/>
      <c r="BU432" s="7"/>
      <c r="BV432" s="7"/>
      <c r="BW432" s="7"/>
      <c r="BX432" s="7"/>
      <c r="BY432" s="7"/>
      <c r="BZ432" s="7"/>
      <c r="CA432" s="7"/>
      <c r="CB432" s="7"/>
      <c r="CC432" s="7"/>
      <c r="CD432" s="7"/>
      <c r="CE432" s="7"/>
      <c r="CF432" s="7"/>
    </row>
    <row r="433" spans="1:68" ht="5.0999999999999996" customHeight="1" outlineLevel="1" thickBot="1" x14ac:dyDescent="0.3">
      <c r="A433" s="5"/>
      <c r="B433" s="6"/>
      <c r="C433" s="6"/>
      <c r="D433" s="6"/>
      <c r="E433" s="6"/>
      <c r="F433" s="6"/>
      <c r="G433" s="6"/>
      <c r="H433" s="7"/>
      <c r="I433" s="7"/>
      <c r="J433" s="7"/>
      <c r="K433" s="7"/>
      <c r="L433" s="7"/>
      <c r="M433" s="7"/>
      <c r="N433" s="240"/>
      <c r="O433" s="240"/>
      <c r="P433" s="240"/>
      <c r="Q433" s="7"/>
      <c r="R433" s="7"/>
      <c r="S433" s="7"/>
      <c r="T433" s="7"/>
      <c r="U433" s="7"/>
      <c r="V433" s="7"/>
      <c r="W433" s="7"/>
      <c r="X433" s="6"/>
      <c r="Y433" s="6"/>
      <c r="Z433" s="6"/>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5.0999999999999996" customHeight="1" outlineLevel="1" x14ac:dyDescent="0.25">
      <c r="A434" s="5"/>
      <c r="B434" s="6"/>
      <c r="C434" s="9" t="s">
        <v>0</v>
      </c>
      <c r="D434" s="9"/>
      <c r="E434" s="9"/>
      <c r="F434" s="9"/>
      <c r="G434" s="9"/>
      <c r="H434" s="9"/>
      <c r="I434" s="9"/>
      <c r="J434" s="9"/>
      <c r="K434" s="10"/>
      <c r="L434" s="10"/>
      <c r="M434" s="10"/>
      <c r="N434" s="242"/>
      <c r="O434" s="242"/>
      <c r="P434" s="242"/>
      <c r="Q434" s="10"/>
      <c r="R434" s="10"/>
      <c r="S434" s="10"/>
      <c r="T434" s="10"/>
      <c r="U434" s="10"/>
      <c r="V434" s="10"/>
      <c r="W434" s="11"/>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2"/>
      <c r="D435" s="12"/>
      <c r="E435" s="12" t="s">
        <v>1</v>
      </c>
      <c r="F435" s="13"/>
      <c r="G435" s="14" t="s">
        <v>25</v>
      </c>
      <c r="H435" s="13"/>
      <c r="I435" s="13"/>
      <c r="J435" s="13"/>
      <c r="K435" s="13"/>
      <c r="L435" s="13"/>
      <c r="M435" s="13"/>
      <c r="N435" s="245"/>
      <c r="O435" s="245"/>
      <c r="P435" s="245"/>
      <c r="Q435" s="13"/>
      <c r="R435" s="13"/>
      <c r="S435" s="15"/>
      <c r="T435" s="13"/>
      <c r="U435" s="15"/>
      <c r="V435" s="15"/>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2"/>
      <c r="D436" s="12"/>
      <c r="E436" s="17"/>
      <c r="F436" s="13"/>
      <c r="G436" s="18"/>
      <c r="H436" s="13" t="s">
        <v>26</v>
      </c>
      <c r="I436" s="13"/>
      <c r="J436" s="13"/>
      <c r="K436" s="13"/>
      <c r="L436" s="13"/>
      <c r="M436" s="13"/>
      <c r="N436" s="245"/>
      <c r="O436" s="245"/>
      <c r="P436" s="245"/>
      <c r="Q436" s="13"/>
      <c r="R436" s="13"/>
      <c r="S436" s="15"/>
      <c r="T436" s="19"/>
      <c r="U436" s="15"/>
      <c r="V436" s="15"/>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2"/>
      <c r="E437" s="17"/>
      <c r="F437" s="13"/>
      <c r="G437" s="13" t="s">
        <v>2</v>
      </c>
      <c r="H437" s="13"/>
      <c r="I437" s="13"/>
      <c r="J437" s="13"/>
      <c r="K437" s="13"/>
      <c r="L437" s="13"/>
      <c r="M437" s="13"/>
      <c r="N437" s="245"/>
      <c r="O437" s="245"/>
      <c r="P437" s="245"/>
      <c r="Q437" s="13"/>
      <c r="R437" s="13"/>
      <c r="S437" s="15"/>
      <c r="T437" s="19"/>
      <c r="U437" s="15"/>
      <c r="V437" s="15"/>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20">
        <v>0</v>
      </c>
      <c r="D438" s="12"/>
      <c r="E438" s="17"/>
      <c r="F438" s="13"/>
      <c r="G438" s="21"/>
      <c r="H438" s="13"/>
      <c r="I438" s="13"/>
      <c r="J438" s="13"/>
      <c r="K438" s="13"/>
      <c r="L438" s="13"/>
      <c r="M438" s="13"/>
      <c r="N438" s="245"/>
      <c r="O438" s="245"/>
      <c r="P438" s="245"/>
      <c r="Q438" s="13"/>
      <c r="R438" s="13"/>
      <c r="S438" s="15"/>
      <c r="T438" s="19"/>
      <c r="U438" s="15"/>
      <c r="V438" s="15"/>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17"/>
      <c r="G439" s="17"/>
      <c r="H439" s="17"/>
      <c r="I439" s="17"/>
      <c r="J439" s="22"/>
      <c r="K439" s="22"/>
      <c r="L439" s="22"/>
      <c r="M439" s="22"/>
      <c r="N439" s="819"/>
      <c r="O439" s="819"/>
      <c r="P439" s="819"/>
      <c r="Q439" s="22"/>
      <c r="R439" s="22"/>
      <c r="S439" s="22"/>
      <c r="T439" s="22"/>
      <c r="U439" s="22"/>
      <c r="V439" s="22"/>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17"/>
      <c r="G440" s="17"/>
      <c r="H440" s="17"/>
      <c r="I440" s="17"/>
      <c r="J440" s="17"/>
      <c r="K440" s="17"/>
      <c r="L440" s="22"/>
      <c r="M440" s="22"/>
      <c r="N440" s="819"/>
      <c r="O440" s="819"/>
      <c r="P440" s="819"/>
      <c r="Q440" s="22"/>
      <c r="R440" s="22"/>
      <c r="S440" s="22"/>
      <c r="T440" s="22"/>
      <c r="U440" s="22"/>
      <c r="V440" s="22"/>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17"/>
      <c r="G441" s="17"/>
      <c r="H441" s="17"/>
      <c r="I441" s="17"/>
      <c r="J441" s="23"/>
      <c r="K441" s="23"/>
      <c r="L441" s="23"/>
      <c r="M441" s="23"/>
      <c r="N441" s="255"/>
      <c r="O441" s="255"/>
      <c r="P441" s="255"/>
      <c r="Q441" s="23"/>
      <c r="R441" s="24"/>
      <c r="S441" s="22"/>
      <c r="T441" s="22"/>
      <c r="U441" s="22"/>
      <c r="V441" s="22"/>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17"/>
      <c r="G442" s="17"/>
      <c r="H442" s="17"/>
      <c r="I442" s="17"/>
      <c r="J442" s="255" t="s">
        <v>447</v>
      </c>
      <c r="K442" s="255" t="s">
        <v>63</v>
      </c>
      <c r="L442" s="255" t="s">
        <v>64</v>
      </c>
      <c r="M442" s="255" t="s">
        <v>65</v>
      </c>
      <c r="N442" s="255" t="s">
        <v>66</v>
      </c>
      <c r="O442" s="255" t="s">
        <v>1004</v>
      </c>
      <c r="P442" s="255" t="s">
        <v>1005</v>
      </c>
      <c r="Q442" s="255" t="s">
        <v>1006</v>
      </c>
      <c r="R442" s="24"/>
      <c r="S442" s="22"/>
      <c r="T442" s="22"/>
      <c r="U442" s="22"/>
      <c r="V442" s="22"/>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H443" s="27"/>
      <c r="I443" s="27" t="s">
        <v>81</v>
      </c>
      <c r="J443" s="375">
        <v>0</v>
      </c>
      <c r="K443" s="375">
        <v>0</v>
      </c>
      <c r="L443" s="375">
        <v>0</v>
      </c>
      <c r="M443" s="375">
        <v>1</v>
      </c>
      <c r="N443" s="375">
        <v>1</v>
      </c>
      <c r="O443" s="375">
        <v>0</v>
      </c>
      <c r="P443" s="375">
        <v>0</v>
      </c>
      <c r="Q443" s="375">
        <v>0</v>
      </c>
      <c r="R443" s="62"/>
      <c r="S443" s="62"/>
      <c r="T443" s="62"/>
      <c r="U443" s="62"/>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H444" s="27"/>
      <c r="I444" s="27" t="s">
        <v>72</v>
      </c>
      <c r="J444" s="375">
        <v>0</v>
      </c>
      <c r="K444" s="375">
        <v>0</v>
      </c>
      <c r="L444" s="375">
        <v>0</v>
      </c>
      <c r="M444" s="375">
        <v>1</v>
      </c>
      <c r="N444" s="375">
        <v>1</v>
      </c>
      <c r="O444" s="375">
        <v>0</v>
      </c>
      <c r="P444" s="375">
        <v>0</v>
      </c>
      <c r="Q444" s="375">
        <v>0</v>
      </c>
      <c r="R444" s="62"/>
      <c r="S444" s="62"/>
      <c r="T444" s="62"/>
      <c r="U444" s="62"/>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26"/>
      <c r="H445" s="27"/>
      <c r="I445" s="27" t="s">
        <v>73</v>
      </c>
      <c r="J445" s="376">
        <v>0.14000000000000001</v>
      </c>
      <c r="K445" s="376">
        <v>0.59</v>
      </c>
      <c r="L445" s="376">
        <v>0.71</v>
      </c>
      <c r="M445" s="376">
        <v>1</v>
      </c>
      <c r="N445" s="376">
        <v>1.04</v>
      </c>
      <c r="O445" s="375">
        <v>0</v>
      </c>
      <c r="P445" s="375">
        <v>0</v>
      </c>
      <c r="Q445" s="375">
        <v>0</v>
      </c>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H446" s="27"/>
      <c r="I446" s="27" t="s">
        <v>74</v>
      </c>
      <c r="J446" s="375">
        <v>0.05</v>
      </c>
      <c r="K446" s="375">
        <v>0.15</v>
      </c>
      <c r="L446" s="375">
        <v>0.35</v>
      </c>
      <c r="M446" s="375">
        <v>1</v>
      </c>
      <c r="N446" s="375">
        <v>1</v>
      </c>
      <c r="O446" s="375">
        <v>0</v>
      </c>
      <c r="P446" s="375">
        <v>0</v>
      </c>
      <c r="Q446" s="375">
        <v>0</v>
      </c>
      <c r="R446" s="59"/>
      <c r="S446" s="59"/>
      <c r="T446" s="59"/>
      <c r="U446" s="59"/>
      <c r="V446" s="6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H447" s="27"/>
      <c r="I447" s="27" t="s">
        <v>75</v>
      </c>
      <c r="J447" s="375">
        <v>0.13</v>
      </c>
      <c r="K447" s="375">
        <v>0.35</v>
      </c>
      <c r="L447" s="375">
        <v>0.52</v>
      </c>
      <c r="M447" s="375">
        <v>1</v>
      </c>
      <c r="N447" s="375">
        <v>1.0900000000000001</v>
      </c>
      <c r="O447" s="375">
        <v>0</v>
      </c>
      <c r="P447" s="375">
        <v>0</v>
      </c>
      <c r="Q447" s="375">
        <v>0</v>
      </c>
      <c r="R447" s="59"/>
      <c r="S447" s="59"/>
      <c r="T447" s="59"/>
      <c r="U447" s="59"/>
      <c r="V447" s="60"/>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17"/>
      <c r="D448" s="17"/>
      <c r="E448" s="17"/>
      <c r="F448" s="33"/>
      <c r="H448" s="27"/>
      <c r="I448" s="27" t="s">
        <v>76</v>
      </c>
      <c r="J448" s="375">
        <v>0.15</v>
      </c>
      <c r="K448" s="375">
        <v>0.65</v>
      </c>
      <c r="L448" s="375">
        <v>0.73</v>
      </c>
      <c r="M448" s="375">
        <v>1</v>
      </c>
      <c r="N448" s="375">
        <v>1.04</v>
      </c>
      <c r="O448" s="375">
        <v>0</v>
      </c>
      <c r="P448" s="375">
        <v>0</v>
      </c>
      <c r="Q448" s="375">
        <v>0</v>
      </c>
      <c r="R448" s="59"/>
      <c r="S448" s="59"/>
      <c r="T448" s="59"/>
      <c r="U448" s="59"/>
      <c r="V448" s="60"/>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17"/>
      <c r="D449" s="17"/>
      <c r="E449" s="17"/>
      <c r="F449" s="33"/>
      <c r="H449" s="27"/>
      <c r="I449" s="27" t="s">
        <v>77</v>
      </c>
      <c r="J449" s="375">
        <v>7.0000000000000007E-2</v>
      </c>
      <c r="K449" s="375">
        <v>0.2</v>
      </c>
      <c r="L449" s="375">
        <v>0.67</v>
      </c>
      <c r="M449" s="375">
        <v>1</v>
      </c>
      <c r="N449" s="375">
        <v>1</v>
      </c>
      <c r="O449" s="375">
        <v>0</v>
      </c>
      <c r="P449" s="375">
        <v>0</v>
      </c>
      <c r="Q449" s="375">
        <v>0</v>
      </c>
      <c r="R449" s="59"/>
      <c r="S449" s="59"/>
      <c r="T449" s="59"/>
      <c r="U449" s="59"/>
      <c r="V449" s="60"/>
      <c r="W449" s="16"/>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68" ht="12" customHeight="1" outlineLevel="1" x14ac:dyDescent="0.25">
      <c r="A450" s="5"/>
      <c r="B450" s="6"/>
      <c r="C450" s="17"/>
      <c r="D450" s="17"/>
      <c r="E450" s="17"/>
      <c r="F450" s="33"/>
      <c r="H450" s="27"/>
      <c r="I450" s="27" t="s">
        <v>78</v>
      </c>
      <c r="J450" s="375">
        <v>0.09</v>
      </c>
      <c r="K450" s="375">
        <v>0.4</v>
      </c>
      <c r="L450" s="375">
        <v>0.75</v>
      </c>
      <c r="M450" s="375">
        <v>1</v>
      </c>
      <c r="N450" s="375">
        <v>1</v>
      </c>
      <c r="O450" s="375">
        <v>0</v>
      </c>
      <c r="P450" s="375">
        <v>0</v>
      </c>
      <c r="Q450" s="375">
        <v>0</v>
      </c>
      <c r="R450" s="59"/>
      <c r="S450" s="59"/>
      <c r="T450" s="59"/>
      <c r="U450" s="59"/>
      <c r="V450" s="60"/>
      <c r="W450" s="16"/>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7"/>
      <c r="D451" s="17"/>
      <c r="E451" s="17"/>
      <c r="F451" s="33"/>
      <c r="H451" s="27"/>
      <c r="I451" s="27" t="s">
        <v>251</v>
      </c>
      <c r="J451" s="375">
        <v>0.06</v>
      </c>
      <c r="K451" s="375">
        <v>0.42</v>
      </c>
      <c r="L451" s="375">
        <v>0.62</v>
      </c>
      <c r="M451" s="375">
        <v>1</v>
      </c>
      <c r="N451" s="375">
        <v>1</v>
      </c>
      <c r="O451" s="375">
        <v>0</v>
      </c>
      <c r="P451" s="375">
        <v>0</v>
      </c>
      <c r="Q451" s="375">
        <v>0</v>
      </c>
      <c r="R451" s="59"/>
      <c r="S451" s="59"/>
      <c r="T451" s="59"/>
      <c r="U451" s="59"/>
      <c r="V451" s="60"/>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7"/>
      <c r="D452" s="17"/>
      <c r="E452" s="17"/>
      <c r="F452" s="33"/>
      <c r="H452" s="68"/>
      <c r="I452" s="68" t="s">
        <v>82</v>
      </c>
      <c r="J452" s="375">
        <v>7.0000000000000007E-2</v>
      </c>
      <c r="K452" s="375">
        <v>0.2</v>
      </c>
      <c r="L452" s="375">
        <v>0.67</v>
      </c>
      <c r="M452" s="375">
        <v>1</v>
      </c>
      <c r="N452" s="375">
        <v>1</v>
      </c>
      <c r="O452" s="375">
        <v>0</v>
      </c>
      <c r="P452" s="375">
        <v>0</v>
      </c>
      <c r="Q452" s="375">
        <v>0</v>
      </c>
      <c r="R452" s="59"/>
      <c r="S452" s="59"/>
      <c r="T452" s="59"/>
      <c r="U452" s="59"/>
      <c r="V452" s="60"/>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7"/>
      <c r="E453" s="17"/>
      <c r="F453" s="33"/>
      <c r="H453" s="68"/>
      <c r="I453" s="68" t="s">
        <v>83</v>
      </c>
      <c r="J453" s="375">
        <v>7.0000000000000007E-2</v>
      </c>
      <c r="K453" s="375">
        <v>0.2</v>
      </c>
      <c r="L453" s="375">
        <v>0.67</v>
      </c>
      <c r="M453" s="375">
        <v>1</v>
      </c>
      <c r="N453" s="375">
        <v>1</v>
      </c>
      <c r="O453" s="375">
        <v>0</v>
      </c>
      <c r="P453" s="375">
        <v>0</v>
      </c>
      <c r="Q453" s="375">
        <v>0</v>
      </c>
      <c r="R453" s="59"/>
      <c r="S453" s="59"/>
      <c r="T453" s="59"/>
      <c r="U453" s="59"/>
      <c r="V453" s="60"/>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7"/>
      <c r="E454" s="17"/>
      <c r="F454" s="33"/>
      <c r="H454" s="68"/>
      <c r="I454" s="68" t="s">
        <v>84</v>
      </c>
      <c r="J454" s="375">
        <v>7.0000000000000007E-2</v>
      </c>
      <c r="K454" s="375">
        <v>0.2</v>
      </c>
      <c r="L454" s="375">
        <v>0.67</v>
      </c>
      <c r="M454" s="375">
        <v>1</v>
      </c>
      <c r="N454" s="375">
        <v>1</v>
      </c>
      <c r="O454" s="375">
        <v>0</v>
      </c>
      <c r="P454" s="375">
        <v>0</v>
      </c>
      <c r="Q454" s="375">
        <v>0</v>
      </c>
      <c r="R454" s="59"/>
      <c r="S454" s="59"/>
      <c r="T454" s="59"/>
      <c r="U454" s="59"/>
      <c r="V454" s="60"/>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33"/>
      <c r="J455" s="63"/>
      <c r="K455" s="63"/>
      <c r="L455" s="63"/>
      <c r="M455" s="63"/>
      <c r="N455" s="63"/>
      <c r="O455" s="63"/>
      <c r="P455" s="63"/>
      <c r="Q455" s="63"/>
      <c r="R455" s="59"/>
      <c r="S455" s="59"/>
      <c r="T455" s="59"/>
      <c r="U455" s="59"/>
      <c r="V455" s="60"/>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33"/>
      <c r="G456" s="34"/>
      <c r="H456" s="34"/>
      <c r="I456" s="34"/>
      <c r="J456" s="63"/>
      <c r="K456" s="63"/>
      <c r="L456" s="63"/>
      <c r="M456" s="63"/>
      <c r="N456" s="63"/>
      <c r="O456" s="63"/>
      <c r="P456" s="63"/>
      <c r="Q456" s="63"/>
      <c r="R456" s="59"/>
      <c r="S456" s="59"/>
      <c r="T456" s="59"/>
      <c r="U456" s="59"/>
      <c r="V456" s="60"/>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5.0999999999999996" customHeight="1" outlineLevel="1" x14ac:dyDescent="0.25">
      <c r="A457" s="5"/>
      <c r="B457" s="6"/>
      <c r="C457" s="17"/>
      <c r="D457" s="17"/>
      <c r="E457" s="17"/>
      <c r="F457" s="36"/>
      <c r="G457" s="37"/>
      <c r="H457" s="37"/>
      <c r="I457" s="37"/>
      <c r="J457" s="38"/>
      <c r="K457" s="38"/>
      <c r="L457" s="38"/>
      <c r="M457" s="38"/>
      <c r="N457" s="268"/>
      <c r="O457" s="268"/>
      <c r="P457" s="268"/>
      <c r="Q457" s="38"/>
      <c r="R457" s="38"/>
      <c r="S457" s="38"/>
      <c r="T457" s="38"/>
      <c r="U457" s="38"/>
      <c r="V457" s="30"/>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24.95" customHeight="1" outlineLevel="1" x14ac:dyDescent="0.25">
      <c r="A458" s="5"/>
      <c r="B458" s="6"/>
      <c r="C458" s="39"/>
      <c r="D458" s="39"/>
      <c r="E458" s="39"/>
      <c r="F458" s="39"/>
      <c r="G458" s="40" t="str">
        <f>G435</f>
        <v>Yield by Soil</v>
      </c>
      <c r="H458" s="39"/>
      <c r="I458" s="39"/>
      <c r="J458" s="39"/>
      <c r="K458" s="39"/>
      <c r="L458" s="39"/>
      <c r="M458" s="39"/>
      <c r="N458" s="269"/>
      <c r="O458" s="269"/>
      <c r="P458" s="269"/>
      <c r="Q458" s="39"/>
      <c r="R458" s="39"/>
      <c r="S458" s="39"/>
      <c r="T458" s="39"/>
      <c r="U458" s="39"/>
      <c r="V458" s="39"/>
      <c r="W458" s="41" t="s">
        <v>24</v>
      </c>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6"/>
      <c r="D459" s="6"/>
      <c r="E459" s="6"/>
      <c r="F459" s="7"/>
      <c r="G459" s="7"/>
      <c r="H459" s="7"/>
      <c r="I459" s="7"/>
      <c r="J459" s="7"/>
      <c r="K459" s="7"/>
      <c r="L459" s="7"/>
      <c r="M459" s="7"/>
      <c r="N459" s="240"/>
      <c r="O459" s="240"/>
      <c r="P459" s="240"/>
      <c r="Q459" s="7"/>
      <c r="R459" s="7"/>
      <c r="S459" s="7"/>
      <c r="T459" s="7"/>
      <c r="U459" s="7"/>
      <c r="V459" s="7"/>
      <c r="W459" s="7"/>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2" customHeight="1" outlineLevel="1" x14ac:dyDescent="0.25">
      <c r="A460" s="5"/>
      <c r="B460" s="6"/>
      <c r="C460" s="6"/>
      <c r="D460" s="6"/>
      <c r="E460" s="6"/>
      <c r="F460" s="6"/>
      <c r="G460" s="6"/>
      <c r="H460" s="7"/>
      <c r="I460" s="7"/>
      <c r="J460" s="7"/>
      <c r="K460" s="7"/>
      <c r="L460" s="7"/>
      <c r="M460" s="240"/>
      <c r="N460" s="240"/>
      <c r="O460" s="240"/>
      <c r="P460" s="7"/>
      <c r="Q460" s="7"/>
      <c r="R460" s="7"/>
      <c r="S460" s="7"/>
      <c r="T460" s="7"/>
      <c r="U460" s="7"/>
      <c r="V460" s="7"/>
      <c r="W460" s="7"/>
      <c r="X460" s="6"/>
      <c r="Y460" s="6"/>
      <c r="Z460" s="6"/>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5.0999999999999996" customHeight="1" outlineLevel="1" thickBot="1" x14ac:dyDescent="0.3">
      <c r="A461" s="5"/>
      <c r="B461" s="6"/>
      <c r="C461" s="6"/>
      <c r="D461" s="6"/>
      <c r="E461" s="6"/>
      <c r="F461" s="6"/>
      <c r="G461" s="6"/>
      <c r="H461" s="7"/>
      <c r="I461" s="7"/>
      <c r="J461" s="7"/>
      <c r="K461" s="7"/>
      <c r="L461" s="7"/>
      <c r="M461" s="240"/>
      <c r="N461" s="240"/>
      <c r="O461" s="240"/>
      <c r="P461" s="7"/>
      <c r="Q461" s="7"/>
      <c r="R461" s="7"/>
      <c r="S461" s="7"/>
      <c r="T461" s="7"/>
      <c r="U461" s="7"/>
      <c r="V461" s="7"/>
      <c r="W461" s="7"/>
      <c r="X461" s="6"/>
      <c r="Y461" s="6"/>
      <c r="Z461" s="6"/>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5.0999999999999996" customHeight="1" outlineLevel="1" x14ac:dyDescent="0.25">
      <c r="A462" s="5"/>
      <c r="B462" s="6"/>
      <c r="C462" s="9" t="s">
        <v>0</v>
      </c>
      <c r="D462" s="9"/>
      <c r="E462" s="9"/>
      <c r="F462" s="9"/>
      <c r="G462" s="9"/>
      <c r="H462" s="9"/>
      <c r="I462" s="9"/>
      <c r="J462" s="9"/>
      <c r="K462" s="10"/>
      <c r="L462" s="10"/>
      <c r="M462" s="242"/>
      <c r="N462" s="242"/>
      <c r="O462" s="242"/>
      <c r="P462" s="10"/>
      <c r="Q462" s="10"/>
      <c r="R462" s="10"/>
      <c r="S462" s="10"/>
      <c r="T462" s="10"/>
      <c r="U462" s="10"/>
      <c r="V462" s="10"/>
      <c r="W462" s="11"/>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2"/>
      <c r="D463" s="12"/>
      <c r="E463" s="12" t="s">
        <v>1</v>
      </c>
      <c r="F463" s="13"/>
      <c r="G463" s="14" t="s">
        <v>423</v>
      </c>
      <c r="H463" s="13"/>
      <c r="I463" s="13"/>
      <c r="J463" s="13"/>
      <c r="K463" s="13"/>
      <c r="L463" s="13"/>
      <c r="M463" s="245"/>
      <c r="N463" s="245"/>
      <c r="O463" s="245"/>
      <c r="P463" s="13"/>
      <c r="Q463" s="13"/>
      <c r="R463" s="13"/>
      <c r="S463" s="15"/>
      <c r="T463" s="13"/>
      <c r="U463" s="15"/>
      <c r="V463" s="15"/>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2"/>
      <c r="D464" s="12"/>
      <c r="E464" s="17"/>
      <c r="F464" s="13"/>
      <c r="G464" s="18"/>
      <c r="H464" s="13" t="s">
        <v>26</v>
      </c>
      <c r="I464" s="13"/>
      <c r="J464" s="13"/>
      <c r="K464" s="13"/>
      <c r="L464" s="13"/>
      <c r="M464" s="245"/>
      <c r="N464" s="245"/>
      <c r="O464" s="245"/>
      <c r="P464" s="13"/>
      <c r="Q464" s="13"/>
      <c r="R464" s="13"/>
      <c r="S464" s="15"/>
      <c r="T464" s="19"/>
      <c r="U464" s="15"/>
      <c r="V464" s="15"/>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2"/>
      <c r="E465" s="17"/>
      <c r="F465" s="13"/>
      <c r="G465" s="13" t="s">
        <v>2</v>
      </c>
      <c r="H465" s="13"/>
      <c r="I465" s="13"/>
      <c r="J465" s="13"/>
      <c r="K465" s="13"/>
      <c r="L465" s="13"/>
      <c r="M465" s="245"/>
      <c r="N465" s="245"/>
      <c r="O465" s="245"/>
      <c r="P465" s="13"/>
      <c r="Q465" s="13"/>
      <c r="R465" s="13"/>
      <c r="S465" s="15"/>
      <c r="T465" s="19"/>
      <c r="U465" s="15"/>
      <c r="V465" s="15"/>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20">
        <v>0</v>
      </c>
      <c r="D466" s="12"/>
      <c r="E466" s="17"/>
      <c r="F466" s="13"/>
      <c r="G466" s="21"/>
      <c r="H466" s="13"/>
      <c r="I466" s="13"/>
      <c r="J466" s="13"/>
      <c r="K466" s="13"/>
      <c r="L466" s="13"/>
      <c r="M466" s="245"/>
      <c r="N466" s="245"/>
      <c r="O466" s="245"/>
      <c r="P466" s="13"/>
      <c r="Q466" s="13"/>
      <c r="R466" s="13"/>
      <c r="S466" s="15"/>
      <c r="T466" s="19"/>
      <c r="U466" s="15"/>
      <c r="V466" s="15"/>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ht="12" customHeight="1" outlineLevel="1" x14ac:dyDescent="0.25">
      <c r="A467" s="5"/>
      <c r="B467" s="6"/>
      <c r="C467" s="17"/>
      <c r="D467" s="17"/>
      <c r="E467" s="17"/>
      <c r="F467" s="17"/>
      <c r="G467" s="17"/>
      <c r="H467" s="17"/>
      <c r="I467" s="17"/>
      <c r="J467" s="22"/>
      <c r="K467" s="22"/>
      <c r="L467" s="22"/>
      <c r="M467" s="819"/>
      <c r="N467" s="819"/>
      <c r="O467" s="819"/>
      <c r="P467" s="22"/>
      <c r="Q467" s="22"/>
      <c r="R467" s="22"/>
      <c r="S467" s="22"/>
      <c r="T467" s="22"/>
      <c r="U467" s="22"/>
      <c r="V467" s="22"/>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17"/>
      <c r="G468" s="17"/>
      <c r="H468" s="17"/>
      <c r="I468" s="17"/>
      <c r="J468" s="17"/>
      <c r="K468" s="17"/>
      <c r="L468" s="22"/>
      <c r="M468" s="819"/>
      <c r="N468" s="819"/>
      <c r="O468" s="819"/>
      <c r="P468" s="22"/>
      <c r="Q468" s="22"/>
      <c r="R468" s="22"/>
      <c r="S468" s="22"/>
      <c r="T468" s="22"/>
      <c r="U468" s="22"/>
      <c r="V468" s="22"/>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ht="12" customHeight="1" outlineLevel="1" x14ac:dyDescent="0.25">
      <c r="A469" s="5"/>
      <c r="B469" s="6"/>
      <c r="C469" s="17"/>
      <c r="D469" s="17"/>
      <c r="E469" s="17"/>
      <c r="F469" s="17"/>
      <c r="G469" s="17"/>
      <c r="H469" s="17"/>
      <c r="I469" s="23"/>
      <c r="J469" s="23"/>
      <c r="K469" s="23"/>
      <c r="L469" s="23"/>
      <c r="M469" s="255"/>
      <c r="N469" s="255"/>
      <c r="O469" s="255"/>
      <c r="P469" s="23"/>
      <c r="Q469" s="24"/>
      <c r="R469" s="24"/>
      <c r="S469" s="22"/>
      <c r="T469" s="22"/>
      <c r="U469" s="22"/>
      <c r="V469" s="22"/>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17"/>
      <c r="G470" s="17"/>
      <c r="H470" s="17"/>
      <c r="I470" s="255" t="s">
        <v>447</v>
      </c>
      <c r="J470" s="255" t="s">
        <v>63</v>
      </c>
      <c r="K470" s="255" t="s">
        <v>64</v>
      </c>
      <c r="L470" s="255" t="s">
        <v>65</v>
      </c>
      <c r="M470" s="255" t="s">
        <v>66</v>
      </c>
      <c r="N470" s="255" t="s">
        <v>1004</v>
      </c>
      <c r="O470" s="255" t="s">
        <v>1005</v>
      </c>
      <c r="P470" s="255" t="s">
        <v>1006</v>
      </c>
      <c r="Q470" s="24"/>
      <c r="R470" s="24"/>
      <c r="S470" s="22"/>
      <c r="T470" s="22"/>
      <c r="U470" s="22"/>
      <c r="V470" s="22"/>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5" outlineLevel="1" x14ac:dyDescent="0.25">
      <c r="A471" s="5"/>
      <c r="B471" s="6"/>
      <c r="C471" s="17"/>
      <c r="D471" s="17"/>
      <c r="E471" s="17"/>
      <c r="F471" s="26"/>
      <c r="G471" s="27"/>
      <c r="H471" s="27" t="s">
        <v>81</v>
      </c>
      <c r="I471" s="370">
        <v>0</v>
      </c>
      <c r="J471" s="370">
        <v>0</v>
      </c>
      <c r="K471" s="370">
        <v>0</v>
      </c>
      <c r="L471" s="370">
        <v>1.0416666666666666E-2</v>
      </c>
      <c r="M471" s="370">
        <v>1.0416666666666666E-2</v>
      </c>
      <c r="N471" s="370">
        <v>0</v>
      </c>
      <c r="O471" s="370">
        <v>0</v>
      </c>
      <c r="P471" s="370">
        <v>0</v>
      </c>
      <c r="Q471" s="62"/>
      <c r="R471" s="62"/>
      <c r="S471" s="62"/>
      <c r="T471" s="62"/>
      <c r="U471" s="62"/>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5" outlineLevel="1" x14ac:dyDescent="0.25">
      <c r="A472" s="5"/>
      <c r="B472" s="6"/>
      <c r="C472" s="17"/>
      <c r="D472" s="17"/>
      <c r="E472" s="17"/>
      <c r="F472" s="26"/>
      <c r="G472" s="27"/>
      <c r="H472" s="27" t="s">
        <v>72</v>
      </c>
      <c r="I472" s="370">
        <v>0</v>
      </c>
      <c r="J472" s="370">
        <v>0</v>
      </c>
      <c r="K472" s="370">
        <v>0</v>
      </c>
      <c r="L472" s="370">
        <v>1.0416666666666666E-2</v>
      </c>
      <c r="M472" s="370">
        <v>1.0416666666666666E-2</v>
      </c>
      <c r="N472" s="370">
        <v>0</v>
      </c>
      <c r="O472" s="370">
        <v>0</v>
      </c>
      <c r="P472" s="370">
        <v>0</v>
      </c>
      <c r="Q472" s="62"/>
      <c r="R472" s="62"/>
      <c r="S472" s="62"/>
      <c r="T472" s="62"/>
      <c r="U472" s="62"/>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26"/>
      <c r="G473" s="198"/>
      <c r="H473" s="198" t="s">
        <v>73</v>
      </c>
      <c r="I473" s="370">
        <v>0.33333333333333331</v>
      </c>
      <c r="J473" s="370">
        <v>0.33333333333333331</v>
      </c>
      <c r="K473" s="370">
        <v>0.125</v>
      </c>
      <c r="L473" s="370">
        <v>8.3333333333333329E-2</v>
      </c>
      <c r="M473" s="370">
        <v>8.3333333333333329E-2</v>
      </c>
      <c r="N473" s="370">
        <v>0</v>
      </c>
      <c r="O473" s="370">
        <v>0</v>
      </c>
      <c r="P473" s="370">
        <v>0</v>
      </c>
      <c r="Q473" s="59"/>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G474" s="198"/>
      <c r="H474" s="198" t="s">
        <v>74</v>
      </c>
      <c r="I474" s="370">
        <v>0.33333333333333331</v>
      </c>
      <c r="J474" s="370">
        <v>0.33333333333333331</v>
      </c>
      <c r="K474" s="370">
        <v>0.125</v>
      </c>
      <c r="L474" s="370">
        <v>8.3333333333333329E-2</v>
      </c>
      <c r="M474" s="370">
        <v>8.3333333333333329E-2</v>
      </c>
      <c r="N474" s="370">
        <v>0</v>
      </c>
      <c r="O474" s="370">
        <v>0</v>
      </c>
      <c r="P474" s="370">
        <v>0</v>
      </c>
      <c r="Q474" s="59"/>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G475" s="198"/>
      <c r="H475" s="198" t="s">
        <v>75</v>
      </c>
      <c r="I475" s="370">
        <v>0</v>
      </c>
      <c r="J475" s="370">
        <v>0</v>
      </c>
      <c r="K475" s="370">
        <v>0</v>
      </c>
      <c r="L475" s="370">
        <v>0</v>
      </c>
      <c r="M475" s="370">
        <v>0</v>
      </c>
      <c r="N475" s="370">
        <v>0</v>
      </c>
      <c r="O475" s="370">
        <v>0</v>
      </c>
      <c r="P475" s="370">
        <v>0</v>
      </c>
      <c r="Q475" s="59"/>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G476" s="198"/>
      <c r="H476" s="198" t="s">
        <v>76</v>
      </c>
      <c r="I476" s="370">
        <v>0.33333333333333331</v>
      </c>
      <c r="J476" s="370">
        <v>0.33333333333333331</v>
      </c>
      <c r="K476" s="370">
        <v>0.125</v>
      </c>
      <c r="L476" s="370">
        <v>8.3333333333333329E-2</v>
      </c>
      <c r="M476" s="370">
        <v>8.3333333333333329E-2</v>
      </c>
      <c r="N476" s="370">
        <v>0</v>
      </c>
      <c r="O476" s="370">
        <v>0</v>
      </c>
      <c r="P476" s="370">
        <v>0</v>
      </c>
      <c r="Q476" s="59"/>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198"/>
      <c r="H477" s="198" t="s">
        <v>77</v>
      </c>
      <c r="I477" s="370">
        <v>0.16666666666666666</v>
      </c>
      <c r="J477" s="370">
        <v>0.16666666666666666</v>
      </c>
      <c r="K477" s="370">
        <v>6.25E-2</v>
      </c>
      <c r="L477" s="370">
        <v>4.1666666666666664E-2</v>
      </c>
      <c r="M477" s="370">
        <v>4.1666666666666664E-2</v>
      </c>
      <c r="N477" s="370">
        <v>0</v>
      </c>
      <c r="O477" s="370">
        <v>0</v>
      </c>
      <c r="P477" s="370">
        <v>0</v>
      </c>
      <c r="Q477" s="59"/>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198"/>
      <c r="H478" s="198" t="s">
        <v>78</v>
      </c>
      <c r="I478" s="370">
        <v>0</v>
      </c>
      <c r="J478" s="370">
        <v>0</v>
      </c>
      <c r="K478" s="370">
        <v>0</v>
      </c>
      <c r="L478" s="370">
        <v>0</v>
      </c>
      <c r="M478" s="370">
        <v>0</v>
      </c>
      <c r="N478" s="370">
        <v>0</v>
      </c>
      <c r="O478" s="370">
        <v>0</v>
      </c>
      <c r="P478" s="370">
        <v>0</v>
      </c>
      <c r="Q478" s="59"/>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G479" s="198"/>
      <c r="H479" s="198" t="s">
        <v>251</v>
      </c>
      <c r="I479" s="370">
        <v>0.05</v>
      </c>
      <c r="J479" s="370">
        <v>0.05</v>
      </c>
      <c r="K479" s="370">
        <v>0.05</v>
      </c>
      <c r="L479" s="370">
        <v>0.05</v>
      </c>
      <c r="M479" s="370">
        <v>0.05</v>
      </c>
      <c r="N479" s="370">
        <v>0.05</v>
      </c>
      <c r="O479" s="370">
        <v>0.05</v>
      </c>
      <c r="P479" s="370">
        <v>0.05</v>
      </c>
      <c r="Q479" s="59"/>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198"/>
      <c r="H480" s="198" t="s">
        <v>82</v>
      </c>
      <c r="I480" s="370">
        <v>0.16666666666666666</v>
      </c>
      <c r="J480" s="370">
        <v>0.16666666666666666</v>
      </c>
      <c r="K480" s="370">
        <v>6.25E-2</v>
      </c>
      <c r="L480" s="370">
        <v>4.1666666666666664E-2</v>
      </c>
      <c r="M480" s="370">
        <v>4.1666666666666664E-2</v>
      </c>
      <c r="N480" s="370">
        <v>0</v>
      </c>
      <c r="O480" s="370">
        <v>0</v>
      </c>
      <c r="P480" s="370">
        <v>0</v>
      </c>
      <c r="Q480" s="59"/>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84" ht="12" customHeight="1" outlineLevel="1" x14ac:dyDescent="0.25">
      <c r="A481" s="5"/>
      <c r="B481" s="6"/>
      <c r="C481" s="17"/>
      <c r="D481" s="17"/>
      <c r="E481" s="17"/>
      <c r="F481" s="33"/>
      <c r="G481" s="198"/>
      <c r="H481" s="198" t="s">
        <v>83</v>
      </c>
      <c r="I481" s="370">
        <v>0.16666666666666666</v>
      </c>
      <c r="J481" s="370">
        <v>0.16666666666666666</v>
      </c>
      <c r="K481" s="370">
        <v>6.25E-2</v>
      </c>
      <c r="L481" s="370">
        <v>4.1666666666666664E-2</v>
      </c>
      <c r="M481" s="370">
        <v>4.1666666666666664E-2</v>
      </c>
      <c r="N481" s="370">
        <v>0</v>
      </c>
      <c r="O481" s="370">
        <v>0</v>
      </c>
      <c r="P481" s="370">
        <v>0</v>
      </c>
      <c r="Q481" s="59"/>
      <c r="R481" s="59"/>
      <c r="S481" s="59"/>
      <c r="T481" s="59"/>
      <c r="U481" s="59"/>
      <c r="V481" s="6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84" ht="12" customHeight="1" outlineLevel="1" x14ac:dyDescent="0.25">
      <c r="A482" s="5"/>
      <c r="B482" s="6"/>
      <c r="C482" s="17"/>
      <c r="D482" s="17"/>
      <c r="E482" s="17"/>
      <c r="F482" s="33"/>
      <c r="G482" s="198"/>
      <c r="H482" s="198" t="s">
        <v>84</v>
      </c>
      <c r="I482" s="370">
        <v>0.16666666666666666</v>
      </c>
      <c r="J482" s="370">
        <v>0.16666666666666666</v>
      </c>
      <c r="K482" s="370">
        <v>6.25E-2</v>
      </c>
      <c r="L482" s="370">
        <v>4.1666666666666664E-2</v>
      </c>
      <c r="M482" s="370">
        <v>4.1666666666666664E-2</v>
      </c>
      <c r="N482" s="370">
        <v>0</v>
      </c>
      <c r="O482" s="370">
        <v>0</v>
      </c>
      <c r="P482" s="370">
        <v>0</v>
      </c>
      <c r="Q482" s="59"/>
      <c r="R482" s="59"/>
      <c r="S482" s="59"/>
      <c r="T482" s="59"/>
      <c r="U482" s="59"/>
      <c r="V482" s="60"/>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84" ht="12" customHeight="1" outlineLevel="1" x14ac:dyDescent="0.25">
      <c r="A483" s="5"/>
      <c r="B483" s="6"/>
      <c r="C483" s="17"/>
      <c r="D483" s="17"/>
      <c r="E483" s="17"/>
      <c r="F483" s="33"/>
      <c r="G483" s="34"/>
      <c r="H483" s="34"/>
      <c r="I483" s="64"/>
      <c r="J483" s="63"/>
      <c r="K483" s="63"/>
      <c r="L483" s="63"/>
      <c r="M483" s="63"/>
      <c r="N483" s="63"/>
      <c r="O483" s="63"/>
      <c r="P483" s="63"/>
      <c r="Q483" s="59"/>
      <c r="R483" s="59"/>
      <c r="S483" s="59"/>
      <c r="T483" s="59"/>
      <c r="U483" s="59"/>
      <c r="V483" s="60"/>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84" ht="5.0999999999999996" customHeight="1" outlineLevel="1" x14ac:dyDescent="0.25">
      <c r="A484" s="5"/>
      <c r="B484" s="6"/>
      <c r="C484" s="17"/>
      <c r="D484" s="17"/>
      <c r="E484" s="17"/>
      <c r="F484" s="36"/>
      <c r="G484" s="37"/>
      <c r="H484" s="37"/>
      <c r="I484" s="37"/>
      <c r="J484" s="38"/>
      <c r="K484" s="38"/>
      <c r="L484" s="38"/>
      <c r="M484" s="268"/>
      <c r="N484" s="268"/>
      <c r="O484" s="268"/>
      <c r="P484" s="38"/>
      <c r="Q484" s="38"/>
      <c r="R484" s="38"/>
      <c r="S484" s="38"/>
      <c r="T484" s="38"/>
      <c r="U484" s="38"/>
      <c r="V484" s="30"/>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84" ht="24.95" customHeight="1" outlineLevel="1" x14ac:dyDescent="0.25">
      <c r="A485" s="5"/>
      <c r="B485" s="6"/>
      <c r="C485" s="39"/>
      <c r="D485" s="39"/>
      <c r="E485" s="39"/>
      <c r="F485" s="39"/>
      <c r="G485" s="40" t="str">
        <f>G463</f>
        <v>Yield reduction - Frost</v>
      </c>
      <c r="H485" s="39"/>
      <c r="I485" s="39"/>
      <c r="J485" s="39"/>
      <c r="K485" s="39"/>
      <c r="L485" s="39"/>
      <c r="M485" s="269"/>
      <c r="N485" s="269"/>
      <c r="O485" s="269"/>
      <c r="P485" s="39"/>
      <c r="Q485" s="39"/>
      <c r="R485" s="39"/>
      <c r="S485" s="39"/>
      <c r="T485" s="39"/>
      <c r="U485" s="39"/>
      <c r="V485" s="39"/>
      <c r="W485" s="41" t="s">
        <v>24</v>
      </c>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84" ht="12" customHeight="1" outlineLevel="1" x14ac:dyDescent="0.25">
      <c r="A486" s="5"/>
      <c r="B486" s="6"/>
      <c r="C486" s="6"/>
      <c r="D486" s="6"/>
      <c r="E486" s="6"/>
      <c r="F486" s="7"/>
      <c r="G486" s="7"/>
      <c r="H486" s="7"/>
      <c r="I486" s="7"/>
      <c r="J486" s="7"/>
      <c r="K486" s="7"/>
      <c r="L486" s="7"/>
      <c r="M486" s="240"/>
      <c r="N486" s="240"/>
      <c r="O486" s="240"/>
      <c r="P486" s="7"/>
      <c r="Q486" s="7"/>
      <c r="R486" s="7"/>
      <c r="S486" s="7"/>
      <c r="T486" s="7"/>
      <c r="U486" s="7"/>
      <c r="V486" s="7"/>
      <c r="W486" s="7"/>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c r="BQ486" s="7"/>
      <c r="BR486" s="7"/>
      <c r="BS486" s="7"/>
      <c r="BT486" s="7"/>
      <c r="BU486" s="7"/>
      <c r="BV486" s="7"/>
      <c r="BW486" s="7"/>
      <c r="BX486" s="7"/>
      <c r="BY486" s="7"/>
      <c r="BZ486" s="7"/>
      <c r="CA486" s="7"/>
      <c r="CB486" s="7"/>
      <c r="CC486" s="7"/>
      <c r="CD486" s="7"/>
      <c r="CE486" s="7"/>
      <c r="CF486" s="7"/>
    </row>
    <row r="487" spans="1:84" ht="12" customHeight="1" outlineLevel="1" x14ac:dyDescent="0.25">
      <c r="A487" s="5"/>
      <c r="B487" s="6"/>
      <c r="C487" s="6"/>
      <c r="D487" s="6"/>
      <c r="E487" s="6"/>
      <c r="F487" s="6"/>
      <c r="G487" s="6"/>
      <c r="H487" s="7"/>
      <c r="I487" s="7"/>
      <c r="J487" s="7"/>
      <c r="K487" s="7"/>
      <c r="L487" s="7"/>
      <c r="M487" s="7"/>
      <c r="N487" s="7"/>
      <c r="O487" s="7"/>
      <c r="P487" s="7"/>
      <c r="Q487" s="7"/>
      <c r="R487" s="7"/>
      <c r="S487" s="7"/>
      <c r="T487" s="7"/>
      <c r="U487" s="7"/>
      <c r="V487" s="7"/>
      <c r="W487" s="7"/>
      <c r="X487" s="6"/>
      <c r="Y487" s="6"/>
      <c r="Z487" s="6"/>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84" ht="5.0999999999999996" customHeight="1" outlineLevel="1" thickBot="1" x14ac:dyDescent="0.3">
      <c r="A488" s="5"/>
      <c r="B488" s="6"/>
      <c r="C488" s="6"/>
      <c r="D488" s="6"/>
      <c r="E488" s="6"/>
      <c r="F488" s="6"/>
      <c r="G488" s="6"/>
      <c r="H488" s="7"/>
      <c r="I488" s="7"/>
      <c r="J488" s="7"/>
      <c r="K488" s="7"/>
      <c r="L488" s="7"/>
      <c r="M488" s="7"/>
      <c r="N488" s="7"/>
      <c r="O488" s="7"/>
      <c r="P488" s="7"/>
      <c r="Q488" s="7"/>
      <c r="R488" s="7"/>
      <c r="S488" s="7"/>
      <c r="T488" s="7"/>
      <c r="U488" s="7"/>
      <c r="V488" s="7"/>
      <c r="W488" s="7"/>
      <c r="X488" s="6"/>
      <c r="Y488" s="6"/>
      <c r="Z488" s="6"/>
      <c r="AA488" s="239"/>
      <c r="AB488" s="239"/>
      <c r="AC488" s="239"/>
      <c r="AD488" s="239"/>
      <c r="AE488" s="239"/>
      <c r="AF488" s="239"/>
      <c r="AG488" s="239"/>
      <c r="AH488" s="239"/>
      <c r="AI488" s="239"/>
      <c r="AJ488" s="239"/>
      <c r="AK488" s="239"/>
      <c r="AL488" s="239"/>
      <c r="AM488" s="239"/>
      <c r="AN488" s="239"/>
      <c r="AO488" s="239"/>
      <c r="AP488" s="239"/>
      <c r="AQ488" s="239"/>
      <c r="AR488" s="239"/>
      <c r="AS488" s="239"/>
      <c r="AT488" s="239"/>
      <c r="AU488" s="239"/>
      <c r="AV488" s="239"/>
      <c r="AW488" s="239"/>
      <c r="AX488" s="239"/>
      <c r="AY488" s="239"/>
      <c r="AZ488" s="239"/>
      <c r="BA488" s="239"/>
      <c r="BB488" s="239"/>
      <c r="BC488" s="239"/>
      <c r="BD488" s="239"/>
      <c r="BE488" s="239"/>
      <c r="BF488" s="239"/>
      <c r="BG488" s="239"/>
      <c r="BH488" s="239"/>
      <c r="BI488" s="239"/>
      <c r="BJ488" s="239"/>
      <c r="BK488" s="239"/>
      <c r="BL488" s="239"/>
      <c r="BM488" s="239"/>
      <c r="BN488" s="239"/>
      <c r="BO488" s="239"/>
      <c r="BP488" s="239"/>
    </row>
    <row r="489" spans="1:84" ht="5.0999999999999996" customHeight="1" outlineLevel="1" x14ac:dyDescent="0.25">
      <c r="A489" s="5"/>
      <c r="B489" s="6"/>
      <c r="C489" s="9" t="s">
        <v>0</v>
      </c>
      <c r="D489" s="9"/>
      <c r="E489" s="9"/>
      <c r="F489" s="9"/>
      <c r="G489" s="9"/>
      <c r="H489" s="9"/>
      <c r="I489" s="9"/>
      <c r="J489" s="9"/>
      <c r="K489" s="317"/>
      <c r="L489" s="10"/>
      <c r="M489" s="10"/>
      <c r="N489" s="10"/>
      <c r="O489" s="10"/>
      <c r="P489" s="10"/>
      <c r="Q489" s="10"/>
      <c r="R489" s="10"/>
      <c r="S489" s="10"/>
      <c r="T489" s="10"/>
      <c r="U489" s="10"/>
      <c r="V489" s="10"/>
      <c r="W489" s="11"/>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84" ht="12" customHeight="1" outlineLevel="1" x14ac:dyDescent="0.25">
      <c r="A490" s="5"/>
      <c r="B490" s="6"/>
      <c r="C490" s="12"/>
      <c r="D490" s="12"/>
      <c r="E490" s="12" t="s">
        <v>1</v>
      </c>
      <c r="F490" s="13"/>
      <c r="G490" s="14" t="s">
        <v>381</v>
      </c>
      <c r="H490" s="13"/>
      <c r="I490" s="13"/>
      <c r="J490" s="13"/>
      <c r="K490" s="13"/>
      <c r="L490" s="13"/>
      <c r="M490" s="13"/>
      <c r="N490" s="13"/>
      <c r="O490" s="13"/>
      <c r="P490" s="13"/>
      <c r="Q490" s="13"/>
      <c r="R490" s="13"/>
      <c r="S490" s="15"/>
      <c r="T490" s="13"/>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84" ht="12" customHeight="1" outlineLevel="1" x14ac:dyDescent="0.25">
      <c r="A491" s="5"/>
      <c r="B491" s="6"/>
      <c r="C491" s="12"/>
      <c r="D491" s="12"/>
      <c r="E491" s="17"/>
      <c r="F491" s="13"/>
      <c r="G491" s="18"/>
      <c r="H491" s="13"/>
      <c r="I491" s="13"/>
      <c r="J491" s="13"/>
      <c r="K491" s="13"/>
      <c r="L491" s="13"/>
      <c r="M491" s="13"/>
      <c r="N491" s="13"/>
      <c r="O491" s="13"/>
      <c r="P491" s="13"/>
      <c r="Q491" s="13"/>
      <c r="R491" s="13"/>
      <c r="S491" s="15"/>
      <c r="T491" s="19"/>
      <c r="U491" s="15"/>
      <c r="V491" s="15"/>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84" ht="12" customHeight="1" outlineLevel="1" x14ac:dyDescent="0.25">
      <c r="A492" s="5"/>
      <c r="B492" s="6"/>
      <c r="C492" s="17"/>
      <c r="D492" s="12"/>
      <c r="E492" s="17"/>
      <c r="F492" s="13"/>
      <c r="G492" s="13"/>
      <c r="H492" s="13"/>
      <c r="I492" s="13" t="s">
        <v>409</v>
      </c>
      <c r="J492" s="13"/>
      <c r="K492" s="13"/>
      <c r="L492" s="13"/>
      <c r="M492" s="13"/>
      <c r="N492" s="13"/>
      <c r="O492" s="13"/>
      <c r="P492" s="13"/>
      <c r="Q492" s="13"/>
      <c r="R492" s="13"/>
      <c r="S492" s="15"/>
      <c r="T492" s="19"/>
      <c r="U492" s="15"/>
      <c r="V492" s="15"/>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84" ht="12" customHeight="1" outlineLevel="1" x14ac:dyDescent="0.25">
      <c r="A493" s="5"/>
      <c r="B493" s="6"/>
      <c r="C493" s="17"/>
      <c r="D493" s="17"/>
      <c r="E493" s="17"/>
      <c r="F493" s="17"/>
      <c r="G493" s="17"/>
      <c r="H493" s="17"/>
      <c r="I493" s="17"/>
      <c r="J493" s="17"/>
      <c r="K493" s="17"/>
      <c r="L493" s="17"/>
      <c r="M493" s="17"/>
      <c r="N493" s="17"/>
      <c r="O493" s="17"/>
      <c r="P493" s="17"/>
      <c r="Q493" s="314"/>
      <c r="R493" s="314"/>
      <c r="S493" s="314"/>
      <c r="T493" s="314"/>
      <c r="U493" s="314"/>
      <c r="V493" s="314"/>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84" ht="12" customHeight="1" outlineLevel="1" x14ac:dyDescent="0.25">
      <c r="A494" s="5"/>
      <c r="B494" s="6"/>
      <c r="C494" s="17"/>
      <c r="D494" s="17"/>
      <c r="E494" s="17"/>
      <c r="F494" s="17"/>
      <c r="G494" s="17"/>
      <c r="H494" s="17"/>
      <c r="I494" s="17"/>
      <c r="J494" s="17"/>
      <c r="K494" s="17"/>
      <c r="L494" s="17"/>
      <c r="M494" s="17"/>
      <c r="N494" s="17"/>
      <c r="O494" s="17"/>
      <c r="P494" s="17"/>
      <c r="Q494" s="24"/>
      <c r="R494" s="24"/>
      <c r="S494" s="314"/>
      <c r="T494" s="314"/>
      <c r="U494" s="314"/>
      <c r="V494" s="314"/>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84" ht="12" customHeight="1" outlineLevel="1" x14ac:dyDescent="0.25">
      <c r="A495" s="5"/>
      <c r="B495" s="6"/>
      <c r="C495" s="17"/>
      <c r="D495" s="17"/>
      <c r="E495" s="17"/>
      <c r="F495" s="17"/>
      <c r="G495" s="17"/>
      <c r="H495" s="17" t="s">
        <v>122</v>
      </c>
      <c r="I495" s="17" t="s">
        <v>123</v>
      </c>
      <c r="J495" s="17" t="s">
        <v>124</v>
      </c>
      <c r="K495" s="17" t="s">
        <v>125</v>
      </c>
      <c r="L495" s="17" t="s">
        <v>126</v>
      </c>
      <c r="M495" s="23"/>
      <c r="N495" s="23"/>
      <c r="O495" s="23"/>
      <c r="P495" s="24"/>
      <c r="Q495" s="24"/>
      <c r="R495" s="24"/>
      <c r="S495" s="314"/>
      <c r="T495" s="314"/>
      <c r="U495" s="314"/>
      <c r="V495" s="314"/>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84" ht="12" customHeight="1" outlineLevel="1" x14ac:dyDescent="0.25">
      <c r="A496" s="5"/>
      <c r="B496" s="6"/>
      <c r="C496" s="17"/>
      <c r="D496" s="17"/>
      <c r="E496" s="17"/>
      <c r="F496" s="33"/>
      <c r="H496" s="331" t="s">
        <v>406</v>
      </c>
      <c r="I496" s="373">
        <v>0</v>
      </c>
      <c r="J496" s="373">
        <v>0.97</v>
      </c>
      <c r="K496" s="377">
        <v>43600</v>
      </c>
      <c r="L496" s="373">
        <v>5</v>
      </c>
      <c r="M496" s="66"/>
      <c r="N496" s="66"/>
      <c r="O496" s="66"/>
      <c r="P496" s="66"/>
      <c r="Q496" s="61"/>
      <c r="R496" s="61"/>
      <c r="S496" s="61"/>
      <c r="T496" s="61"/>
      <c r="U496" s="61"/>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ht="12" customHeight="1" outlineLevel="1" x14ac:dyDescent="0.25">
      <c r="A497" s="5"/>
      <c r="B497" s="6"/>
      <c r="C497" s="17"/>
      <c r="D497" s="17"/>
      <c r="E497" s="17"/>
      <c r="F497" s="33"/>
      <c r="H497" s="332" t="s">
        <v>407</v>
      </c>
      <c r="I497" s="373">
        <v>1</v>
      </c>
      <c r="J497" s="373">
        <v>0.86</v>
      </c>
      <c r="K497" s="377">
        <v>43617</v>
      </c>
      <c r="L497" s="373">
        <v>5</v>
      </c>
      <c r="M497" s="66"/>
      <c r="N497" s="66"/>
      <c r="O497" s="66"/>
      <c r="P497" s="66"/>
      <c r="Q497" s="61"/>
      <c r="R497" s="61"/>
      <c r="S497" s="61"/>
      <c r="T497" s="61"/>
      <c r="U497" s="61"/>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68" ht="12" customHeight="1" outlineLevel="1" x14ac:dyDescent="0.25">
      <c r="A498" s="5"/>
      <c r="B498" s="6"/>
      <c r="C498" s="17"/>
      <c r="D498" s="17"/>
      <c r="E498" s="17"/>
      <c r="F498" s="33"/>
      <c r="H498" s="332" t="s">
        <v>68</v>
      </c>
      <c r="I498" s="373">
        <v>1</v>
      </c>
      <c r="J498" s="373">
        <v>0.7</v>
      </c>
      <c r="K498" s="377">
        <v>43653</v>
      </c>
      <c r="L498" s="373">
        <v>5</v>
      </c>
      <c r="M498" s="66"/>
      <c r="N498" s="66"/>
      <c r="O498" s="66"/>
      <c r="P498" s="66"/>
      <c r="Q498" s="61"/>
      <c r="R498" s="61"/>
      <c r="S498" s="61"/>
      <c r="T498" s="61"/>
      <c r="U498" s="61"/>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H499" s="332" t="s">
        <v>408</v>
      </c>
      <c r="I499" s="373">
        <v>1</v>
      </c>
      <c r="J499" s="373">
        <v>0.87</v>
      </c>
      <c r="K499" s="377">
        <v>43653</v>
      </c>
      <c r="L499" s="373">
        <v>5</v>
      </c>
      <c r="M499" s="66"/>
      <c r="N499" s="66"/>
      <c r="O499" s="66"/>
      <c r="P499" s="66"/>
      <c r="Q499" s="61"/>
      <c r="R499" s="61"/>
      <c r="S499" s="61"/>
      <c r="T499" s="61"/>
      <c r="U499" s="61"/>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7"/>
      <c r="D500" s="17"/>
      <c r="E500" s="17"/>
      <c r="F500" s="33"/>
      <c r="H500" s="333" t="s">
        <v>71</v>
      </c>
      <c r="I500" s="373">
        <v>1</v>
      </c>
      <c r="J500" s="373">
        <v>1.3</v>
      </c>
      <c r="K500" s="377">
        <v>43556</v>
      </c>
      <c r="L500" s="373">
        <v>5</v>
      </c>
      <c r="M500" s="66"/>
      <c r="N500" s="66"/>
      <c r="O500" s="66"/>
      <c r="P500" s="66"/>
      <c r="Q500" s="61"/>
      <c r="R500" s="61"/>
      <c r="S500" s="61"/>
      <c r="T500" s="61"/>
      <c r="U500" s="61"/>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H501" s="333" t="s">
        <v>70</v>
      </c>
      <c r="I501" s="373">
        <v>1</v>
      </c>
      <c r="J501" s="373">
        <v>1.1000000000000001</v>
      </c>
      <c r="K501" s="377">
        <v>43647</v>
      </c>
      <c r="L501" s="373">
        <v>5</v>
      </c>
      <c r="M501" s="66"/>
      <c r="N501" s="66"/>
      <c r="O501" s="66"/>
      <c r="P501" s="66"/>
      <c r="Q501" s="61"/>
      <c r="R501" s="61"/>
      <c r="S501" s="61"/>
      <c r="T501" s="61"/>
      <c r="U501" s="61"/>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17"/>
      <c r="D502" s="17"/>
      <c r="E502" s="17"/>
      <c r="F502" s="33"/>
      <c r="H502" s="333" t="s">
        <v>69</v>
      </c>
      <c r="I502" s="373">
        <v>1</v>
      </c>
      <c r="J502" s="373">
        <v>1.1499999999999999</v>
      </c>
      <c r="K502" s="377">
        <v>43511</v>
      </c>
      <c r="L502" s="373">
        <v>90</v>
      </c>
      <c r="M502" s="316"/>
      <c r="N502" s="65"/>
      <c r="O502" s="65"/>
      <c r="P502" s="65"/>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33"/>
      <c r="O503" s="66"/>
      <c r="P503" s="66"/>
      <c r="Q503" s="61"/>
      <c r="R503" s="61"/>
      <c r="S503" s="61"/>
      <c r="T503" s="61"/>
      <c r="U503" s="61"/>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5.0999999999999996" customHeight="1" outlineLevel="1" x14ac:dyDescent="0.25">
      <c r="A504" s="5"/>
      <c r="B504" s="6"/>
      <c r="C504" s="17"/>
      <c r="D504" s="17"/>
      <c r="E504" s="17"/>
      <c r="F504" s="36"/>
      <c r="G504" s="37"/>
      <c r="H504" s="37"/>
      <c r="I504" s="37"/>
      <c r="J504" s="38"/>
      <c r="K504" s="38"/>
      <c r="L504" s="38"/>
      <c r="M504" s="38"/>
      <c r="N504" s="38"/>
      <c r="O504" s="38"/>
      <c r="P504" s="38"/>
      <c r="Q504" s="38"/>
      <c r="R504" s="38"/>
      <c r="S504" s="38"/>
      <c r="T504" s="38"/>
      <c r="U504" s="38"/>
      <c r="V504" s="3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24.95" customHeight="1" outlineLevel="1" x14ac:dyDescent="0.25">
      <c r="A505" s="5"/>
      <c r="B505" s="6"/>
      <c r="C505" s="39"/>
      <c r="D505" s="39"/>
      <c r="E505" s="39"/>
      <c r="F505" s="39"/>
      <c r="G505" s="40" t="str">
        <f>G490</f>
        <v>Fert info</v>
      </c>
      <c r="H505" s="39"/>
      <c r="I505" s="39"/>
      <c r="J505" s="39"/>
      <c r="K505" s="39"/>
      <c r="L505" s="39"/>
      <c r="M505" s="39"/>
      <c r="N505" s="39"/>
      <c r="O505" s="39"/>
      <c r="P505" s="39"/>
      <c r="Q505" s="39"/>
      <c r="R505" s="39"/>
      <c r="S505" s="39"/>
      <c r="T505" s="39"/>
      <c r="U505" s="39"/>
      <c r="V505" s="39"/>
      <c r="W505" s="41" t="s">
        <v>24</v>
      </c>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6"/>
      <c r="D506" s="6"/>
      <c r="E506" s="6"/>
      <c r="F506" s="7"/>
      <c r="G506" s="7"/>
      <c r="H506" s="7"/>
      <c r="I506" s="7"/>
      <c r="J506" s="7"/>
      <c r="K506" s="7"/>
      <c r="L506" s="7"/>
      <c r="M506" s="7"/>
      <c r="N506" s="7"/>
      <c r="O506" s="7"/>
      <c r="P506" s="7"/>
      <c r="Q506" s="7"/>
      <c r="R506" s="7"/>
      <c r="S506" s="7"/>
      <c r="T506" s="7"/>
      <c r="U506" s="7"/>
      <c r="V506" s="7"/>
      <c r="W506" s="7"/>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6"/>
      <c r="D507" s="6"/>
      <c r="E507" s="6"/>
      <c r="F507" s="6"/>
      <c r="G507" s="6"/>
      <c r="H507" s="7"/>
      <c r="I507" s="7"/>
      <c r="J507" s="7"/>
      <c r="K507" s="7"/>
      <c r="L507" s="7"/>
      <c r="M507" s="240"/>
      <c r="N507" s="240"/>
      <c r="O507" s="240"/>
      <c r="P507" s="7"/>
      <c r="Q507" s="7"/>
      <c r="R507" s="7"/>
      <c r="S507" s="7"/>
      <c r="T507" s="7"/>
      <c r="U507" s="7"/>
      <c r="V507" s="7"/>
      <c r="W507" s="7"/>
      <c r="X507" s="6"/>
      <c r="Y507" s="6"/>
      <c r="Z507" s="6"/>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5.0999999999999996" customHeight="1" outlineLevel="1" thickBot="1" x14ac:dyDescent="0.3">
      <c r="A508" s="5"/>
      <c r="B508" s="6"/>
      <c r="C508" s="6"/>
      <c r="D508" s="6"/>
      <c r="E508" s="6"/>
      <c r="F508" s="6"/>
      <c r="G508" s="6"/>
      <c r="H508" s="7"/>
      <c r="I508" s="7"/>
      <c r="J508" s="7"/>
      <c r="K508" s="7"/>
      <c r="L508" s="7"/>
      <c r="M508" s="240"/>
      <c r="N508" s="240"/>
      <c r="O508" s="240"/>
      <c r="P508" s="7"/>
      <c r="Q508" s="7"/>
      <c r="R508" s="7"/>
      <c r="S508" s="7"/>
      <c r="T508" s="7"/>
      <c r="U508" s="7"/>
      <c r="V508" s="7"/>
      <c r="W508" s="7"/>
      <c r="X508" s="6"/>
      <c r="Y508" s="6"/>
      <c r="Z508" s="6"/>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5.0999999999999996" customHeight="1" outlineLevel="1" x14ac:dyDescent="0.25">
      <c r="A509" s="5"/>
      <c r="B509" s="6"/>
      <c r="C509" s="9" t="s">
        <v>0</v>
      </c>
      <c r="D509" s="9"/>
      <c r="E509" s="9"/>
      <c r="F509" s="9"/>
      <c r="G509" s="9"/>
      <c r="H509" s="9"/>
      <c r="I509" s="9"/>
      <c r="J509" s="9"/>
      <c r="K509" s="10"/>
      <c r="L509" s="10"/>
      <c r="M509" s="242"/>
      <c r="N509" s="242"/>
      <c r="O509" s="242"/>
      <c r="P509" s="10"/>
      <c r="Q509" s="10"/>
      <c r="R509" s="10"/>
      <c r="S509" s="10"/>
      <c r="T509" s="10"/>
      <c r="U509" s="10"/>
      <c r="V509" s="10"/>
      <c r="W509" s="11"/>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2"/>
      <c r="D510" s="12"/>
      <c r="E510" s="12" t="s">
        <v>1</v>
      </c>
      <c r="F510" s="13"/>
      <c r="G510" s="14" t="s">
        <v>33</v>
      </c>
      <c r="H510" s="13"/>
      <c r="I510" s="13"/>
      <c r="J510" s="13"/>
      <c r="K510" s="13"/>
      <c r="L510" s="13"/>
      <c r="M510" s="245"/>
      <c r="N510" s="245"/>
      <c r="O510" s="245"/>
      <c r="P510" s="13"/>
      <c r="Q510" s="13"/>
      <c r="R510" s="13"/>
      <c r="S510" s="15"/>
      <c r="T510" s="13"/>
      <c r="U510" s="15"/>
      <c r="V510" s="15"/>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2"/>
      <c r="D511" s="12"/>
      <c r="E511" s="17"/>
      <c r="F511" s="13"/>
      <c r="G511" s="18"/>
      <c r="H511" s="13" t="s">
        <v>26</v>
      </c>
      <c r="I511" s="13"/>
      <c r="J511" s="13"/>
      <c r="K511" s="13"/>
      <c r="L511" s="13"/>
      <c r="M511" s="245"/>
      <c r="N511" s="245"/>
      <c r="O511" s="245"/>
      <c r="P511" s="13"/>
      <c r="Q511" s="13"/>
      <c r="R511" s="13"/>
      <c r="S511" s="15"/>
      <c r="T511" s="19"/>
      <c r="U511" s="15"/>
      <c r="V511" s="15"/>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2"/>
      <c r="E512" s="17"/>
      <c r="F512" s="13"/>
      <c r="G512" s="13" t="s">
        <v>2</v>
      </c>
      <c r="H512" s="43" t="s">
        <v>34</v>
      </c>
      <c r="I512" s="13"/>
      <c r="J512" s="13"/>
      <c r="K512" s="13"/>
      <c r="L512" s="13"/>
      <c r="M512" s="245"/>
      <c r="N512" s="245"/>
      <c r="O512" s="245"/>
      <c r="P512" s="13"/>
      <c r="Q512" s="13"/>
      <c r="R512" s="13"/>
      <c r="S512" s="15"/>
      <c r="T512" s="19"/>
      <c r="U512" s="15"/>
      <c r="V512" s="15"/>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20">
        <v>0</v>
      </c>
      <c r="D513" s="12"/>
      <c r="E513" s="17"/>
      <c r="F513" s="13"/>
      <c r="G513" s="21"/>
      <c r="H513" s="13"/>
      <c r="I513" s="13"/>
      <c r="J513" s="13"/>
      <c r="K513" s="13"/>
      <c r="L513" s="13"/>
      <c r="M513" s="245"/>
      <c r="N513" s="245"/>
      <c r="O513" s="245"/>
      <c r="P513" s="13"/>
      <c r="Q513" s="13"/>
      <c r="R513" s="13"/>
      <c r="S513" s="15"/>
      <c r="T513" s="19"/>
      <c r="U513" s="15"/>
      <c r="V513" s="15"/>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17"/>
      <c r="G514" s="17"/>
      <c r="H514" s="17"/>
      <c r="I514" s="17"/>
      <c r="J514" s="22"/>
      <c r="K514" s="22"/>
      <c r="L514" s="22"/>
      <c r="M514" s="819"/>
      <c r="N514" s="819"/>
      <c r="O514" s="819"/>
      <c r="P514" s="22"/>
      <c r="Q514" s="22"/>
      <c r="R514" s="22"/>
      <c r="S514" s="22"/>
      <c r="T514" s="22"/>
      <c r="U514" s="22"/>
      <c r="V514" s="22"/>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17"/>
      <c r="G515" s="17"/>
      <c r="H515" s="17"/>
      <c r="I515" s="17"/>
      <c r="J515" s="17"/>
      <c r="K515" s="17"/>
      <c r="L515" s="17"/>
      <c r="M515" s="249"/>
      <c r="N515" s="249"/>
      <c r="O515" s="249"/>
      <c r="P515" s="17"/>
      <c r="Q515" s="22"/>
      <c r="R515" s="22"/>
      <c r="S515" s="22"/>
      <c r="T515" s="22"/>
      <c r="U515" s="22"/>
      <c r="V515" s="22"/>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7"/>
      <c r="D516" s="17"/>
      <c r="E516" s="17"/>
      <c r="F516" s="17"/>
      <c r="G516" s="17"/>
      <c r="H516" s="17"/>
      <c r="I516" s="17"/>
      <c r="J516" s="17"/>
      <c r="K516" s="17"/>
      <c r="L516" s="17"/>
      <c r="M516" s="249"/>
      <c r="N516" s="249"/>
      <c r="O516" s="249"/>
      <c r="P516" s="17"/>
      <c r="Q516" s="24"/>
      <c r="R516" s="24"/>
      <c r="S516" s="22"/>
      <c r="T516" s="22"/>
      <c r="U516" s="22"/>
      <c r="V516" s="22"/>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7"/>
      <c r="D517" s="17"/>
      <c r="E517" s="17"/>
      <c r="F517" s="17"/>
      <c r="G517" s="17"/>
      <c r="H517" s="17"/>
      <c r="I517" s="255" t="s">
        <v>447</v>
      </c>
      <c r="J517" s="255" t="s">
        <v>63</v>
      </c>
      <c r="K517" s="255" t="s">
        <v>64</v>
      </c>
      <c r="L517" s="255" t="s">
        <v>65</v>
      </c>
      <c r="M517" s="255" t="s">
        <v>66</v>
      </c>
      <c r="N517" s="255" t="s">
        <v>1004</v>
      </c>
      <c r="O517" s="255" t="s">
        <v>1005</v>
      </c>
      <c r="P517" s="255" t="s">
        <v>1006</v>
      </c>
      <c r="Q517" s="24"/>
      <c r="R517" s="24"/>
      <c r="S517" s="22"/>
      <c r="T517" s="22"/>
      <c r="U517" s="22"/>
      <c r="V517" s="22"/>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7"/>
      <c r="E518" s="17"/>
      <c r="F518" s="33"/>
      <c r="H518" s="331" t="s">
        <v>406</v>
      </c>
      <c r="I518" s="374">
        <v>0.62</v>
      </c>
      <c r="J518" s="374">
        <v>0.62</v>
      </c>
      <c r="K518" s="374">
        <v>0.77</v>
      </c>
      <c r="L518" s="374">
        <v>1</v>
      </c>
      <c r="M518" s="374">
        <v>1</v>
      </c>
      <c r="N518" s="374">
        <v>1</v>
      </c>
      <c r="O518" s="374">
        <v>1</v>
      </c>
      <c r="P518" s="374">
        <v>1</v>
      </c>
      <c r="Q518" s="61"/>
      <c r="R518" s="61"/>
      <c r="S518" s="61"/>
      <c r="T518" s="61"/>
      <c r="U518" s="61"/>
      <c r="V518" s="60"/>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33"/>
      <c r="H519" s="332" t="s">
        <v>407</v>
      </c>
      <c r="I519" s="374">
        <v>0.62</v>
      </c>
      <c r="J519" s="374">
        <v>0.62</v>
      </c>
      <c r="K519" s="374">
        <v>0.77</v>
      </c>
      <c r="L519" s="374">
        <v>1</v>
      </c>
      <c r="M519" s="374">
        <v>1</v>
      </c>
      <c r="N519" s="374">
        <v>1</v>
      </c>
      <c r="O519" s="374">
        <v>1</v>
      </c>
      <c r="P519" s="374">
        <v>1</v>
      </c>
      <c r="Q519" s="61"/>
      <c r="R519" s="61"/>
      <c r="S519" s="61"/>
      <c r="T519" s="61"/>
      <c r="U519" s="61"/>
      <c r="V519" s="60"/>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33"/>
      <c r="G520" s="75"/>
      <c r="H520" s="332" t="s">
        <v>68</v>
      </c>
      <c r="I520" s="374">
        <v>0.62</v>
      </c>
      <c r="J520" s="374">
        <v>0.62</v>
      </c>
      <c r="K520" s="374">
        <v>0.77</v>
      </c>
      <c r="L520" s="374">
        <v>1</v>
      </c>
      <c r="M520" s="374">
        <v>1</v>
      </c>
      <c r="N520" s="374">
        <v>1</v>
      </c>
      <c r="O520" s="374">
        <v>1</v>
      </c>
      <c r="P520" s="374">
        <v>1</v>
      </c>
      <c r="Q520" s="61"/>
      <c r="R520" s="61"/>
      <c r="S520" s="61"/>
      <c r="T520" s="61"/>
      <c r="U520" s="61"/>
      <c r="V520" s="60"/>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33"/>
      <c r="G521" s="75"/>
      <c r="H521" s="332" t="s">
        <v>408</v>
      </c>
      <c r="I521" s="374">
        <v>0.62</v>
      </c>
      <c r="J521" s="374">
        <v>0.62</v>
      </c>
      <c r="K521" s="374">
        <v>0.77</v>
      </c>
      <c r="L521" s="374">
        <v>1</v>
      </c>
      <c r="M521" s="374">
        <v>1</v>
      </c>
      <c r="N521" s="374">
        <v>1</v>
      </c>
      <c r="O521" s="374">
        <v>1</v>
      </c>
      <c r="P521" s="374">
        <v>1</v>
      </c>
      <c r="Q521" s="61"/>
      <c r="R521" s="61"/>
      <c r="S521" s="61"/>
      <c r="T521" s="61"/>
      <c r="U521" s="61"/>
      <c r="V521" s="60"/>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G522" s="75"/>
      <c r="H522" s="332" t="s">
        <v>71</v>
      </c>
      <c r="I522" s="374">
        <v>0.7</v>
      </c>
      <c r="J522" s="374">
        <v>1</v>
      </c>
      <c r="K522" s="374">
        <v>1</v>
      </c>
      <c r="L522" s="374">
        <v>1</v>
      </c>
      <c r="M522" s="374">
        <v>1</v>
      </c>
      <c r="N522" s="374">
        <v>1</v>
      </c>
      <c r="O522" s="374">
        <v>1</v>
      </c>
      <c r="P522" s="374">
        <v>1</v>
      </c>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G523" s="75"/>
      <c r="H523" s="332" t="s">
        <v>70</v>
      </c>
      <c r="I523" s="374">
        <v>0.67</v>
      </c>
      <c r="J523" s="374">
        <v>1</v>
      </c>
      <c r="K523" s="374">
        <v>0.83</v>
      </c>
      <c r="L523" s="374">
        <v>0.83</v>
      </c>
      <c r="M523" s="374">
        <v>0.83</v>
      </c>
      <c r="N523" s="374">
        <v>1</v>
      </c>
      <c r="O523" s="374">
        <v>1</v>
      </c>
      <c r="P523" s="374">
        <v>1</v>
      </c>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G524" s="75"/>
      <c r="H524" s="332" t="s">
        <v>69</v>
      </c>
      <c r="I524" s="374">
        <v>0.42</v>
      </c>
      <c r="J524" s="374">
        <v>0.83</v>
      </c>
      <c r="K524" s="374">
        <v>0.83</v>
      </c>
      <c r="L524" s="374">
        <v>1</v>
      </c>
      <c r="M524" s="374">
        <v>1</v>
      </c>
      <c r="N524" s="374">
        <v>1</v>
      </c>
      <c r="O524" s="374">
        <v>1</v>
      </c>
      <c r="P524" s="374">
        <v>1</v>
      </c>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M525" s="75"/>
      <c r="N525" s="75"/>
      <c r="O525" s="75"/>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M526" s="75"/>
      <c r="N526" s="75"/>
      <c r="O526" s="75"/>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5.0999999999999996" customHeight="1" outlineLevel="1" x14ac:dyDescent="0.25">
      <c r="A527" s="5"/>
      <c r="B527" s="6"/>
      <c r="C527" s="17"/>
      <c r="D527" s="17"/>
      <c r="E527" s="17"/>
      <c r="F527" s="36"/>
      <c r="G527" s="37"/>
      <c r="H527" s="37"/>
      <c r="I527" s="37"/>
      <c r="J527" s="38"/>
      <c r="K527" s="38"/>
      <c r="L527" s="38"/>
      <c r="M527" s="268"/>
      <c r="N527" s="268"/>
      <c r="O527" s="268"/>
      <c r="P527" s="38"/>
      <c r="Q527" s="38"/>
      <c r="R527" s="38"/>
      <c r="S527" s="38"/>
      <c r="T527" s="38"/>
      <c r="U527" s="38"/>
      <c r="V527" s="3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24.95" customHeight="1" outlineLevel="1" x14ac:dyDescent="0.25">
      <c r="A528" s="5"/>
      <c r="B528" s="6"/>
      <c r="C528" s="39"/>
      <c r="D528" s="39"/>
      <c r="E528" s="39"/>
      <c r="F528" s="39"/>
      <c r="G528" s="40" t="str">
        <f>G510</f>
        <v>Fert by Soil</v>
      </c>
      <c r="H528" s="39"/>
      <c r="I528" s="39"/>
      <c r="J528" s="39"/>
      <c r="K528" s="39"/>
      <c r="L528" s="39"/>
      <c r="M528" s="269"/>
      <c r="N528" s="269"/>
      <c r="O528" s="269"/>
      <c r="P528" s="39"/>
      <c r="Q528" s="39"/>
      <c r="R528" s="39"/>
      <c r="S528" s="39"/>
      <c r="T528" s="39"/>
      <c r="U528" s="39"/>
      <c r="V528" s="39"/>
      <c r="W528" s="41" t="s">
        <v>24</v>
      </c>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6"/>
      <c r="D529" s="6"/>
      <c r="E529" s="6"/>
      <c r="F529" s="7"/>
      <c r="G529" s="7"/>
      <c r="H529" s="7"/>
      <c r="I529" s="7"/>
      <c r="J529" s="7"/>
      <c r="K529" s="7"/>
      <c r="L529" s="7"/>
      <c r="M529" s="240"/>
      <c r="N529" s="240"/>
      <c r="O529" s="240"/>
      <c r="P529" s="7"/>
      <c r="Q529" s="7"/>
      <c r="R529" s="7"/>
      <c r="S529" s="7"/>
      <c r="T529" s="7"/>
      <c r="U529" s="7"/>
      <c r="V529" s="7"/>
      <c r="W529" s="7"/>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6"/>
      <c r="D530" s="6"/>
      <c r="E530" s="6"/>
      <c r="F530" s="6"/>
      <c r="G530" s="6"/>
      <c r="H530" s="7"/>
      <c r="I530" s="7"/>
      <c r="J530" s="7"/>
      <c r="K530" s="7"/>
      <c r="L530" s="7"/>
      <c r="M530" s="240"/>
      <c r="N530" s="240"/>
      <c r="O530" s="240"/>
      <c r="P530" s="7"/>
      <c r="Q530" s="7"/>
      <c r="R530" s="7"/>
      <c r="S530" s="7"/>
      <c r="T530" s="7"/>
      <c r="U530" s="7"/>
      <c r="V530" s="7"/>
      <c r="W530" s="7"/>
      <c r="X530" s="6"/>
      <c r="Y530" s="6"/>
      <c r="Z530" s="6"/>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5.0999999999999996" customHeight="1" outlineLevel="1" thickBot="1" x14ac:dyDescent="0.3">
      <c r="A531" s="5"/>
      <c r="B531" s="6"/>
      <c r="C531" s="6"/>
      <c r="D531" s="6"/>
      <c r="E531" s="6"/>
      <c r="F531" s="6"/>
      <c r="G531" s="6"/>
      <c r="H531" s="7"/>
      <c r="I531" s="7"/>
      <c r="J531" s="7"/>
      <c r="K531" s="7"/>
      <c r="L531" s="7"/>
      <c r="M531" s="240"/>
      <c r="N531" s="240"/>
      <c r="O531" s="240"/>
      <c r="P531" s="7"/>
      <c r="Q531" s="7"/>
      <c r="R531" s="7"/>
      <c r="S531" s="7"/>
      <c r="T531" s="7"/>
      <c r="U531" s="7"/>
      <c r="V531" s="7"/>
      <c r="W531" s="7"/>
      <c r="X531" s="6"/>
      <c r="Y531" s="6"/>
      <c r="Z531" s="6"/>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5.0999999999999996" customHeight="1" outlineLevel="1" x14ac:dyDescent="0.25">
      <c r="A532" s="5"/>
      <c r="B532" s="6"/>
      <c r="C532" s="9" t="s">
        <v>0</v>
      </c>
      <c r="D532" s="9"/>
      <c r="E532" s="9"/>
      <c r="F532" s="9"/>
      <c r="G532" s="9"/>
      <c r="H532" s="9"/>
      <c r="I532" s="9"/>
      <c r="J532" s="9"/>
      <c r="K532" s="10"/>
      <c r="L532" s="10"/>
      <c r="M532" s="242"/>
      <c r="N532" s="242"/>
      <c r="O532" s="242"/>
      <c r="P532" s="10"/>
      <c r="Q532" s="10"/>
      <c r="R532" s="10"/>
      <c r="S532" s="10"/>
      <c r="T532" s="10"/>
      <c r="U532" s="10"/>
      <c r="V532" s="10"/>
      <c r="W532" s="11"/>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12"/>
      <c r="D533" s="12"/>
      <c r="E533" s="12" t="s">
        <v>1</v>
      </c>
      <c r="F533" s="13"/>
      <c r="G533" s="14" t="s">
        <v>35</v>
      </c>
      <c r="H533" s="13"/>
      <c r="I533" s="13"/>
      <c r="J533" s="13"/>
      <c r="K533" s="13"/>
      <c r="L533" s="13"/>
      <c r="M533" s="245"/>
      <c r="N533" s="245"/>
      <c r="O533" s="245"/>
      <c r="P533" s="13"/>
      <c r="Q533" s="13"/>
      <c r="R533" s="13"/>
      <c r="S533" s="15"/>
      <c r="T533" s="13"/>
      <c r="U533" s="15"/>
      <c r="V533" s="15"/>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12"/>
      <c r="D534" s="12"/>
      <c r="E534" s="17"/>
      <c r="F534" s="13"/>
      <c r="G534" s="18"/>
      <c r="H534" s="13" t="s">
        <v>26</v>
      </c>
      <c r="I534" s="13"/>
      <c r="J534" s="13"/>
      <c r="K534" s="13"/>
      <c r="L534" s="13"/>
      <c r="M534" s="245"/>
      <c r="N534" s="245"/>
      <c r="O534" s="245"/>
      <c r="P534" s="13"/>
      <c r="Q534" s="13"/>
      <c r="R534" s="13"/>
      <c r="S534" s="15"/>
      <c r="T534" s="19"/>
      <c r="U534" s="15"/>
      <c r="V534" s="15"/>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17"/>
      <c r="D535" s="12"/>
      <c r="E535" s="17"/>
      <c r="F535" s="13"/>
      <c r="G535" s="13" t="s">
        <v>2</v>
      </c>
      <c r="H535" s="43" t="s">
        <v>34</v>
      </c>
      <c r="I535" s="13"/>
      <c r="J535" s="13"/>
      <c r="K535" s="13"/>
      <c r="L535" s="13"/>
      <c r="M535" s="245"/>
      <c r="N535" s="245"/>
      <c r="O535" s="245"/>
      <c r="P535" s="13"/>
      <c r="Q535" s="13"/>
      <c r="R535" s="13"/>
      <c r="S535" s="15"/>
      <c r="T535" s="19"/>
      <c r="U535" s="15"/>
      <c r="V535" s="15"/>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20">
        <v>0</v>
      </c>
      <c r="D536" s="12"/>
      <c r="E536" s="17"/>
      <c r="F536" s="13"/>
      <c r="G536" s="21"/>
      <c r="H536" s="13"/>
      <c r="I536" s="13"/>
      <c r="J536" s="13"/>
      <c r="K536" s="13"/>
      <c r="L536" s="13"/>
      <c r="M536" s="245"/>
      <c r="N536" s="245"/>
      <c r="O536" s="245"/>
      <c r="P536" s="13"/>
      <c r="Q536" s="13"/>
      <c r="R536" s="13"/>
      <c r="S536" s="15"/>
      <c r="T536" s="19"/>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7"/>
      <c r="D537" s="17"/>
      <c r="E537" s="17"/>
      <c r="F537" s="17"/>
      <c r="G537" s="17"/>
      <c r="H537" s="17"/>
      <c r="I537" s="17"/>
      <c r="J537" s="22"/>
      <c r="K537" s="22"/>
      <c r="L537" s="22"/>
      <c r="M537" s="819"/>
      <c r="N537" s="819"/>
      <c r="O537" s="819"/>
      <c r="P537" s="22"/>
      <c r="Q537" s="22"/>
      <c r="R537" s="22"/>
      <c r="S537" s="22"/>
      <c r="T537" s="22"/>
      <c r="U537" s="22"/>
      <c r="V537" s="22"/>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7"/>
      <c r="E538" s="17"/>
      <c r="F538" s="17"/>
      <c r="G538" s="17"/>
      <c r="H538" s="17"/>
      <c r="I538" s="17"/>
      <c r="J538" s="17"/>
      <c r="K538" s="17"/>
      <c r="L538" s="22"/>
      <c r="M538" s="819"/>
      <c r="N538" s="819"/>
      <c r="O538" s="819"/>
      <c r="P538" s="22"/>
      <c r="Q538" s="22"/>
      <c r="R538" s="22"/>
      <c r="S538" s="22"/>
      <c r="T538" s="22"/>
      <c r="U538" s="22"/>
      <c r="V538" s="22"/>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7"/>
      <c r="E539" s="17"/>
      <c r="F539" s="17"/>
      <c r="G539" s="17"/>
      <c r="H539" s="17"/>
      <c r="I539" s="17"/>
      <c r="J539" s="23"/>
      <c r="K539" s="23"/>
      <c r="L539" s="23"/>
      <c r="M539" s="255"/>
      <c r="N539" s="255"/>
      <c r="O539" s="255"/>
      <c r="P539" s="23"/>
      <c r="Q539" s="24"/>
      <c r="R539" s="24"/>
      <c r="S539" s="22"/>
      <c r="T539" s="22"/>
      <c r="U539" s="22"/>
      <c r="V539" s="22"/>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255" t="s">
        <v>447</v>
      </c>
      <c r="J540" s="255" t="s">
        <v>63</v>
      </c>
      <c r="K540" s="255" t="s">
        <v>64</v>
      </c>
      <c r="L540" s="255" t="s">
        <v>65</v>
      </c>
      <c r="M540" s="255" t="s">
        <v>66</v>
      </c>
      <c r="N540" s="255" t="s">
        <v>1004</v>
      </c>
      <c r="O540" s="255" t="s">
        <v>1005</v>
      </c>
      <c r="P540" s="255" t="s">
        <v>1006</v>
      </c>
      <c r="Q540" s="24"/>
      <c r="R540" s="24"/>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5" outlineLevel="1" x14ac:dyDescent="0.25">
      <c r="A541" s="5"/>
      <c r="B541" s="6"/>
      <c r="C541" s="17"/>
      <c r="D541" s="17"/>
      <c r="E541" s="17"/>
      <c r="F541" s="26"/>
      <c r="G541" s="27"/>
      <c r="H541" s="34" t="s">
        <v>384</v>
      </c>
      <c r="I541" s="374">
        <v>1</v>
      </c>
      <c r="J541" s="374">
        <v>1</v>
      </c>
      <c r="K541" s="374">
        <v>1</v>
      </c>
      <c r="L541" s="374">
        <v>1</v>
      </c>
      <c r="M541" s="374">
        <v>1</v>
      </c>
      <c r="N541" s="374">
        <v>1</v>
      </c>
      <c r="O541" s="374">
        <v>1</v>
      </c>
      <c r="P541" s="374">
        <v>1</v>
      </c>
      <c r="Q541" s="222"/>
      <c r="R541" s="222"/>
      <c r="S541" s="222"/>
      <c r="T541" s="222"/>
      <c r="U541" s="222"/>
      <c r="V541" s="223"/>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5" outlineLevel="1" x14ac:dyDescent="0.25">
      <c r="A542" s="5"/>
      <c r="B542" s="6"/>
      <c r="C542" s="17"/>
      <c r="D542" s="17"/>
      <c r="E542" s="17"/>
      <c r="F542" s="26"/>
      <c r="G542" s="27"/>
      <c r="H542" s="34" t="s">
        <v>385</v>
      </c>
      <c r="I542" s="374">
        <v>1</v>
      </c>
      <c r="J542" s="374">
        <v>1</v>
      </c>
      <c r="K542" s="374">
        <v>1</v>
      </c>
      <c r="L542" s="374">
        <v>1</v>
      </c>
      <c r="M542" s="374">
        <v>1</v>
      </c>
      <c r="N542" s="374">
        <v>1</v>
      </c>
      <c r="O542" s="374">
        <v>1</v>
      </c>
      <c r="P542" s="374">
        <v>1</v>
      </c>
      <c r="Q542" s="222"/>
      <c r="R542" s="222"/>
      <c r="S542" s="222"/>
      <c r="T542" s="222"/>
      <c r="U542" s="222"/>
      <c r="V542" s="223"/>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5" outlineLevel="1" x14ac:dyDescent="0.25">
      <c r="A543" s="5"/>
      <c r="B543" s="6"/>
      <c r="C543" s="17"/>
      <c r="D543" s="17"/>
      <c r="E543" s="17"/>
      <c r="F543" s="26"/>
      <c r="G543" s="27"/>
      <c r="H543" s="34" t="s">
        <v>386</v>
      </c>
      <c r="I543" s="374">
        <v>1</v>
      </c>
      <c r="J543" s="374">
        <v>1</v>
      </c>
      <c r="K543" s="374">
        <v>1</v>
      </c>
      <c r="L543" s="374">
        <v>1</v>
      </c>
      <c r="M543" s="374">
        <v>1</v>
      </c>
      <c r="N543" s="374">
        <v>1</v>
      </c>
      <c r="O543" s="374">
        <v>1</v>
      </c>
      <c r="P543" s="374">
        <v>1</v>
      </c>
      <c r="Q543" s="222"/>
      <c r="R543" s="222"/>
      <c r="S543" s="222"/>
      <c r="T543" s="222"/>
      <c r="U543" s="222"/>
      <c r="V543" s="223"/>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5" outlineLevel="1" x14ac:dyDescent="0.25">
      <c r="A544" s="5"/>
      <c r="B544" s="6"/>
      <c r="C544" s="17"/>
      <c r="D544" s="17"/>
      <c r="E544" s="17"/>
      <c r="F544" s="26"/>
      <c r="G544" s="27"/>
      <c r="H544" s="34" t="s">
        <v>376</v>
      </c>
      <c r="I544" s="374">
        <v>1</v>
      </c>
      <c r="J544" s="374">
        <v>1</v>
      </c>
      <c r="K544" s="374">
        <v>1</v>
      </c>
      <c r="L544" s="374">
        <v>1</v>
      </c>
      <c r="M544" s="374">
        <v>1</v>
      </c>
      <c r="N544" s="374">
        <v>1</v>
      </c>
      <c r="O544" s="374">
        <v>1</v>
      </c>
      <c r="P544" s="374">
        <v>1</v>
      </c>
      <c r="Q544" s="222"/>
      <c r="R544" s="222"/>
      <c r="S544" s="222"/>
      <c r="T544" s="222"/>
      <c r="U544" s="222"/>
      <c r="V544" s="223"/>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5" outlineLevel="1" x14ac:dyDescent="0.25">
      <c r="A545" s="5"/>
      <c r="B545" s="6"/>
      <c r="C545" s="17"/>
      <c r="D545" s="17"/>
      <c r="E545" s="17"/>
      <c r="F545" s="26"/>
      <c r="G545" s="27"/>
      <c r="H545" s="34" t="s">
        <v>377</v>
      </c>
      <c r="I545" s="374">
        <v>1</v>
      </c>
      <c r="J545" s="374">
        <v>1</v>
      </c>
      <c r="K545" s="374">
        <v>1</v>
      </c>
      <c r="L545" s="374">
        <v>1</v>
      </c>
      <c r="M545" s="374">
        <v>1</v>
      </c>
      <c r="N545" s="374">
        <v>1</v>
      </c>
      <c r="O545" s="374">
        <v>1</v>
      </c>
      <c r="P545" s="374">
        <v>1</v>
      </c>
      <c r="Q545" s="222"/>
      <c r="R545" s="222"/>
      <c r="S545" s="222"/>
      <c r="T545" s="222"/>
      <c r="U545" s="222"/>
      <c r="V545" s="223"/>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5" outlineLevel="1" x14ac:dyDescent="0.25">
      <c r="A546" s="5"/>
      <c r="B546" s="6"/>
      <c r="C546" s="17"/>
      <c r="D546" s="17"/>
      <c r="E546" s="17"/>
      <c r="F546" s="26"/>
      <c r="G546" s="27"/>
      <c r="H546" s="34" t="s">
        <v>378</v>
      </c>
      <c r="I546" s="374">
        <v>1</v>
      </c>
      <c r="J546" s="374">
        <v>1</v>
      </c>
      <c r="K546" s="374">
        <v>1</v>
      </c>
      <c r="L546" s="374">
        <v>1</v>
      </c>
      <c r="M546" s="374">
        <v>1</v>
      </c>
      <c r="N546" s="374">
        <v>1</v>
      </c>
      <c r="O546" s="374">
        <v>1</v>
      </c>
      <c r="P546" s="374">
        <v>1</v>
      </c>
      <c r="Q546" s="222"/>
      <c r="R546" s="222"/>
      <c r="S546" s="222"/>
      <c r="T546" s="222"/>
      <c r="U546" s="222"/>
      <c r="V546" s="223"/>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34"/>
      <c r="H547" s="34"/>
      <c r="I547" s="34"/>
      <c r="J547" s="34"/>
      <c r="K547" s="34"/>
      <c r="L547" s="34"/>
      <c r="M547" s="261"/>
      <c r="N547" s="261"/>
      <c r="O547" s="261"/>
      <c r="P547" s="34"/>
      <c r="Q547" s="224"/>
      <c r="R547" s="224"/>
      <c r="S547" s="224"/>
      <c r="T547" s="224"/>
      <c r="U547" s="224"/>
      <c r="V547" s="223"/>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5.0999999999999996" customHeight="1" outlineLevel="1" x14ac:dyDescent="0.25">
      <c r="A548" s="5"/>
      <c r="B548" s="6"/>
      <c r="C548" s="17"/>
      <c r="D548" s="17"/>
      <c r="E548" s="17"/>
      <c r="F548" s="36"/>
      <c r="G548" s="37"/>
      <c r="H548" s="37"/>
      <c r="I548" s="37"/>
      <c r="J548" s="38"/>
      <c r="K548" s="38"/>
      <c r="L548" s="38"/>
      <c r="M548" s="268"/>
      <c r="N548" s="268"/>
      <c r="O548" s="268"/>
      <c r="P548" s="38"/>
      <c r="Q548" s="38"/>
      <c r="R548" s="38"/>
      <c r="S548" s="38"/>
      <c r="T548" s="38"/>
      <c r="U548" s="38"/>
      <c r="V548" s="3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24.95" customHeight="1" outlineLevel="1" x14ac:dyDescent="0.25">
      <c r="A549" s="5"/>
      <c r="B549" s="6"/>
      <c r="C549" s="39"/>
      <c r="D549" s="39"/>
      <c r="E549" s="39"/>
      <c r="F549" s="39"/>
      <c r="G549" s="40" t="str">
        <f>G533</f>
        <v>Chemical by Soil</v>
      </c>
      <c r="H549" s="39"/>
      <c r="I549" s="39"/>
      <c r="J549" s="39"/>
      <c r="K549" s="39"/>
      <c r="L549" s="39"/>
      <c r="M549" s="269"/>
      <c r="N549" s="269"/>
      <c r="O549" s="269"/>
      <c r="P549" s="39"/>
      <c r="Q549" s="39"/>
      <c r="R549" s="39"/>
      <c r="S549" s="39"/>
      <c r="T549" s="39"/>
      <c r="U549" s="39"/>
      <c r="V549" s="39"/>
      <c r="W549" s="41" t="s">
        <v>24</v>
      </c>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6"/>
      <c r="D550" s="6"/>
      <c r="E550" s="6"/>
      <c r="F550" s="7"/>
      <c r="G550" s="7"/>
      <c r="H550" s="7"/>
      <c r="I550" s="7"/>
      <c r="J550" s="7"/>
      <c r="K550" s="7"/>
      <c r="L550" s="7"/>
      <c r="M550" s="240"/>
      <c r="N550" s="240"/>
      <c r="O550" s="240"/>
      <c r="P550" s="7"/>
      <c r="Q550" s="7"/>
      <c r="R550" s="7"/>
      <c r="S550" s="7"/>
      <c r="T550" s="7"/>
      <c r="U550" s="7"/>
      <c r="V550" s="7"/>
      <c r="W550" s="7"/>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6"/>
      <c r="D551" s="6"/>
      <c r="E551" s="6"/>
      <c r="F551" s="6"/>
      <c r="G551" s="6"/>
      <c r="H551" s="7"/>
      <c r="I551" s="7"/>
      <c r="J551" s="7"/>
      <c r="K551" s="7"/>
      <c r="L551" s="7"/>
      <c r="M551" s="7"/>
      <c r="N551" s="7"/>
      <c r="O551" s="7"/>
      <c r="P551" s="7"/>
      <c r="Q551" s="7"/>
      <c r="R551" s="7"/>
      <c r="S551" s="7"/>
      <c r="T551" s="7"/>
      <c r="U551" s="7"/>
      <c r="V551" s="7"/>
      <c r="W551" s="7"/>
      <c r="X551" s="6"/>
      <c r="Y551" s="6"/>
      <c r="Z551" s="6"/>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5.0999999999999996" customHeight="1" outlineLevel="1" thickBot="1" x14ac:dyDescent="0.3">
      <c r="A552" s="5"/>
      <c r="B552" s="6"/>
      <c r="C552" s="6"/>
      <c r="D552" s="6"/>
      <c r="E552" s="6"/>
      <c r="F552" s="6"/>
      <c r="G552" s="6"/>
      <c r="H552" s="7"/>
      <c r="I552" s="7"/>
      <c r="J552" s="7"/>
      <c r="K552" s="7"/>
      <c r="L552" s="7"/>
      <c r="M552" s="7"/>
      <c r="N552" s="7"/>
      <c r="O552" s="7"/>
      <c r="P552" s="7"/>
      <c r="Q552" s="7"/>
      <c r="R552" s="7"/>
      <c r="S552" s="7"/>
      <c r="T552" s="7"/>
      <c r="U552" s="7"/>
      <c r="V552" s="7"/>
      <c r="W552" s="7"/>
      <c r="X552" s="6"/>
      <c r="Y552" s="6"/>
      <c r="Z552" s="6"/>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5.0999999999999996" customHeight="1" outlineLevel="1" x14ac:dyDescent="0.25">
      <c r="A553" s="5"/>
      <c r="B553" s="6"/>
      <c r="C553" s="9" t="s">
        <v>0</v>
      </c>
      <c r="D553" s="9"/>
      <c r="E553" s="9"/>
      <c r="F553" s="9"/>
      <c r="G553" s="9"/>
      <c r="H553" s="9"/>
      <c r="I553" s="9"/>
      <c r="J553" s="9"/>
      <c r="K553" s="10"/>
      <c r="L553" s="10"/>
      <c r="M553" s="10"/>
      <c r="N553" s="10"/>
      <c r="O553" s="10"/>
      <c r="P553" s="10"/>
      <c r="Q553" s="10"/>
      <c r="R553" s="10"/>
      <c r="S553" s="10"/>
      <c r="T553" s="10"/>
      <c r="U553" s="10"/>
      <c r="V553" s="10"/>
      <c r="W553" s="11"/>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2"/>
      <c r="D554" s="12"/>
      <c r="E554" s="12" t="s">
        <v>1</v>
      </c>
      <c r="F554" s="13"/>
      <c r="G554" s="14" t="s">
        <v>262</v>
      </c>
      <c r="H554" s="13"/>
      <c r="I554" s="13"/>
      <c r="J554" s="13"/>
      <c r="K554" s="13"/>
      <c r="L554" s="13"/>
      <c r="M554" s="13"/>
      <c r="N554" s="13"/>
      <c r="O554" s="13"/>
      <c r="P554" s="13"/>
      <c r="Q554" s="13"/>
      <c r="R554" s="13"/>
      <c r="S554" s="15"/>
      <c r="T554" s="13"/>
      <c r="U554" s="15"/>
      <c r="V554" s="15"/>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2"/>
      <c r="D555" s="12"/>
      <c r="E555" s="17"/>
      <c r="F555" s="13"/>
      <c r="G555" s="18"/>
      <c r="H555" s="13" t="s">
        <v>263</v>
      </c>
      <c r="I555" s="13"/>
      <c r="J555" s="13"/>
      <c r="K555" s="13"/>
      <c r="L555" s="13"/>
      <c r="M555" s="13"/>
      <c r="N555" s="13"/>
      <c r="O555" s="13"/>
      <c r="P555" s="13"/>
      <c r="Q555" s="13"/>
      <c r="R555" s="13"/>
      <c r="S555" s="15"/>
      <c r="T555" s="19"/>
      <c r="U555" s="15"/>
      <c r="V555" s="15"/>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17"/>
      <c r="D556" s="12"/>
      <c r="E556" s="17"/>
      <c r="F556" s="13"/>
      <c r="G556" s="13"/>
      <c r="H556" s="13"/>
      <c r="I556" s="13"/>
      <c r="J556" s="13"/>
      <c r="K556" s="13"/>
      <c r="L556" s="13"/>
      <c r="M556" s="13"/>
      <c r="N556" s="13"/>
      <c r="O556" s="13"/>
      <c r="P556" s="13"/>
      <c r="Q556" s="13"/>
      <c r="R556" s="13"/>
      <c r="S556" s="15"/>
      <c r="T556" s="19"/>
      <c r="U556" s="15"/>
      <c r="V556" s="15"/>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20">
        <v>0</v>
      </c>
      <c r="D557" s="12"/>
      <c r="E557" s="17"/>
      <c r="F557" s="13"/>
      <c r="G557" s="21"/>
      <c r="H557" s="13"/>
      <c r="I557" s="13"/>
      <c r="J557" s="13"/>
      <c r="K557" s="13"/>
      <c r="L557" s="13"/>
      <c r="M557" s="13"/>
      <c r="N557" s="13"/>
      <c r="O557" s="13"/>
      <c r="P557" s="13"/>
      <c r="Q557" s="13"/>
      <c r="R557" s="13"/>
      <c r="S557" s="15"/>
      <c r="T557" s="19"/>
      <c r="U557" s="15"/>
      <c r="V557" s="15"/>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17"/>
      <c r="D558" s="17"/>
      <c r="E558" s="17"/>
      <c r="F558" s="17"/>
      <c r="G558" s="17"/>
      <c r="H558" s="17"/>
      <c r="I558" s="17"/>
      <c r="J558" s="22"/>
      <c r="K558" s="22"/>
      <c r="L558" s="22"/>
      <c r="M558" s="22"/>
      <c r="N558" s="22"/>
      <c r="O558" s="22"/>
      <c r="P558" s="22"/>
      <c r="Q558" s="22"/>
      <c r="R558" s="22"/>
      <c r="S558" s="22"/>
      <c r="T558" s="22"/>
      <c r="U558" s="22"/>
      <c r="V558" s="22"/>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7"/>
      <c r="D559" s="17"/>
      <c r="E559" s="17"/>
      <c r="F559" s="17"/>
      <c r="G559" s="17"/>
      <c r="H559" s="17"/>
      <c r="I559" s="17"/>
      <c r="J559" s="17"/>
      <c r="K559" s="17"/>
      <c r="L559" s="22"/>
      <c r="M559" s="22"/>
      <c r="N559" s="22"/>
      <c r="O559" s="22"/>
      <c r="P559" s="22"/>
      <c r="Q559" s="22"/>
      <c r="R559" s="22"/>
      <c r="S559" s="22"/>
      <c r="T559" s="22"/>
      <c r="U559" s="22"/>
      <c r="V559" s="22"/>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7"/>
      <c r="D560" s="17"/>
      <c r="E560" s="17"/>
      <c r="F560" s="17"/>
      <c r="G560" s="17"/>
      <c r="H560" s="17"/>
      <c r="I560" s="17"/>
      <c r="J560" s="23"/>
      <c r="K560" s="23"/>
      <c r="L560" s="23"/>
      <c r="M560" s="23"/>
      <c r="N560" s="23"/>
      <c r="O560" s="23"/>
      <c r="P560" s="23"/>
      <c r="Q560" s="24"/>
      <c r="R560" s="24"/>
      <c r="S560" s="22"/>
      <c r="T560" s="22"/>
      <c r="U560" s="22"/>
      <c r="V560" s="22"/>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7"/>
      <c r="E561" s="17"/>
      <c r="F561" s="17"/>
      <c r="G561" s="17"/>
      <c r="H561" s="17"/>
      <c r="I561" s="17"/>
      <c r="J561" s="23" t="s">
        <v>125</v>
      </c>
      <c r="K561" s="23" t="s">
        <v>126</v>
      </c>
      <c r="L561" s="23"/>
      <c r="M561" s="23"/>
      <c r="N561" s="23"/>
      <c r="O561" s="23"/>
      <c r="P561" s="24"/>
      <c r="Q561" s="24"/>
      <c r="R561" s="24"/>
      <c r="S561" s="22"/>
      <c r="T561" s="22"/>
      <c r="U561" s="22"/>
      <c r="V561" s="22"/>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5" outlineLevel="1" x14ac:dyDescent="0.25">
      <c r="A562" s="5"/>
      <c r="B562" s="6"/>
      <c r="C562" s="17"/>
      <c r="D562" s="17"/>
      <c r="E562" s="17"/>
      <c r="F562" s="26"/>
      <c r="G562" s="27"/>
      <c r="H562" s="27"/>
      <c r="I562" s="27" t="str">
        <f t="shared" ref="I562:I567" si="33">H541</f>
        <v>pre seeding</v>
      </c>
      <c r="J562" s="367">
        <v>43570</v>
      </c>
      <c r="K562" s="378">
        <v>35</v>
      </c>
      <c r="L562" s="221"/>
      <c r="M562" s="221"/>
      <c r="N562" s="221"/>
      <c r="O562" s="221"/>
      <c r="P562" s="221"/>
      <c r="Q562" s="222"/>
      <c r="R562" s="222"/>
      <c r="S562" s="222"/>
      <c r="T562" s="222"/>
      <c r="U562" s="222"/>
      <c r="V562" s="223"/>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5" outlineLevel="1" x14ac:dyDescent="0.25">
      <c r="A563" s="5"/>
      <c r="B563" s="6"/>
      <c r="C563" s="17"/>
      <c r="D563" s="17"/>
      <c r="E563" s="17"/>
      <c r="F563" s="26"/>
      <c r="G563" s="27"/>
      <c r="H563" s="27"/>
      <c r="I563" s="27" t="str">
        <f t="shared" si="33"/>
        <v>at seeding</v>
      </c>
      <c r="J563" s="367">
        <v>43600</v>
      </c>
      <c r="K563" s="378">
        <v>15</v>
      </c>
      <c r="L563" s="221"/>
      <c r="M563" s="221"/>
      <c r="N563" s="221"/>
      <c r="O563" s="221"/>
      <c r="P563" s="221"/>
      <c r="Q563" s="222"/>
      <c r="R563" s="222"/>
      <c r="S563" s="222"/>
      <c r="T563" s="222"/>
      <c r="U563" s="222"/>
      <c r="V563" s="223"/>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5" outlineLevel="1" x14ac:dyDescent="0.25">
      <c r="A564" s="5"/>
      <c r="B564" s="6"/>
      <c r="C564" s="17"/>
      <c r="D564" s="17"/>
      <c r="E564" s="17"/>
      <c r="F564" s="26"/>
      <c r="G564" s="27"/>
      <c r="H564" s="27"/>
      <c r="I564" s="27" t="str">
        <f t="shared" si="33"/>
        <v>post seeding</v>
      </c>
      <c r="J564" s="367">
        <v>43617</v>
      </c>
      <c r="K564" s="378">
        <v>90</v>
      </c>
      <c r="L564" s="221"/>
      <c r="M564" s="221"/>
      <c r="N564" s="221"/>
      <c r="O564" s="221"/>
      <c r="P564" s="221"/>
      <c r="Q564" s="222"/>
      <c r="R564" s="222"/>
      <c r="S564" s="222"/>
      <c r="T564" s="222"/>
      <c r="U564" s="222"/>
      <c r="V564" s="223"/>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5" outlineLevel="1" x14ac:dyDescent="0.25">
      <c r="A565" s="5"/>
      <c r="B565" s="6"/>
      <c r="C565" s="17"/>
      <c r="D565" s="17"/>
      <c r="E565" s="17"/>
      <c r="F565" s="26"/>
      <c r="G565" s="27"/>
      <c r="H565" s="27"/>
      <c r="I565" s="27" t="str">
        <f t="shared" si="33"/>
        <v>cereal</v>
      </c>
      <c r="J565" s="367">
        <v>43661</v>
      </c>
      <c r="K565" s="378">
        <v>35</v>
      </c>
      <c r="L565" s="221"/>
      <c r="M565" s="221"/>
      <c r="N565" s="221"/>
      <c r="O565" s="221"/>
      <c r="P565" s="221"/>
      <c r="Q565" s="222"/>
      <c r="R565" s="222"/>
      <c r="S565" s="222"/>
      <c r="T565" s="222"/>
      <c r="U565" s="222"/>
      <c r="V565" s="223"/>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33"/>
      <c r="G566" s="34"/>
      <c r="H566" s="34"/>
      <c r="I566" s="27" t="str">
        <f t="shared" si="33"/>
        <v>oilseed</v>
      </c>
      <c r="J566" s="367">
        <v>43661</v>
      </c>
      <c r="K566" s="378">
        <v>35</v>
      </c>
      <c r="L566" s="221"/>
      <c r="M566" s="221"/>
      <c r="N566" s="221"/>
      <c r="O566" s="221"/>
      <c r="P566" s="221"/>
      <c r="Q566" s="224"/>
      <c r="R566" s="224"/>
      <c r="S566" s="224"/>
      <c r="T566" s="224"/>
      <c r="U566" s="224"/>
      <c r="V566" s="223"/>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27"/>
      <c r="I567" s="27" t="str">
        <f t="shared" si="33"/>
        <v>pulse</v>
      </c>
      <c r="J567" s="367">
        <v>43661</v>
      </c>
      <c r="K567" s="378">
        <v>35</v>
      </c>
      <c r="L567" s="221"/>
      <c r="M567" s="221"/>
      <c r="N567" s="221"/>
      <c r="O567" s="221"/>
      <c r="P567" s="221"/>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33"/>
      <c r="G568" s="34"/>
      <c r="H568" s="34"/>
      <c r="I568" s="34"/>
      <c r="J568" s="34"/>
      <c r="K568" s="34"/>
      <c r="L568" s="34"/>
      <c r="M568" s="34"/>
      <c r="N568" s="34"/>
      <c r="O568" s="221"/>
      <c r="P568" s="221"/>
      <c r="Q568" s="224"/>
      <c r="R568" s="224"/>
      <c r="S568" s="224"/>
      <c r="T568" s="224"/>
      <c r="U568" s="224"/>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5.0999999999999996" customHeight="1" outlineLevel="1" x14ac:dyDescent="0.25">
      <c r="A569" s="5"/>
      <c r="B569" s="6"/>
      <c r="C569" s="17"/>
      <c r="D569" s="17"/>
      <c r="E569" s="17"/>
      <c r="F569" s="36"/>
      <c r="G569" s="37"/>
      <c r="H569" s="37"/>
      <c r="I569" s="37"/>
      <c r="J569" s="38"/>
      <c r="K569" s="38"/>
      <c r="L569" s="38"/>
      <c r="M569" s="38"/>
      <c r="N569" s="38"/>
      <c r="O569" s="38"/>
      <c r="P569" s="38"/>
      <c r="Q569" s="38"/>
      <c r="R569" s="38"/>
      <c r="S569" s="38"/>
      <c r="T569" s="38"/>
      <c r="U569" s="38"/>
      <c r="V569" s="30"/>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24.95" customHeight="1" outlineLevel="1" x14ac:dyDescent="0.25">
      <c r="A570" s="5"/>
      <c r="B570" s="6"/>
      <c r="C570" s="39"/>
      <c r="D570" s="39"/>
      <c r="E570" s="39"/>
      <c r="F570" s="39"/>
      <c r="G570" s="40" t="str">
        <f>G554</f>
        <v>Chemical info</v>
      </c>
      <c r="H570" s="39"/>
      <c r="I570" s="39"/>
      <c r="J570" s="39"/>
      <c r="K570" s="39"/>
      <c r="L570" s="39"/>
      <c r="M570" s="39"/>
      <c r="N570" s="39"/>
      <c r="O570" s="39"/>
      <c r="P570" s="39"/>
      <c r="Q570" s="39"/>
      <c r="R570" s="39"/>
      <c r="S570" s="39"/>
      <c r="T570" s="39"/>
      <c r="U570" s="39"/>
      <c r="V570" s="39"/>
      <c r="W570" s="41" t="s">
        <v>24</v>
      </c>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6"/>
      <c r="D571" s="6"/>
      <c r="E571" s="6"/>
      <c r="F571" s="7"/>
      <c r="G571" s="7"/>
      <c r="H571" s="7"/>
      <c r="I571" s="7"/>
      <c r="J571" s="7"/>
      <c r="K571" s="7"/>
      <c r="L571" s="7"/>
      <c r="M571" s="7"/>
      <c r="N571" s="7"/>
      <c r="O571" s="7"/>
      <c r="P571" s="7"/>
      <c r="Q571" s="7"/>
      <c r="R571" s="7"/>
      <c r="S571" s="7"/>
      <c r="T571" s="7"/>
      <c r="U571" s="7"/>
      <c r="V571" s="7"/>
      <c r="W571" s="7"/>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6"/>
      <c r="D572" s="6"/>
      <c r="E572" s="6"/>
      <c r="F572" s="6"/>
      <c r="G572" s="6"/>
      <c r="H572" s="7"/>
      <c r="I572" s="7"/>
      <c r="J572" s="7"/>
      <c r="K572" s="7"/>
      <c r="L572" s="7"/>
      <c r="M572" s="7"/>
      <c r="N572" s="240"/>
      <c r="O572" s="240"/>
      <c r="P572" s="240"/>
      <c r="Q572" s="7"/>
      <c r="R572" s="7"/>
      <c r="S572" s="7"/>
      <c r="T572" s="7"/>
      <c r="U572" s="7"/>
      <c r="V572" s="7"/>
      <c r="W572" s="7"/>
      <c r="X572" s="6"/>
      <c r="Y572" s="6"/>
      <c r="Z572" s="6"/>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thickBot="1" x14ac:dyDescent="0.3">
      <c r="A573" s="5"/>
      <c r="B573" s="6"/>
      <c r="C573" s="6"/>
      <c r="D573" s="6"/>
      <c r="E573" s="6"/>
      <c r="F573" s="6"/>
      <c r="G573" s="6"/>
      <c r="H573" s="7"/>
      <c r="I573" s="7"/>
      <c r="J573" s="7"/>
      <c r="K573" s="7"/>
      <c r="L573" s="7"/>
      <c r="M573" s="7"/>
      <c r="N573" s="240"/>
      <c r="O573" s="240"/>
      <c r="P573" s="240"/>
      <c r="Q573" s="7"/>
      <c r="R573" s="7"/>
      <c r="S573" s="7"/>
      <c r="T573" s="7"/>
      <c r="U573" s="7"/>
      <c r="V573" s="7"/>
      <c r="W573" s="7"/>
      <c r="X573" s="6"/>
      <c r="Y573" s="6"/>
      <c r="Z573" s="6"/>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5.0999999999999996" customHeight="1" outlineLevel="1" x14ac:dyDescent="0.25">
      <c r="A574" s="5"/>
      <c r="B574" s="6"/>
      <c r="C574" s="9" t="s">
        <v>0</v>
      </c>
      <c r="D574" s="9"/>
      <c r="E574" s="9"/>
      <c r="F574" s="9"/>
      <c r="G574" s="9"/>
      <c r="H574" s="9"/>
      <c r="I574" s="9"/>
      <c r="J574" s="9"/>
      <c r="K574" s="10"/>
      <c r="L574" s="10"/>
      <c r="M574" s="10"/>
      <c r="N574" s="242"/>
      <c r="O574" s="242"/>
      <c r="P574" s="242"/>
      <c r="Q574" s="10"/>
      <c r="R574" s="10"/>
      <c r="S574" s="10"/>
      <c r="T574" s="10"/>
      <c r="U574" s="10"/>
      <c r="V574" s="10"/>
      <c r="W574" s="11"/>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2"/>
      <c r="D575" s="12"/>
      <c r="E575" s="12" t="s">
        <v>1</v>
      </c>
      <c r="F575" s="13"/>
      <c r="G575" s="14" t="s">
        <v>36</v>
      </c>
      <c r="H575" s="13"/>
      <c r="I575" s="13"/>
      <c r="J575" s="13"/>
      <c r="K575" s="13"/>
      <c r="L575" s="13"/>
      <c r="M575" s="13"/>
      <c r="N575" s="245"/>
      <c r="O575" s="245"/>
      <c r="P575" s="245"/>
      <c r="Q575" s="13"/>
      <c r="R575" s="13"/>
      <c r="S575" s="13"/>
      <c r="T575" s="13"/>
      <c r="U575" s="15"/>
      <c r="V575" s="15"/>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2"/>
      <c r="D576" s="12"/>
      <c r="E576" s="17"/>
      <c r="F576" s="13"/>
      <c r="G576" s="13" t="s">
        <v>37</v>
      </c>
      <c r="H576" s="13"/>
      <c r="I576" s="315" t="s">
        <v>379</v>
      </c>
      <c r="J576" s="13"/>
      <c r="K576" s="13"/>
      <c r="L576" s="13"/>
      <c r="M576" s="13"/>
      <c r="N576" s="245"/>
      <c r="O576" s="245"/>
      <c r="P576" s="245"/>
      <c r="Q576" s="13"/>
      <c r="R576" s="13"/>
      <c r="S576" s="13"/>
      <c r="T576" s="19"/>
      <c r="U576" s="15"/>
      <c r="V576" s="15"/>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2"/>
      <c r="E577" s="17"/>
      <c r="F577" s="13"/>
      <c r="G577" s="45">
        <v>38576.728703703702</v>
      </c>
      <c r="H577" s="13"/>
      <c r="I577" s="13"/>
      <c r="J577" s="13"/>
      <c r="K577" s="13"/>
      <c r="L577" s="13"/>
      <c r="M577" s="13"/>
      <c r="N577" s="245"/>
      <c r="O577" s="245"/>
      <c r="P577" s="245"/>
      <c r="Q577" s="13"/>
      <c r="R577" s="13"/>
      <c r="S577" s="13"/>
      <c r="T577" s="19"/>
      <c r="U577" s="15"/>
      <c r="V577" s="15"/>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20">
        <v>0</v>
      </c>
      <c r="D578" s="12"/>
      <c r="E578" s="17"/>
      <c r="F578" s="13"/>
      <c r="G578" s="21"/>
      <c r="H578" s="13"/>
      <c r="I578" s="13"/>
      <c r="J578" s="13"/>
      <c r="K578" s="13"/>
      <c r="L578" s="13"/>
      <c r="M578" s="13"/>
      <c r="N578" s="245"/>
      <c r="O578" s="245"/>
      <c r="P578" s="245"/>
      <c r="Q578" s="13"/>
      <c r="R578" s="13"/>
      <c r="S578" s="13"/>
      <c r="T578" s="19"/>
      <c r="U578" s="15"/>
      <c r="V578" s="15"/>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17"/>
      <c r="G579" s="17"/>
      <c r="H579" s="17"/>
      <c r="I579" s="17"/>
      <c r="J579" s="22"/>
      <c r="K579" s="22"/>
      <c r="L579" s="22"/>
      <c r="M579" s="22"/>
      <c r="N579" s="819"/>
      <c r="O579" s="819"/>
      <c r="P579" s="819"/>
      <c r="Q579" s="22"/>
      <c r="R579" s="22"/>
      <c r="S579" s="22"/>
      <c r="T579" s="22"/>
      <c r="U579" s="22"/>
      <c r="V579" s="22"/>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17"/>
      <c r="G580" s="17"/>
      <c r="H580" s="940"/>
      <c r="I580" s="17"/>
      <c r="J580" s="17"/>
      <c r="K580" s="22"/>
      <c r="L580" s="22"/>
      <c r="M580" s="22"/>
      <c r="N580" s="819"/>
      <c r="O580" s="819"/>
      <c r="P580" s="819"/>
      <c r="Q580" s="22"/>
      <c r="R580" s="22"/>
      <c r="S580" s="22"/>
      <c r="T580" s="22"/>
      <c r="U580" s="22"/>
      <c r="V580" s="22"/>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17"/>
      <c r="G581" s="17"/>
      <c r="H581" s="940"/>
      <c r="I581" s="17"/>
      <c r="J581" s="23" t="s">
        <v>38</v>
      </c>
      <c r="K581" s="22" t="s">
        <v>39</v>
      </c>
      <c r="L581" s="24"/>
      <c r="M581" s="24"/>
      <c r="N581" s="256"/>
      <c r="O581" s="256"/>
      <c r="P581" s="256"/>
      <c r="Q581" s="24"/>
      <c r="R581" s="24"/>
      <c r="S581" s="24"/>
      <c r="T581" s="22"/>
      <c r="U581" s="22"/>
      <c r="V581" s="22"/>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17"/>
      <c r="G582" s="17" t="s">
        <v>40</v>
      </c>
      <c r="H582" s="940"/>
      <c r="I582" s="17"/>
      <c r="J582" s="255" t="s">
        <v>447</v>
      </c>
      <c r="K582" s="255" t="s">
        <v>63</v>
      </c>
      <c r="L582" s="255" t="s">
        <v>64</v>
      </c>
      <c r="M582" s="255" t="s">
        <v>65</v>
      </c>
      <c r="N582" s="255" t="s">
        <v>66</v>
      </c>
      <c r="O582" s="255" t="s">
        <v>1004</v>
      </c>
      <c r="P582" s="255" t="s">
        <v>1005</v>
      </c>
      <c r="Q582" s="255" t="s">
        <v>1006</v>
      </c>
      <c r="R582" s="23"/>
      <c r="S582" s="23" t="s">
        <v>267</v>
      </c>
      <c r="T582" s="22"/>
      <c r="U582" s="22"/>
      <c r="V582" s="22"/>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49"/>
      <c r="H583" s="31"/>
      <c r="I583" s="27" t="s">
        <v>81</v>
      </c>
      <c r="J583" s="379">
        <v>5</v>
      </c>
      <c r="K583" s="379">
        <v>5</v>
      </c>
      <c r="L583" s="379">
        <v>5</v>
      </c>
      <c r="M583" s="379">
        <v>5</v>
      </c>
      <c r="N583" s="379">
        <v>5</v>
      </c>
      <c r="O583" s="379">
        <v>5</v>
      </c>
      <c r="P583" s="379">
        <v>5</v>
      </c>
      <c r="Q583" s="379">
        <v>5</v>
      </c>
      <c r="R583" s="27"/>
      <c r="S583" s="382">
        <v>0</v>
      </c>
      <c r="T583" s="59"/>
      <c r="U583" s="59"/>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49"/>
      <c r="H584" s="31"/>
      <c r="I584" s="27" t="s">
        <v>72</v>
      </c>
      <c r="J584" s="379">
        <v>3</v>
      </c>
      <c r="K584" s="379">
        <v>3</v>
      </c>
      <c r="L584" s="379">
        <v>3</v>
      </c>
      <c r="M584" s="379">
        <v>3</v>
      </c>
      <c r="N584" s="379">
        <v>3</v>
      </c>
      <c r="O584" s="379">
        <v>3</v>
      </c>
      <c r="P584" s="379">
        <v>3</v>
      </c>
      <c r="Q584" s="379">
        <v>3</v>
      </c>
      <c r="R584" s="27"/>
      <c r="S584" s="382">
        <v>0</v>
      </c>
      <c r="T584" s="59"/>
      <c r="U584" s="59"/>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49"/>
      <c r="H585" s="31"/>
      <c r="I585" s="27" t="s">
        <v>73</v>
      </c>
      <c r="J585" s="380">
        <v>120</v>
      </c>
      <c r="K585" s="380">
        <v>120</v>
      </c>
      <c r="L585" s="380">
        <v>120</v>
      </c>
      <c r="M585" s="380">
        <v>120</v>
      </c>
      <c r="N585" s="380">
        <v>120</v>
      </c>
      <c r="O585" s="380">
        <v>120</v>
      </c>
      <c r="P585" s="380">
        <v>120</v>
      </c>
      <c r="Q585" s="380">
        <v>120</v>
      </c>
      <c r="R585" s="27"/>
      <c r="S585" s="382">
        <v>1</v>
      </c>
      <c r="T585" s="59"/>
      <c r="U585" s="59"/>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49"/>
      <c r="H586" s="31"/>
      <c r="I586" s="27" t="s">
        <v>74</v>
      </c>
      <c r="J586" s="380">
        <v>120</v>
      </c>
      <c r="K586" s="380">
        <v>120</v>
      </c>
      <c r="L586" s="380">
        <v>120</v>
      </c>
      <c r="M586" s="380">
        <v>120</v>
      </c>
      <c r="N586" s="380">
        <v>120</v>
      </c>
      <c r="O586" s="380">
        <v>120</v>
      </c>
      <c r="P586" s="380">
        <v>120</v>
      </c>
      <c r="Q586" s="380">
        <v>120</v>
      </c>
      <c r="R586" s="27"/>
      <c r="S586" s="382">
        <v>1</v>
      </c>
      <c r="T586" s="59"/>
      <c r="U586" s="59"/>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36"/>
      <c r="G587" s="49"/>
      <c r="H587" s="31"/>
      <c r="I587" s="27" t="s">
        <v>75</v>
      </c>
      <c r="J587" s="380">
        <v>120</v>
      </c>
      <c r="K587" s="380">
        <v>120</v>
      </c>
      <c r="L587" s="380">
        <v>120</v>
      </c>
      <c r="M587" s="380">
        <v>120</v>
      </c>
      <c r="N587" s="380">
        <v>120</v>
      </c>
      <c r="O587" s="380">
        <v>120</v>
      </c>
      <c r="P587" s="380">
        <v>120</v>
      </c>
      <c r="Q587" s="380">
        <v>120</v>
      </c>
      <c r="R587" s="27"/>
      <c r="S587" s="382">
        <v>1</v>
      </c>
      <c r="T587" s="59"/>
      <c r="U587" s="59"/>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33"/>
      <c r="G588" s="34"/>
      <c r="H588" s="34"/>
      <c r="I588" s="27" t="s">
        <v>76</v>
      </c>
      <c r="J588" s="380">
        <v>100</v>
      </c>
      <c r="K588" s="380">
        <v>100</v>
      </c>
      <c r="L588" s="380">
        <v>100</v>
      </c>
      <c r="M588" s="380">
        <v>100</v>
      </c>
      <c r="N588" s="380">
        <v>100</v>
      </c>
      <c r="O588" s="380">
        <v>100</v>
      </c>
      <c r="P588" s="380">
        <v>100</v>
      </c>
      <c r="Q588" s="380">
        <v>100</v>
      </c>
      <c r="R588" s="27"/>
      <c r="S588" s="382">
        <v>1</v>
      </c>
      <c r="T588" s="59"/>
      <c r="U588" s="59"/>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33"/>
      <c r="G589" s="34"/>
      <c r="H589" s="34"/>
      <c r="I589" s="27" t="s">
        <v>77</v>
      </c>
      <c r="J589" s="380">
        <v>90</v>
      </c>
      <c r="K589" s="380">
        <v>90</v>
      </c>
      <c r="L589" s="380">
        <v>90</v>
      </c>
      <c r="M589" s="380">
        <v>90</v>
      </c>
      <c r="N589" s="380">
        <v>90</v>
      </c>
      <c r="O589" s="380">
        <v>90</v>
      </c>
      <c r="P589" s="380">
        <v>90</v>
      </c>
      <c r="Q589" s="380">
        <v>90</v>
      </c>
      <c r="R589" s="27"/>
      <c r="S589" s="382">
        <v>1</v>
      </c>
      <c r="T589" s="59"/>
      <c r="U589" s="59"/>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49"/>
      <c r="H590" s="31"/>
      <c r="I590" s="27" t="s">
        <v>78</v>
      </c>
      <c r="J590" s="379">
        <v>140</v>
      </c>
      <c r="K590" s="379">
        <v>140</v>
      </c>
      <c r="L590" s="379">
        <v>140</v>
      </c>
      <c r="M590" s="379">
        <v>140</v>
      </c>
      <c r="N590" s="379">
        <v>140</v>
      </c>
      <c r="O590" s="379">
        <v>140</v>
      </c>
      <c r="P590" s="379">
        <v>140</v>
      </c>
      <c r="Q590" s="379">
        <v>140</v>
      </c>
      <c r="R590" s="27"/>
      <c r="S590" s="382">
        <v>1</v>
      </c>
      <c r="T590" s="59"/>
      <c r="U590" s="59"/>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2" customHeight="1" outlineLevel="1" x14ac:dyDescent="0.25">
      <c r="A591" s="5"/>
      <c r="B591" s="6"/>
      <c r="C591" s="17"/>
      <c r="D591" s="17"/>
      <c r="E591" s="17"/>
      <c r="F591" s="26"/>
      <c r="G591" s="49"/>
      <c r="H591" s="31"/>
      <c r="I591" s="27" t="s">
        <v>251</v>
      </c>
      <c r="J591" s="381">
        <v>100</v>
      </c>
      <c r="K591" s="381">
        <v>100</v>
      </c>
      <c r="L591" s="381">
        <v>100</v>
      </c>
      <c r="M591" s="381">
        <v>100</v>
      </c>
      <c r="N591" s="381">
        <v>100</v>
      </c>
      <c r="O591" s="381">
        <v>100</v>
      </c>
      <c r="P591" s="381">
        <v>100</v>
      </c>
      <c r="Q591" s="381">
        <v>100</v>
      </c>
      <c r="R591" s="27"/>
      <c r="S591" s="382">
        <v>1</v>
      </c>
      <c r="T591" s="59"/>
      <c r="U591" s="59"/>
      <c r="V591" s="6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26"/>
      <c r="G592" s="50"/>
      <c r="H592" s="51"/>
      <c r="I592" s="68" t="s">
        <v>82</v>
      </c>
      <c r="J592" s="381">
        <v>90</v>
      </c>
      <c r="K592" s="381">
        <v>90</v>
      </c>
      <c r="L592" s="381">
        <v>90</v>
      </c>
      <c r="M592" s="381">
        <v>90</v>
      </c>
      <c r="N592" s="381">
        <v>90</v>
      </c>
      <c r="O592" s="381">
        <v>90</v>
      </c>
      <c r="P592" s="381">
        <v>90</v>
      </c>
      <c r="Q592" s="381">
        <v>90</v>
      </c>
      <c r="R592" s="68"/>
      <c r="S592" s="383">
        <v>1</v>
      </c>
      <c r="T592" s="61"/>
      <c r="U592" s="61"/>
      <c r="V592" s="60"/>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26"/>
      <c r="G593" s="50"/>
      <c r="H593" s="51"/>
      <c r="I593" s="68" t="s">
        <v>83</v>
      </c>
      <c r="J593" s="381">
        <v>90</v>
      </c>
      <c r="K593" s="381">
        <v>90</v>
      </c>
      <c r="L593" s="381">
        <v>90</v>
      </c>
      <c r="M593" s="381">
        <v>90</v>
      </c>
      <c r="N593" s="381">
        <v>90</v>
      </c>
      <c r="O593" s="381">
        <v>90</v>
      </c>
      <c r="P593" s="381">
        <v>90</v>
      </c>
      <c r="Q593" s="381">
        <v>90</v>
      </c>
      <c r="R593" s="68"/>
      <c r="S593" s="383">
        <v>1</v>
      </c>
      <c r="T593" s="61"/>
      <c r="U593" s="61"/>
      <c r="V593" s="60"/>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26"/>
      <c r="G594" s="50"/>
      <c r="H594" s="51"/>
      <c r="I594" s="68" t="s">
        <v>84</v>
      </c>
      <c r="J594" s="381">
        <v>90</v>
      </c>
      <c r="K594" s="381">
        <v>90</v>
      </c>
      <c r="L594" s="381">
        <v>90</v>
      </c>
      <c r="M594" s="381">
        <v>90</v>
      </c>
      <c r="N594" s="381">
        <v>90</v>
      </c>
      <c r="O594" s="381">
        <v>90</v>
      </c>
      <c r="P594" s="381">
        <v>90</v>
      </c>
      <c r="Q594" s="381">
        <v>90</v>
      </c>
      <c r="R594" s="68"/>
      <c r="S594" s="383">
        <v>1</v>
      </c>
      <c r="T594" s="61"/>
      <c r="U594" s="61"/>
      <c r="V594" s="60"/>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26"/>
      <c r="G595" s="50"/>
      <c r="H595" s="51"/>
      <c r="I595" s="67" t="s">
        <v>80</v>
      </c>
      <c r="J595" s="381">
        <v>10</v>
      </c>
      <c r="K595" s="381">
        <v>10</v>
      </c>
      <c r="L595" s="381">
        <v>10</v>
      </c>
      <c r="M595" s="381">
        <v>10</v>
      </c>
      <c r="N595" s="381">
        <v>10</v>
      </c>
      <c r="O595" s="381">
        <v>10</v>
      </c>
      <c r="P595" s="381">
        <v>10</v>
      </c>
      <c r="Q595" s="381">
        <v>10</v>
      </c>
      <c r="R595" s="67"/>
      <c r="S595" s="383">
        <v>0</v>
      </c>
      <c r="T595" s="61"/>
      <c r="U595" s="61"/>
      <c r="V595" s="6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2" customHeight="1" outlineLevel="1" x14ac:dyDescent="0.25">
      <c r="A596" s="5"/>
      <c r="B596" s="6"/>
      <c r="C596" s="17"/>
      <c r="D596" s="17"/>
      <c r="E596" s="17"/>
      <c r="F596" s="26"/>
      <c r="G596" s="50"/>
      <c r="H596" s="51"/>
      <c r="I596" s="67" t="s">
        <v>85</v>
      </c>
      <c r="J596" s="381">
        <v>10</v>
      </c>
      <c r="K596" s="381">
        <v>10</v>
      </c>
      <c r="L596" s="381">
        <v>10</v>
      </c>
      <c r="M596" s="381">
        <v>10</v>
      </c>
      <c r="N596" s="381">
        <v>10</v>
      </c>
      <c r="O596" s="381">
        <v>10</v>
      </c>
      <c r="P596" s="381">
        <v>10</v>
      </c>
      <c r="Q596" s="381">
        <v>10</v>
      </c>
      <c r="R596" s="67"/>
      <c r="S596" s="383">
        <v>0</v>
      </c>
      <c r="T596" s="61"/>
      <c r="U596" s="61"/>
      <c r="V596" s="6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26"/>
      <c r="G597" s="50"/>
      <c r="H597" s="51"/>
      <c r="I597" s="67" t="s">
        <v>257</v>
      </c>
      <c r="J597" s="381">
        <v>2</v>
      </c>
      <c r="K597" s="381">
        <v>2</v>
      </c>
      <c r="L597" s="381">
        <v>2</v>
      </c>
      <c r="M597" s="381">
        <v>2</v>
      </c>
      <c r="N597" s="381">
        <v>2</v>
      </c>
      <c r="O597" s="381">
        <v>2</v>
      </c>
      <c r="P597" s="381">
        <v>2</v>
      </c>
      <c r="Q597" s="381">
        <v>2</v>
      </c>
      <c r="R597" s="67"/>
      <c r="S597" s="383">
        <v>0</v>
      </c>
      <c r="T597" s="61"/>
      <c r="U597" s="61"/>
      <c r="V597" s="60"/>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17"/>
      <c r="D598" s="17"/>
      <c r="E598" s="17"/>
      <c r="F598" s="26"/>
      <c r="G598" s="50"/>
      <c r="H598" s="51"/>
      <c r="I598" s="67" t="s">
        <v>258</v>
      </c>
      <c r="J598" s="381">
        <v>10</v>
      </c>
      <c r="K598" s="381">
        <v>10</v>
      </c>
      <c r="L598" s="381">
        <v>10</v>
      </c>
      <c r="M598" s="381">
        <v>10</v>
      </c>
      <c r="N598" s="381">
        <v>10</v>
      </c>
      <c r="O598" s="381">
        <v>10</v>
      </c>
      <c r="P598" s="381">
        <v>10</v>
      </c>
      <c r="Q598" s="381">
        <v>10</v>
      </c>
      <c r="R598" s="67"/>
      <c r="S598" s="383">
        <v>0</v>
      </c>
      <c r="T598" s="61"/>
      <c r="U598" s="61"/>
      <c r="V598" s="6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17"/>
      <c r="D599" s="17"/>
      <c r="E599" s="17"/>
      <c r="F599" s="26"/>
      <c r="G599" s="50"/>
      <c r="H599" s="51"/>
      <c r="I599" s="8" t="s">
        <v>259</v>
      </c>
      <c r="J599" s="381">
        <v>10</v>
      </c>
      <c r="K599" s="381">
        <v>10</v>
      </c>
      <c r="L599" s="381">
        <v>10</v>
      </c>
      <c r="M599" s="381">
        <v>10</v>
      </c>
      <c r="N599" s="381">
        <v>10</v>
      </c>
      <c r="O599" s="381">
        <v>10</v>
      </c>
      <c r="P599" s="381">
        <v>10</v>
      </c>
      <c r="Q599" s="381">
        <v>10</v>
      </c>
      <c r="S599" s="383">
        <v>0</v>
      </c>
      <c r="T599" s="61"/>
      <c r="U599" s="61"/>
      <c r="V599" s="60"/>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17"/>
      <c r="D600" s="17"/>
      <c r="E600" s="17"/>
      <c r="F600" s="26"/>
      <c r="G600" s="50"/>
      <c r="H600" s="51"/>
      <c r="I600" s="8" t="s">
        <v>260</v>
      </c>
      <c r="J600" s="381">
        <v>10</v>
      </c>
      <c r="K600" s="381">
        <v>10</v>
      </c>
      <c r="L600" s="381">
        <v>10</v>
      </c>
      <c r="M600" s="381">
        <v>10</v>
      </c>
      <c r="N600" s="381">
        <v>10</v>
      </c>
      <c r="O600" s="381">
        <v>10</v>
      </c>
      <c r="P600" s="381">
        <v>10</v>
      </c>
      <c r="Q600" s="381">
        <v>10</v>
      </c>
      <c r="S600" s="383">
        <v>0</v>
      </c>
      <c r="T600" s="61"/>
      <c r="U600" s="61"/>
      <c r="V600" s="60"/>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7"/>
      <c r="D601" s="17"/>
      <c r="E601" s="17"/>
      <c r="F601" s="26"/>
      <c r="G601" s="50"/>
      <c r="H601" s="51"/>
      <c r="I601" s="51"/>
      <c r="J601" s="51"/>
      <c r="K601" s="51"/>
      <c r="L601" s="51"/>
      <c r="M601" s="51"/>
      <c r="N601" s="51"/>
      <c r="O601" s="51"/>
      <c r="P601" s="51"/>
      <c r="Q601" s="51"/>
      <c r="R601" s="61"/>
      <c r="S601" s="61"/>
      <c r="T601" s="61"/>
      <c r="U601" s="61"/>
      <c r="V601" s="60"/>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5.0999999999999996" customHeight="1" outlineLevel="1" x14ac:dyDescent="0.25">
      <c r="A602" s="5"/>
      <c r="B602" s="6"/>
      <c r="C602" s="17"/>
      <c r="D602" s="17"/>
      <c r="E602" s="17"/>
      <c r="F602" s="36"/>
      <c r="G602" s="37"/>
      <c r="H602" s="37"/>
      <c r="I602" s="37"/>
      <c r="J602" s="38"/>
      <c r="K602" s="38"/>
      <c r="L602" s="38"/>
      <c r="M602" s="38"/>
      <c r="N602" s="268"/>
      <c r="O602" s="268"/>
      <c r="P602" s="268"/>
      <c r="Q602" s="38"/>
      <c r="R602" s="38"/>
      <c r="S602" s="38"/>
      <c r="T602" s="38"/>
      <c r="U602" s="38"/>
      <c r="V602" s="30"/>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24.95" customHeight="1" outlineLevel="1" x14ac:dyDescent="0.25">
      <c r="A603" s="5"/>
      <c r="B603" s="6"/>
      <c r="C603" s="39"/>
      <c r="D603" s="39"/>
      <c r="E603" s="39"/>
      <c r="F603" s="39"/>
      <c r="G603" s="40" t="str">
        <f>G575</f>
        <v>SEEDING RATES</v>
      </c>
      <c r="H603" s="39"/>
      <c r="I603" s="39"/>
      <c r="J603" s="39"/>
      <c r="K603" s="39"/>
      <c r="L603" s="39"/>
      <c r="M603" s="39"/>
      <c r="N603" s="269"/>
      <c r="O603" s="269"/>
      <c r="P603" s="269"/>
      <c r="Q603" s="39"/>
      <c r="R603" s="39"/>
      <c r="S603" s="39"/>
      <c r="T603" s="39"/>
      <c r="U603" s="39"/>
      <c r="V603" s="39"/>
      <c r="W603" s="41" t="s">
        <v>24</v>
      </c>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6"/>
      <c r="D604" s="6"/>
      <c r="E604" s="6"/>
      <c r="F604" s="7"/>
      <c r="G604" s="7"/>
      <c r="H604" s="7"/>
      <c r="I604" s="7"/>
      <c r="J604" s="7"/>
      <c r="K604" s="7"/>
      <c r="L604" s="7"/>
      <c r="M604" s="7"/>
      <c r="N604" s="240"/>
      <c r="O604" s="240"/>
      <c r="P604" s="240"/>
      <c r="Q604" s="7"/>
      <c r="R604" s="7"/>
      <c r="S604" s="7"/>
      <c r="T604" s="7"/>
      <c r="U604" s="7"/>
      <c r="V604" s="7"/>
      <c r="W604" s="7"/>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5.0999999999999996" customHeight="1" thickBot="1" x14ac:dyDescent="0.3">
      <c r="A606" s="5"/>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5.0999999999999996" customHeight="1" x14ac:dyDescent="0.25">
      <c r="A607" s="5"/>
      <c r="B607" s="6"/>
      <c r="C607" s="9" t="s">
        <v>0</v>
      </c>
      <c r="D607" s="9"/>
      <c r="E607" s="9"/>
      <c r="F607" s="9"/>
      <c r="G607" s="9"/>
      <c r="H607" s="9"/>
      <c r="I607" s="9"/>
      <c r="J607" s="9"/>
      <c r="K607" s="9"/>
      <c r="L607" s="9"/>
      <c r="M607" s="9"/>
      <c r="N607" s="9"/>
      <c r="O607" s="9"/>
      <c r="P607" s="9"/>
      <c r="Q607" s="10"/>
      <c r="R607" s="9"/>
      <c r="S607" s="9"/>
      <c r="T607" s="9"/>
      <c r="U607" s="10"/>
      <c r="V607" s="10"/>
      <c r="W607" s="11"/>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2"/>
      <c r="D608" s="12"/>
      <c r="E608" s="12" t="s">
        <v>1</v>
      </c>
      <c r="F608" s="13"/>
      <c r="G608" s="14" t="s">
        <v>41</v>
      </c>
      <c r="H608" s="14"/>
      <c r="I608" s="13"/>
      <c r="J608" s="13"/>
      <c r="K608" s="13"/>
      <c r="L608" s="13"/>
      <c r="M608" s="13"/>
      <c r="N608" s="13"/>
      <c r="O608" s="13"/>
      <c r="P608" s="13"/>
      <c r="Q608" s="13"/>
      <c r="R608" s="13"/>
      <c r="S608" s="13"/>
      <c r="T608" s="13"/>
      <c r="U608" s="13"/>
      <c r="V608" s="13"/>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2"/>
      <c r="D609" s="12"/>
      <c r="E609" s="17"/>
      <c r="F609" s="13"/>
      <c r="G609" s="13" t="s">
        <v>42</v>
      </c>
      <c r="H609" s="13"/>
      <c r="J609" s="13"/>
      <c r="K609" s="13"/>
      <c r="L609" s="13"/>
      <c r="M609" s="13"/>
      <c r="N609" s="52" t="s">
        <v>43</v>
      </c>
      <c r="O609" s="13"/>
      <c r="P609" s="13"/>
      <c r="Q609" s="13"/>
      <c r="R609" s="13"/>
      <c r="S609" s="13"/>
      <c r="T609" s="13"/>
      <c r="U609" s="13"/>
      <c r="V609" s="13"/>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2"/>
      <c r="E610" s="17"/>
      <c r="F610" s="13"/>
      <c r="G610" s="45">
        <v>38576.728738425925</v>
      </c>
      <c r="H610" s="45"/>
      <c r="J610" s="13"/>
      <c r="K610" s="13"/>
      <c r="L610" s="13"/>
      <c r="M610" s="13"/>
      <c r="N610" s="13" t="s">
        <v>44</v>
      </c>
      <c r="O610" s="13"/>
      <c r="P610" s="13"/>
      <c r="Q610" s="13"/>
      <c r="R610" s="13"/>
      <c r="S610" s="13"/>
      <c r="T610" s="13"/>
      <c r="U610" s="13"/>
      <c r="V610" s="13"/>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20">
        <v>0</v>
      </c>
      <c r="D611" s="12"/>
      <c r="E611" s="17"/>
      <c r="F611" s="13"/>
      <c r="G611" s="21"/>
      <c r="H611" s="21"/>
      <c r="J611" s="13"/>
      <c r="N611" s="315" t="s">
        <v>379</v>
      </c>
      <c r="Q611" s="13"/>
      <c r="U611" s="13"/>
      <c r="V611" s="13"/>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17"/>
      <c r="G612" s="17"/>
      <c r="H612" s="17"/>
      <c r="I612" s="17"/>
      <c r="J612" s="17"/>
      <c r="K612" s="22"/>
      <c r="L612" s="22"/>
      <c r="M612" s="22"/>
      <c r="N612" s="22"/>
      <c r="O612" s="22"/>
      <c r="P612" s="22"/>
      <c r="Q612" s="22"/>
      <c r="R612" s="22"/>
      <c r="S612" s="22"/>
      <c r="T612" s="22"/>
      <c r="U612" s="22"/>
      <c r="V612" s="22"/>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17"/>
      <c r="G613" s="53"/>
      <c r="H613" s="53"/>
      <c r="I613" s="53"/>
      <c r="J613" s="53"/>
      <c r="K613" s="53"/>
      <c r="L613" s="25"/>
      <c r="M613" s="25"/>
      <c r="N613" s="53"/>
      <c r="O613" s="25"/>
      <c r="P613" s="25"/>
      <c r="Q613" s="46"/>
      <c r="R613" s="53"/>
      <c r="S613" s="53"/>
      <c r="T613" s="53"/>
      <c r="U613" s="22"/>
      <c r="V613" s="46"/>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17"/>
      <c r="G614" s="53"/>
      <c r="H614" s="53" t="s">
        <v>48</v>
      </c>
      <c r="I614" s="53" t="s">
        <v>48</v>
      </c>
      <c r="J614" s="53"/>
      <c r="K614" s="53"/>
      <c r="L614" s="25" t="s">
        <v>49</v>
      </c>
      <c r="M614" s="25" t="s">
        <v>50</v>
      </c>
      <c r="N614" s="25"/>
      <c r="O614" s="25" t="s">
        <v>49</v>
      </c>
      <c r="P614" s="25" t="s">
        <v>50</v>
      </c>
      <c r="Q614" s="47"/>
      <c r="R614" s="53"/>
      <c r="S614" s="53"/>
      <c r="T614" s="53"/>
      <c r="U614" s="22"/>
      <c r="V614" s="22"/>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17"/>
      <c r="G615" s="46" t="s">
        <v>460</v>
      </c>
      <c r="H615" s="53" t="s">
        <v>266</v>
      </c>
      <c r="I615" s="53" t="s">
        <v>45</v>
      </c>
      <c r="J615" s="53" t="s">
        <v>268</v>
      </c>
      <c r="K615" s="25" t="s">
        <v>46</v>
      </c>
      <c r="L615" s="25" t="s">
        <v>269</v>
      </c>
      <c r="M615" s="25" t="s">
        <v>270</v>
      </c>
      <c r="N615" s="25" t="s">
        <v>47</v>
      </c>
      <c r="O615" s="25" t="s">
        <v>272</v>
      </c>
      <c r="P615" s="25" t="s">
        <v>273</v>
      </c>
      <c r="Q615" s="227" t="s">
        <v>271</v>
      </c>
      <c r="R615" s="53"/>
      <c r="S615" s="53"/>
      <c r="T615" s="53"/>
      <c r="U615" s="22"/>
      <c r="V615" s="22"/>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26"/>
      <c r="G616" s="29" t="s">
        <v>81</v>
      </c>
      <c r="H616" s="384">
        <v>4500</v>
      </c>
      <c r="I616" s="384">
        <v>27.5</v>
      </c>
      <c r="J616" s="385">
        <v>1</v>
      </c>
      <c r="K616" s="386" t="s">
        <v>55</v>
      </c>
      <c r="L616" s="384">
        <v>431</v>
      </c>
      <c r="M616" s="387">
        <v>100</v>
      </c>
      <c r="N616" s="388" t="s">
        <v>56</v>
      </c>
      <c r="O616" s="384">
        <v>125</v>
      </c>
      <c r="P616" s="387">
        <v>1000</v>
      </c>
      <c r="Q616" s="385">
        <v>0.5</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26"/>
      <c r="G617" s="29" t="s">
        <v>72</v>
      </c>
      <c r="H617" s="384">
        <v>26250</v>
      </c>
      <c r="I617" s="384">
        <v>27.5</v>
      </c>
      <c r="J617" s="385">
        <v>1</v>
      </c>
      <c r="K617" s="386" t="s">
        <v>55</v>
      </c>
      <c r="L617" s="384">
        <v>431</v>
      </c>
      <c r="M617" s="387">
        <v>100</v>
      </c>
      <c r="N617" s="388" t="s">
        <v>56</v>
      </c>
      <c r="O617" s="384">
        <v>125</v>
      </c>
      <c r="P617" s="387">
        <v>1000</v>
      </c>
      <c r="Q617" s="385">
        <v>0.5</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26"/>
      <c r="G618" s="29" t="s">
        <v>73</v>
      </c>
      <c r="H618" s="384">
        <v>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26"/>
      <c r="G619" s="29" t="s">
        <v>74</v>
      </c>
      <c r="H619" s="384">
        <v>0</v>
      </c>
      <c r="I619" s="384">
        <v>27.5</v>
      </c>
      <c r="J619" s="385">
        <v>1</v>
      </c>
      <c r="K619" s="388" t="s">
        <v>54</v>
      </c>
      <c r="L619" s="384">
        <v>48</v>
      </c>
      <c r="M619" s="387">
        <v>200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6"/>
      <c r="G620" s="29" t="s">
        <v>75</v>
      </c>
      <c r="H620" s="384">
        <v>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9" t="s">
        <v>76</v>
      </c>
      <c r="H621" s="384">
        <v>0</v>
      </c>
      <c r="I621" s="384">
        <v>27.5</v>
      </c>
      <c r="J621" s="385">
        <v>1</v>
      </c>
      <c r="K621" s="388" t="s">
        <v>51</v>
      </c>
      <c r="L621" s="384">
        <v>40</v>
      </c>
      <c r="M621" s="387">
        <v>240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9" t="s">
        <v>77</v>
      </c>
      <c r="H622" s="384">
        <v>0</v>
      </c>
      <c r="I622" s="384">
        <v>27.5</v>
      </c>
      <c r="J622" s="385">
        <v>1</v>
      </c>
      <c r="K622" s="388" t="s">
        <v>53</v>
      </c>
      <c r="L622" s="384">
        <v>31.3</v>
      </c>
      <c r="M622" s="387">
        <v>100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29" t="s">
        <v>78</v>
      </c>
      <c r="H623" s="384">
        <v>0</v>
      </c>
      <c r="I623" s="384">
        <v>27.5</v>
      </c>
      <c r="J623" s="385">
        <v>1</v>
      </c>
      <c r="K623" s="388" t="s">
        <v>52</v>
      </c>
      <c r="L623" s="389">
        <v>27.7</v>
      </c>
      <c r="M623" s="389">
        <v>100</v>
      </c>
      <c r="N623" s="388"/>
      <c r="O623" s="384">
        <v>0</v>
      </c>
      <c r="P623" s="387">
        <v>0</v>
      </c>
      <c r="Q623" s="385">
        <v>1</v>
      </c>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x14ac:dyDescent="0.25">
      <c r="A624" s="5"/>
      <c r="B624" s="6"/>
      <c r="C624" s="17"/>
      <c r="D624" s="17"/>
      <c r="E624" s="17"/>
      <c r="F624" s="33"/>
      <c r="G624" s="29" t="s">
        <v>251</v>
      </c>
      <c r="H624" s="384">
        <v>0</v>
      </c>
      <c r="I624" s="384">
        <v>27.5</v>
      </c>
      <c r="J624" s="385">
        <v>1</v>
      </c>
      <c r="K624" s="388" t="s">
        <v>52</v>
      </c>
      <c r="L624" s="389">
        <v>27.7</v>
      </c>
      <c r="M624" s="389">
        <v>100</v>
      </c>
      <c r="N624" s="388"/>
      <c r="O624" s="384">
        <v>0</v>
      </c>
      <c r="P624" s="387">
        <v>0</v>
      </c>
      <c r="Q624" s="385">
        <v>1</v>
      </c>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x14ac:dyDescent="0.25">
      <c r="A625" s="5"/>
      <c r="B625" s="6"/>
      <c r="C625" s="17"/>
      <c r="D625" s="17"/>
      <c r="E625" s="17"/>
      <c r="F625" s="33"/>
      <c r="G625" s="216" t="s">
        <v>82</v>
      </c>
      <c r="H625" s="384">
        <v>0</v>
      </c>
      <c r="I625" s="384">
        <v>27.5</v>
      </c>
      <c r="J625" s="385">
        <v>1</v>
      </c>
      <c r="K625" s="388"/>
      <c r="L625" s="384">
        <v>0</v>
      </c>
      <c r="M625" s="387">
        <v>0</v>
      </c>
      <c r="N625" s="388"/>
      <c r="O625" s="384">
        <v>0</v>
      </c>
      <c r="P625" s="387">
        <v>0</v>
      </c>
      <c r="Q625" s="385">
        <v>1</v>
      </c>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17"/>
      <c r="D626" s="17"/>
      <c r="E626" s="17"/>
      <c r="F626" s="33"/>
      <c r="G626" s="216" t="s">
        <v>83</v>
      </c>
      <c r="H626" s="384">
        <v>0</v>
      </c>
      <c r="I626" s="384">
        <v>27.5</v>
      </c>
      <c r="J626" s="385">
        <v>1</v>
      </c>
      <c r="K626" s="388"/>
      <c r="L626" s="384">
        <v>0</v>
      </c>
      <c r="M626" s="387">
        <v>0</v>
      </c>
      <c r="N626" s="388"/>
      <c r="O626" s="384">
        <v>0</v>
      </c>
      <c r="P626" s="387">
        <v>0</v>
      </c>
      <c r="Q626" s="385">
        <v>1</v>
      </c>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x14ac:dyDescent="0.25">
      <c r="A627" s="5"/>
      <c r="B627" s="6"/>
      <c r="C627" s="17"/>
      <c r="D627" s="17"/>
      <c r="E627" s="17"/>
      <c r="F627" s="33"/>
      <c r="G627" s="216" t="s">
        <v>84</v>
      </c>
      <c r="H627" s="384">
        <v>0</v>
      </c>
      <c r="I627" s="384">
        <v>27.5</v>
      </c>
      <c r="J627" s="385">
        <v>1</v>
      </c>
      <c r="K627" s="388"/>
      <c r="L627" s="384">
        <v>0</v>
      </c>
      <c r="M627" s="387">
        <v>0</v>
      </c>
      <c r="N627" s="388"/>
      <c r="O627" s="384">
        <v>0</v>
      </c>
      <c r="P627" s="387">
        <v>0</v>
      </c>
      <c r="Q627" s="385">
        <v>1</v>
      </c>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x14ac:dyDescent="0.25">
      <c r="A628" s="5"/>
      <c r="B628" s="6"/>
      <c r="C628" s="17"/>
      <c r="D628" s="17"/>
      <c r="E628" s="17"/>
      <c r="F628" s="33"/>
      <c r="G628" s="225" t="s">
        <v>80</v>
      </c>
      <c r="H628" s="384">
        <v>3000</v>
      </c>
      <c r="I628" s="384">
        <v>27.5</v>
      </c>
      <c r="J628" s="385">
        <v>1</v>
      </c>
      <c r="K628" s="388"/>
      <c r="L628" s="384">
        <v>0</v>
      </c>
      <c r="M628" s="387">
        <v>0</v>
      </c>
      <c r="N628" s="388"/>
      <c r="O628" s="384">
        <v>0</v>
      </c>
      <c r="P628" s="387">
        <v>0</v>
      </c>
      <c r="Q628" s="385">
        <v>1</v>
      </c>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x14ac:dyDescent="0.25">
      <c r="A629" s="5"/>
      <c r="B629" s="6"/>
      <c r="C629" s="17"/>
      <c r="D629" s="17"/>
      <c r="E629" s="17"/>
      <c r="F629" s="33"/>
      <c r="G629" s="225" t="s">
        <v>85</v>
      </c>
      <c r="H629" s="384">
        <v>3000</v>
      </c>
      <c r="I629" s="384">
        <v>27.5</v>
      </c>
      <c r="J629" s="385">
        <v>1</v>
      </c>
      <c r="K629" s="388"/>
      <c r="L629" s="384">
        <v>0</v>
      </c>
      <c r="M629" s="387">
        <v>0</v>
      </c>
      <c r="N629" s="388"/>
      <c r="O629" s="384">
        <v>0</v>
      </c>
      <c r="P629" s="387">
        <v>0</v>
      </c>
      <c r="Q629" s="385">
        <v>1</v>
      </c>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x14ac:dyDescent="0.25">
      <c r="A630" s="5"/>
      <c r="B630" s="6"/>
      <c r="C630" s="17"/>
      <c r="D630" s="17"/>
      <c r="E630" s="17"/>
      <c r="F630" s="33"/>
      <c r="G630" s="225" t="s">
        <v>257</v>
      </c>
      <c r="H630" s="384">
        <v>3000</v>
      </c>
      <c r="I630" s="384">
        <v>27.5</v>
      </c>
      <c r="J630" s="385">
        <v>1</v>
      </c>
      <c r="K630" s="388"/>
      <c r="L630" s="384">
        <v>0</v>
      </c>
      <c r="M630" s="387">
        <v>0</v>
      </c>
      <c r="N630" s="388"/>
      <c r="O630" s="384">
        <v>0</v>
      </c>
      <c r="P630" s="387">
        <v>0</v>
      </c>
      <c r="Q630" s="385">
        <v>1</v>
      </c>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x14ac:dyDescent="0.25">
      <c r="A631" s="5"/>
      <c r="B631" s="6"/>
      <c r="C631" s="17"/>
      <c r="D631" s="17"/>
      <c r="E631" s="17"/>
      <c r="F631" s="33"/>
      <c r="G631" s="225" t="s">
        <v>258</v>
      </c>
      <c r="H631" s="384">
        <v>3000</v>
      </c>
      <c r="I631" s="384">
        <v>27.5</v>
      </c>
      <c r="J631" s="385">
        <v>1</v>
      </c>
      <c r="K631" s="388"/>
      <c r="L631" s="384">
        <v>0</v>
      </c>
      <c r="M631" s="387">
        <v>0</v>
      </c>
      <c r="N631" s="388"/>
      <c r="O631" s="384">
        <v>0</v>
      </c>
      <c r="P631" s="387">
        <v>0</v>
      </c>
      <c r="Q631" s="385">
        <v>1</v>
      </c>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x14ac:dyDescent="0.25">
      <c r="A632" s="5"/>
      <c r="B632" s="6"/>
      <c r="C632" s="17"/>
      <c r="D632" s="17"/>
      <c r="E632" s="17"/>
      <c r="F632" s="33"/>
      <c r="G632" s="226" t="s">
        <v>259</v>
      </c>
      <c r="H632" s="384">
        <v>3000</v>
      </c>
      <c r="I632" s="384">
        <v>27.5</v>
      </c>
      <c r="J632" s="385">
        <v>1</v>
      </c>
      <c r="K632" s="388"/>
      <c r="L632" s="384">
        <v>0</v>
      </c>
      <c r="M632" s="387">
        <v>0</v>
      </c>
      <c r="N632" s="388"/>
      <c r="O632" s="384">
        <v>0</v>
      </c>
      <c r="P632" s="387">
        <v>0</v>
      </c>
      <c r="Q632" s="385">
        <v>1</v>
      </c>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x14ac:dyDescent="0.25">
      <c r="A633" s="5"/>
      <c r="B633" s="6"/>
      <c r="C633" s="17"/>
      <c r="D633" s="17"/>
      <c r="E633" s="17"/>
      <c r="F633" s="33"/>
      <c r="G633" s="226" t="s">
        <v>260</v>
      </c>
      <c r="H633" s="384">
        <v>3000</v>
      </c>
      <c r="I633" s="384">
        <v>27.5</v>
      </c>
      <c r="J633" s="385">
        <v>1</v>
      </c>
      <c r="K633" s="388"/>
      <c r="L633" s="384">
        <v>0</v>
      </c>
      <c r="M633" s="387">
        <v>0</v>
      </c>
      <c r="N633" s="388"/>
      <c r="O633" s="384">
        <v>0</v>
      </c>
      <c r="P633" s="387">
        <v>0</v>
      </c>
      <c r="Q633" s="385">
        <v>1</v>
      </c>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x14ac:dyDescent="0.25">
      <c r="A634" s="5"/>
      <c r="B634" s="6"/>
      <c r="C634" s="17"/>
      <c r="D634" s="17"/>
      <c r="E634" s="17"/>
      <c r="F634" s="33"/>
      <c r="G634" s="48"/>
      <c r="H634" s="48"/>
      <c r="I634" s="48"/>
      <c r="J634" s="48"/>
      <c r="K634" s="48"/>
      <c r="L634" s="48"/>
      <c r="M634" s="48"/>
      <c r="N634" s="48"/>
      <c r="O634" s="48"/>
      <c r="P634" s="48"/>
      <c r="Q634" s="48"/>
      <c r="R634" s="48"/>
      <c r="S634" s="48"/>
      <c r="T634" s="48"/>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5.0999999999999996" customHeight="1" x14ac:dyDescent="0.25">
      <c r="A635" s="5"/>
      <c r="B635" s="6"/>
      <c r="C635" s="17"/>
      <c r="D635" s="17"/>
      <c r="E635" s="17"/>
      <c r="F635" s="36"/>
      <c r="G635" s="37"/>
      <c r="H635" s="37"/>
      <c r="I635" s="37"/>
      <c r="J635" s="37"/>
      <c r="K635" s="38"/>
      <c r="L635" s="38"/>
      <c r="M635" s="38"/>
      <c r="N635" s="38"/>
      <c r="O635" s="38"/>
      <c r="P635" s="38"/>
      <c r="Q635" s="38"/>
      <c r="R635" s="38"/>
      <c r="S635" s="38"/>
      <c r="T635" s="38"/>
      <c r="U635" s="38"/>
      <c r="V635" s="38"/>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24.95" customHeight="1" x14ac:dyDescent="0.25">
      <c r="A636" s="5"/>
      <c r="B636" s="6"/>
      <c r="C636" s="39"/>
      <c r="D636" s="39"/>
      <c r="E636" s="39"/>
      <c r="F636" s="39"/>
      <c r="G636" s="40" t="str">
        <f>G608</f>
        <v>MISC COSTS - SEED GRADING &amp; CLEANING</v>
      </c>
      <c r="H636" s="39"/>
      <c r="I636" s="39"/>
      <c r="J636" s="39"/>
      <c r="K636" s="39"/>
      <c r="L636" s="39"/>
      <c r="M636" s="39"/>
      <c r="N636" s="39"/>
      <c r="O636" s="39"/>
      <c r="P636" s="39"/>
      <c r="Q636" s="39"/>
      <c r="R636" s="39"/>
      <c r="S636" s="39"/>
      <c r="T636" s="39"/>
      <c r="U636" s="39"/>
      <c r="V636" s="39"/>
      <c r="W636" s="41" t="s">
        <v>24</v>
      </c>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7"/>
      <c r="G637" s="7"/>
      <c r="H637" s="7"/>
      <c r="I637" s="7"/>
      <c r="J637" s="7"/>
      <c r="K637" s="7"/>
      <c r="L637" s="7"/>
      <c r="M637" s="7"/>
      <c r="N637" s="7"/>
      <c r="O637" s="7"/>
      <c r="P637" s="7"/>
      <c r="Q637" s="7"/>
      <c r="R637" s="7"/>
      <c r="S637" s="7"/>
      <c r="T637" s="7"/>
      <c r="U637" s="7"/>
      <c r="V637" s="7"/>
      <c r="W637" s="7"/>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6"/>
      <c r="G638" s="6"/>
      <c r="H638" s="7"/>
      <c r="I638" s="7"/>
      <c r="J638" s="7"/>
      <c r="K638" s="7"/>
      <c r="L638" s="7"/>
      <c r="M638" s="7"/>
      <c r="N638" s="7"/>
      <c r="O638" s="7"/>
      <c r="P638" s="7"/>
      <c r="Q638" s="7"/>
      <c r="R638" s="7"/>
      <c r="S638" s="7"/>
      <c r="T638" s="7"/>
      <c r="U638" s="7"/>
      <c r="V638" s="7"/>
      <c r="W638" s="7"/>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outlineLevel="1" thickBot="1" x14ac:dyDescent="0.3">
      <c r="A639" s="5"/>
      <c r="B639" s="6"/>
      <c r="C639" s="6"/>
      <c r="D639" s="6"/>
      <c r="E639" s="6"/>
      <c r="F639" s="6"/>
      <c r="G639" s="6"/>
      <c r="H639" s="7"/>
      <c r="I639" s="7"/>
      <c r="J639" s="7"/>
      <c r="K639" s="7"/>
      <c r="L639" s="7"/>
      <c r="M639" s="7"/>
      <c r="N639" s="7"/>
      <c r="O639" s="7"/>
      <c r="P639" s="7"/>
      <c r="Q639" s="7"/>
      <c r="R639" s="7"/>
      <c r="S639" s="7"/>
      <c r="T639" s="7"/>
      <c r="U639" s="7"/>
      <c r="V639" s="7"/>
      <c r="W639" s="7"/>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outlineLevel="1" x14ac:dyDescent="0.25">
      <c r="A640" s="5"/>
      <c r="B640" s="6"/>
      <c r="C640" s="9" t="s">
        <v>0</v>
      </c>
      <c r="D640" s="9"/>
      <c r="E640" s="9"/>
      <c r="F640" s="9"/>
      <c r="G640" s="9"/>
      <c r="H640" s="9"/>
      <c r="I640" s="9"/>
      <c r="J640" s="9"/>
      <c r="K640" s="10"/>
      <c r="L640" s="10"/>
      <c r="M640" s="10"/>
      <c r="N640" s="10"/>
      <c r="O640" s="10"/>
      <c r="P640" s="10"/>
      <c r="Q640" s="10"/>
      <c r="R640" s="10"/>
      <c r="S640" s="10"/>
      <c r="T640" s="10"/>
      <c r="U640" s="10"/>
      <c r="V640" s="10"/>
      <c r="W640" s="11"/>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outlineLevel="1" x14ac:dyDescent="0.25">
      <c r="A641" s="5"/>
      <c r="B641" s="6"/>
      <c r="C641" s="12"/>
      <c r="D641" s="12"/>
      <c r="E641" s="12" t="s">
        <v>1</v>
      </c>
      <c r="F641" s="13"/>
      <c r="G641" s="14" t="s">
        <v>57</v>
      </c>
      <c r="H641" s="13"/>
      <c r="I641" s="13"/>
      <c r="J641" s="13"/>
      <c r="K641" s="13"/>
      <c r="L641" s="13"/>
      <c r="M641" s="13"/>
      <c r="N641" s="13"/>
      <c r="O641" s="13"/>
      <c r="P641" s="13"/>
      <c r="Q641" s="13"/>
      <c r="R641" s="13"/>
      <c r="S641" s="15"/>
      <c r="T641" s="13"/>
      <c r="U641" s="15"/>
      <c r="V641" s="15"/>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2"/>
      <c r="D642" s="12"/>
      <c r="E642" s="17"/>
      <c r="F642" s="13"/>
      <c r="G642" s="18"/>
      <c r="I642" s="13"/>
      <c r="J642" s="13"/>
      <c r="K642" s="13"/>
      <c r="L642" s="13"/>
      <c r="M642" s="13"/>
      <c r="N642" s="13"/>
      <c r="O642" s="13"/>
      <c r="P642" s="13"/>
      <c r="Q642" s="13"/>
      <c r="R642" s="13"/>
      <c r="S642" s="15"/>
      <c r="T642" s="19"/>
      <c r="U642" s="15"/>
      <c r="V642" s="15"/>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2"/>
      <c r="E643" s="17"/>
      <c r="F643" s="13"/>
      <c r="H643" s="13" t="s">
        <v>27</v>
      </c>
      <c r="I643" s="13"/>
      <c r="J643" s="13"/>
      <c r="K643" s="13"/>
      <c r="L643" s="13"/>
      <c r="M643" s="13"/>
      <c r="N643" s="13"/>
      <c r="O643" s="13"/>
      <c r="P643" s="13"/>
      <c r="Q643" s="13"/>
      <c r="R643" s="13"/>
      <c r="S643" s="15"/>
      <c r="T643" s="19"/>
      <c r="U643" s="15"/>
      <c r="V643" s="15"/>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20">
        <v>0</v>
      </c>
      <c r="D644" s="12"/>
      <c r="E644" s="17"/>
      <c r="F644" s="13"/>
      <c r="G644" s="21"/>
      <c r="H644" s="13"/>
      <c r="I644" s="13"/>
      <c r="J644" s="13"/>
      <c r="K644" s="13"/>
      <c r="L644" s="13"/>
      <c r="M644" s="13"/>
      <c r="N644" s="13"/>
      <c r="O644" s="13"/>
      <c r="P644" s="13"/>
      <c r="Q644" s="13"/>
      <c r="R644" s="13"/>
      <c r="S644" s="15"/>
      <c r="T644" s="19"/>
      <c r="U644" s="15"/>
      <c r="V644" s="15"/>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17"/>
      <c r="G645" s="17"/>
      <c r="H645" s="17"/>
      <c r="I645" s="17"/>
      <c r="J645" s="22"/>
      <c r="K645" s="22"/>
      <c r="L645" s="22"/>
      <c r="M645" s="22"/>
      <c r="N645" s="22"/>
      <c r="O645" s="22"/>
      <c r="P645" s="22"/>
      <c r="Q645" s="22"/>
      <c r="R645" s="22"/>
      <c r="S645" s="22"/>
      <c r="T645" s="22"/>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17"/>
      <c r="G646" s="17"/>
      <c r="H646" s="17"/>
      <c r="I646" s="17"/>
      <c r="J646" s="17"/>
      <c r="K646" s="17"/>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17"/>
      <c r="G647" s="13" t="s">
        <v>2</v>
      </c>
      <c r="H647" s="17"/>
      <c r="I647" s="23" t="s">
        <v>28</v>
      </c>
      <c r="J647" s="23" t="s">
        <v>29</v>
      </c>
      <c r="K647" s="23" t="s">
        <v>30</v>
      </c>
      <c r="L647" s="23" t="s">
        <v>31</v>
      </c>
      <c r="M647" s="23" t="s">
        <v>32</v>
      </c>
      <c r="N647" s="23"/>
      <c r="O647" s="23"/>
      <c r="P647" s="24"/>
      <c r="Q647" s="24"/>
      <c r="R647" s="24"/>
      <c r="S647" s="22"/>
      <c r="T647" s="22"/>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17"/>
      <c r="G648" s="17"/>
      <c r="H648" s="17"/>
      <c r="I648" s="23"/>
      <c r="J648" s="23"/>
      <c r="K648" s="23"/>
      <c r="L648" s="23"/>
      <c r="M648" s="23"/>
      <c r="N648" s="23"/>
      <c r="O648" s="23"/>
      <c r="P648" s="24"/>
      <c r="Q648" s="24"/>
      <c r="R648" s="24"/>
      <c r="S648" s="22"/>
      <c r="T648" s="22"/>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5.0999999999999996" customHeight="1" outlineLevel="1" x14ac:dyDescent="0.25">
      <c r="A649" s="5"/>
      <c r="B649" s="6"/>
      <c r="C649" s="17"/>
      <c r="D649" s="17"/>
      <c r="E649" s="17"/>
      <c r="F649" s="17"/>
      <c r="G649" s="17"/>
      <c r="H649" s="17"/>
      <c r="I649" s="23"/>
      <c r="J649" s="23"/>
      <c r="K649" s="23"/>
      <c r="L649" s="23"/>
      <c r="M649" s="23"/>
      <c r="N649" s="23"/>
      <c r="O649" s="23"/>
      <c r="P649" s="24"/>
      <c r="Q649" s="24"/>
      <c r="R649" s="24"/>
      <c r="S649" s="22"/>
      <c r="T649" s="22"/>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5.0999999999999996" customHeight="1" outlineLevel="1" x14ac:dyDescent="0.25">
      <c r="A650" s="5"/>
      <c r="B650" s="6"/>
      <c r="C650" s="17"/>
      <c r="D650" s="17"/>
      <c r="E650" s="17"/>
      <c r="F650" s="26"/>
      <c r="G650" s="27"/>
      <c r="H650" s="27"/>
      <c r="I650" s="28"/>
      <c r="J650" s="28"/>
      <c r="K650" s="28"/>
      <c r="L650" s="28"/>
      <c r="M650" s="28"/>
      <c r="N650" s="28"/>
      <c r="O650" s="28"/>
      <c r="P650" s="29"/>
      <c r="Q650" s="29"/>
      <c r="R650" s="29"/>
      <c r="S650" s="29"/>
      <c r="T650" s="29"/>
      <c r="U650" s="29"/>
      <c r="V650" s="30"/>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15" outlineLevel="1" x14ac:dyDescent="0.25">
      <c r="A651" s="5"/>
      <c r="B651" s="6"/>
      <c r="C651" s="17"/>
      <c r="D651" s="17"/>
      <c r="E651" s="17"/>
      <c r="F651" s="26"/>
      <c r="G651" s="27" t="s">
        <v>3</v>
      </c>
      <c r="H651" s="27" t="s">
        <v>4</v>
      </c>
      <c r="I651" s="390"/>
      <c r="J651" s="390"/>
      <c r="K651" s="390"/>
      <c r="L651" s="390"/>
      <c r="M651" s="390"/>
      <c r="N651" s="374"/>
      <c r="O651" s="374"/>
      <c r="P651" s="391"/>
      <c r="Q651" s="391"/>
      <c r="R651" s="391"/>
      <c r="S651" s="391"/>
      <c r="T651" s="391"/>
      <c r="U651" s="391"/>
      <c r="V651" s="42"/>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15" outlineLevel="1" x14ac:dyDescent="0.25">
      <c r="A652" s="5"/>
      <c r="B652" s="6"/>
      <c r="C652" s="17"/>
      <c r="D652" s="17"/>
      <c r="E652" s="17"/>
      <c r="F652" s="26"/>
      <c r="G652" s="27" t="s">
        <v>5</v>
      </c>
      <c r="H652" s="27" t="s">
        <v>6</v>
      </c>
      <c r="I652" s="390"/>
      <c r="J652" s="390"/>
      <c r="K652" s="390"/>
      <c r="L652" s="390"/>
      <c r="M652" s="390"/>
      <c r="N652" s="374"/>
      <c r="O652" s="374"/>
      <c r="P652" s="391"/>
      <c r="Q652" s="391"/>
      <c r="R652" s="391"/>
      <c r="S652" s="391"/>
      <c r="T652" s="391"/>
      <c r="U652" s="391"/>
      <c r="V652" s="42"/>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17"/>
      <c r="D653" s="17"/>
      <c r="E653" s="17"/>
      <c r="F653" s="26"/>
      <c r="G653" s="31" t="s">
        <v>7</v>
      </c>
      <c r="H653" s="31" t="s">
        <v>8</v>
      </c>
      <c r="I653" s="390"/>
      <c r="J653" s="390"/>
      <c r="K653" s="390"/>
      <c r="L653" s="390"/>
      <c r="M653" s="390"/>
      <c r="N653" s="374"/>
      <c r="O653" s="374"/>
      <c r="P653" s="340"/>
      <c r="Q653" s="340"/>
      <c r="R653" s="340"/>
      <c r="S653" s="340"/>
      <c r="T653" s="340"/>
      <c r="U653" s="340"/>
      <c r="V653" s="42"/>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ht="12" customHeight="1" outlineLevel="1" x14ac:dyDescent="0.25">
      <c r="A654" s="5"/>
      <c r="B654" s="6"/>
      <c r="C654" s="17"/>
      <c r="D654" s="17"/>
      <c r="E654" s="17"/>
      <c r="F654" s="33"/>
      <c r="G654" s="34" t="s">
        <v>9</v>
      </c>
      <c r="H654" s="34" t="s">
        <v>10</v>
      </c>
      <c r="I654" s="390"/>
      <c r="J654" s="390"/>
      <c r="K654" s="390"/>
      <c r="L654" s="390"/>
      <c r="M654" s="390"/>
      <c r="N654" s="374"/>
      <c r="O654" s="374"/>
      <c r="P654" s="340"/>
      <c r="Q654" s="340"/>
      <c r="R654" s="340"/>
      <c r="S654" s="340"/>
      <c r="T654" s="340"/>
      <c r="U654" s="340"/>
      <c r="V654" s="42"/>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ht="12" customHeight="1" outlineLevel="1" x14ac:dyDescent="0.25">
      <c r="A655" s="5"/>
      <c r="B655" s="6"/>
      <c r="C655" s="17"/>
      <c r="D655" s="17"/>
      <c r="E655" s="17"/>
      <c r="F655" s="33"/>
      <c r="G655" s="34" t="s">
        <v>11</v>
      </c>
      <c r="H655" s="34" t="s">
        <v>12</v>
      </c>
      <c r="I655" s="390"/>
      <c r="J655" s="390"/>
      <c r="K655" s="390"/>
      <c r="L655" s="390"/>
      <c r="M655" s="390"/>
      <c r="N655" s="374"/>
      <c r="O655" s="374"/>
      <c r="P655" s="340"/>
      <c r="Q655" s="340"/>
      <c r="R655" s="340"/>
      <c r="S655" s="340"/>
      <c r="T655" s="340"/>
      <c r="U655" s="340"/>
      <c r="V655" s="42"/>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ht="12" customHeight="1" outlineLevel="1" x14ac:dyDescent="0.25">
      <c r="A656" s="5"/>
      <c r="B656" s="6"/>
      <c r="C656" s="17"/>
      <c r="D656" s="17"/>
      <c r="E656" s="17"/>
      <c r="F656" s="33"/>
      <c r="G656" s="34" t="s">
        <v>13</v>
      </c>
      <c r="H656" s="34" t="s">
        <v>14</v>
      </c>
      <c r="I656" s="390"/>
      <c r="J656" s="390"/>
      <c r="K656" s="390"/>
      <c r="L656" s="390"/>
      <c r="M656" s="390"/>
      <c r="N656" s="374"/>
      <c r="O656" s="374"/>
      <c r="P656" s="340"/>
      <c r="Q656" s="340"/>
      <c r="R656" s="340"/>
      <c r="S656" s="340"/>
      <c r="T656" s="340"/>
      <c r="U656" s="340"/>
      <c r="V656" s="42"/>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ht="12" customHeight="1" outlineLevel="1" x14ac:dyDescent="0.25">
      <c r="A657" s="5"/>
      <c r="B657" s="6"/>
      <c r="C657" s="17"/>
      <c r="D657" s="17"/>
      <c r="E657" s="17"/>
      <c r="F657" s="33"/>
      <c r="G657" s="34" t="s">
        <v>15</v>
      </c>
      <c r="H657" s="34" t="s">
        <v>16</v>
      </c>
      <c r="I657" s="390"/>
      <c r="J657" s="390"/>
      <c r="K657" s="390"/>
      <c r="L657" s="390"/>
      <c r="M657" s="390"/>
      <c r="N657" s="374"/>
      <c r="O657" s="374"/>
      <c r="P657" s="340"/>
      <c r="Q657" s="340"/>
      <c r="R657" s="340"/>
      <c r="S657" s="340"/>
      <c r="T657" s="340"/>
      <c r="U657" s="340"/>
      <c r="V657" s="42"/>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outlineLevel="1" x14ac:dyDescent="0.25">
      <c r="A658" s="5"/>
      <c r="B658" s="6"/>
      <c r="C658" s="17"/>
      <c r="D658" s="17"/>
      <c r="E658" s="17"/>
      <c r="F658" s="33"/>
      <c r="G658" s="34" t="s">
        <v>19</v>
      </c>
      <c r="H658" s="34" t="s">
        <v>20</v>
      </c>
      <c r="I658" s="390"/>
      <c r="J658" s="390"/>
      <c r="K658" s="390"/>
      <c r="L658" s="390"/>
      <c r="M658" s="390"/>
      <c r="N658" s="374"/>
      <c r="O658" s="374"/>
      <c r="P658" s="340"/>
      <c r="Q658" s="340"/>
      <c r="R658" s="340"/>
      <c r="S658" s="340"/>
      <c r="T658" s="340"/>
      <c r="U658" s="340"/>
      <c r="V658" s="42"/>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outlineLevel="1" x14ac:dyDescent="0.25">
      <c r="A659" s="5"/>
      <c r="B659" s="6"/>
      <c r="C659" s="17"/>
      <c r="D659" s="17"/>
      <c r="E659" s="17"/>
      <c r="F659" s="33"/>
      <c r="G659" s="34" t="s">
        <v>17</v>
      </c>
      <c r="H659" s="34" t="s">
        <v>18</v>
      </c>
      <c r="I659" s="390"/>
      <c r="J659" s="390"/>
      <c r="K659" s="390"/>
      <c r="L659" s="390"/>
      <c r="M659" s="390"/>
      <c r="N659" s="374"/>
      <c r="O659" s="374"/>
      <c r="P659" s="340"/>
      <c r="Q659" s="340"/>
      <c r="R659" s="340"/>
      <c r="S659" s="340"/>
      <c r="T659" s="340"/>
      <c r="U659" s="340"/>
      <c r="V659" s="42"/>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outlineLevel="1" x14ac:dyDescent="0.25">
      <c r="A660" s="5"/>
      <c r="B660" s="6"/>
      <c r="C660" s="17"/>
      <c r="D660" s="17"/>
      <c r="E660" s="17"/>
      <c r="F660" s="33"/>
      <c r="G660" s="34" t="s">
        <v>22</v>
      </c>
      <c r="H660" s="34" t="s">
        <v>21</v>
      </c>
      <c r="I660" s="390"/>
      <c r="J660" s="390"/>
      <c r="K660" s="390"/>
      <c r="L660" s="390"/>
      <c r="M660" s="390"/>
      <c r="N660" s="374"/>
      <c r="O660" s="374"/>
      <c r="P660" s="340"/>
      <c r="Q660" s="340"/>
      <c r="R660" s="340"/>
      <c r="S660" s="340"/>
      <c r="T660" s="340"/>
      <c r="U660" s="340"/>
      <c r="V660" s="42"/>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outlineLevel="1" x14ac:dyDescent="0.25">
      <c r="A661" s="5"/>
      <c r="B661" s="6"/>
      <c r="C661" s="17"/>
      <c r="D661" s="17"/>
      <c r="E661" s="17"/>
      <c r="F661" s="33"/>
      <c r="G661" s="34" t="s">
        <v>22</v>
      </c>
      <c r="H661" s="34" t="s">
        <v>23</v>
      </c>
      <c r="I661" s="390"/>
      <c r="J661" s="390"/>
      <c r="K661" s="390"/>
      <c r="L661" s="390"/>
      <c r="M661" s="390"/>
      <c r="N661" s="374"/>
      <c r="O661" s="374"/>
      <c r="P661" s="340"/>
      <c r="Q661" s="340"/>
      <c r="R661" s="340"/>
      <c r="S661" s="340"/>
      <c r="T661" s="340"/>
      <c r="U661" s="340"/>
      <c r="V661" s="42"/>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5.0999999999999996" customHeight="1" outlineLevel="1" x14ac:dyDescent="0.25">
      <c r="A662" s="5"/>
      <c r="B662" s="6"/>
      <c r="C662" s="17"/>
      <c r="D662" s="17"/>
      <c r="E662" s="17"/>
      <c r="F662" s="36"/>
      <c r="G662" s="37"/>
      <c r="H662" s="37"/>
      <c r="I662" s="37"/>
      <c r="J662" s="38"/>
      <c r="K662" s="38"/>
      <c r="L662" s="38"/>
      <c r="M662" s="38"/>
      <c r="N662" s="38"/>
      <c r="O662" s="38"/>
      <c r="P662" s="38"/>
      <c r="Q662" s="38"/>
      <c r="R662" s="38"/>
      <c r="S662" s="38"/>
      <c r="T662" s="38"/>
      <c r="U662" s="38"/>
      <c r="V662" s="30"/>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24.95" customHeight="1" outlineLevel="1" x14ac:dyDescent="0.25">
      <c r="A663" s="5"/>
      <c r="B663" s="6"/>
      <c r="C663" s="39"/>
      <c r="D663" s="39"/>
      <c r="E663" s="39"/>
      <c r="F663" s="39"/>
      <c r="G663" s="40" t="str">
        <f>G641</f>
        <v>Deepflow</v>
      </c>
      <c r="H663" s="39"/>
      <c r="I663" s="39"/>
      <c r="J663" s="39"/>
      <c r="K663" s="39"/>
      <c r="L663" s="39"/>
      <c r="M663" s="39"/>
      <c r="N663" s="39"/>
      <c r="O663" s="39"/>
      <c r="P663" s="39"/>
      <c r="Q663" s="39"/>
      <c r="R663" s="39"/>
      <c r="S663" s="39"/>
      <c r="T663" s="39"/>
      <c r="U663" s="39"/>
      <c r="V663" s="39"/>
      <c r="W663" s="41" t="s">
        <v>24</v>
      </c>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outlineLevel="1" x14ac:dyDescent="0.25">
      <c r="A664" s="5"/>
      <c r="B664" s="6"/>
      <c r="C664" s="6"/>
      <c r="D664" s="6"/>
      <c r="E664" s="6"/>
      <c r="F664" s="7"/>
      <c r="G664" s="7"/>
      <c r="H664" s="7"/>
      <c r="I664" s="7"/>
      <c r="J664" s="7"/>
      <c r="K664" s="7"/>
      <c r="L664" s="7"/>
      <c r="M664" s="7"/>
      <c r="N664" s="7"/>
      <c r="O664" s="7"/>
      <c r="P664" s="7"/>
      <c r="Q664" s="7"/>
      <c r="R664" s="7"/>
      <c r="S664" s="7"/>
      <c r="T664" s="7"/>
      <c r="U664" s="7"/>
      <c r="V664" s="7"/>
      <c r="W664" s="7"/>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sheetData>
  <mergeCells count="3">
    <mergeCell ref="H580:H582"/>
    <mergeCell ref="M114:O114"/>
    <mergeCell ref="H114:J1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75"/>
  <sheetViews>
    <sheetView topLeftCell="A14" workbookViewId="0">
      <selection activeCell="G21" sqref="G21:G32"/>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1063</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Crop!G615</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7"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8" t="s">
        <v>76</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8" t="s">
        <v>75</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8" t="s">
        <v>78</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8" t="s">
        <v>251</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8" t="s">
        <v>81</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72</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77</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8"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8"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8"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9"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SUM(F66:V200)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1074</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786" t="s">
        <v>1080</v>
      </c>
      <c r="J43" s="786"/>
      <c r="K43" s="408">
        <v>10</v>
      </c>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786" t="s">
        <v>1081</v>
      </c>
      <c r="J44" s="279"/>
      <c r="K44" s="408">
        <v>100</v>
      </c>
      <c r="L44" s="786"/>
      <c r="M44" s="786"/>
      <c r="N44" s="786"/>
      <c r="O44" s="786"/>
      <c r="P44" s="786"/>
      <c r="Q44" s="786"/>
      <c r="R44" s="786"/>
      <c r="S44" s="785"/>
      <c r="T44" s="808"/>
      <c r="U44" s="807"/>
      <c r="V44" s="807"/>
      <c r="W44" s="773"/>
      <c r="X44" s="768"/>
    </row>
    <row r="45" spans="1:68" s="765" customFormat="1" x14ac:dyDescent="0.25">
      <c r="A45" s="767"/>
      <c r="B45" s="766"/>
      <c r="C45" s="778"/>
      <c r="D45" s="787"/>
      <c r="E45" s="778"/>
      <c r="F45" s="786"/>
      <c r="G45" s="809"/>
      <c r="H45" s="786"/>
      <c r="J45" s="279"/>
      <c r="K45" s="279"/>
      <c r="L45" s="786"/>
      <c r="M45" s="786"/>
      <c r="N45" s="786"/>
      <c r="O45" s="786"/>
      <c r="P45" s="786"/>
      <c r="Q45" s="786"/>
      <c r="R45" s="786"/>
      <c r="S45" s="785"/>
      <c r="T45" s="808"/>
      <c r="U45" s="807"/>
      <c r="V45" s="807"/>
      <c r="W45" s="773"/>
      <c r="X45" s="768"/>
    </row>
    <row r="46" spans="1:68" s="765" customFormat="1" x14ac:dyDescent="0.25">
      <c r="A46" s="767"/>
      <c r="B46" s="766"/>
      <c r="C46" s="778"/>
      <c r="D46" s="778"/>
      <c r="E46" s="778"/>
      <c r="F46" s="778"/>
      <c r="G46" s="919" t="s">
        <v>1071</v>
      </c>
      <c r="H46" s="778"/>
      <c r="I46" s="778"/>
      <c r="J46" s="917"/>
      <c r="K46" s="917"/>
      <c r="L46" s="917"/>
      <c r="M46" s="917"/>
      <c r="N46" s="917"/>
      <c r="O46" s="917"/>
      <c r="P46" s="917"/>
      <c r="Q46" s="917"/>
      <c r="R46" s="917"/>
      <c r="S46" s="917"/>
      <c r="T46" s="917"/>
      <c r="U46" s="917"/>
      <c r="V46" s="917"/>
      <c r="W46" s="773"/>
      <c r="X46" s="768"/>
    </row>
    <row r="47" spans="1:68" s="765" customFormat="1" x14ac:dyDescent="0.25">
      <c r="A47" s="767"/>
      <c r="B47" s="766"/>
      <c r="C47" s="787"/>
      <c r="D47" s="787">
        <v>80</v>
      </c>
      <c r="E47" s="787" t="s">
        <v>1</v>
      </c>
      <c r="F47" s="786"/>
      <c r="G47" s="788"/>
      <c r="H47" s="786"/>
      <c r="I47" s="786"/>
      <c r="J47" s="786" t="s">
        <v>1072</v>
      </c>
      <c r="K47" s="923">
        <v>1</v>
      </c>
      <c r="L47" s="807"/>
      <c r="M47" s="807"/>
      <c r="N47" s="807"/>
      <c r="O47" s="807"/>
      <c r="P47" s="807"/>
      <c r="Q47" s="807"/>
      <c r="R47" s="807"/>
      <c r="S47" s="807"/>
      <c r="T47" s="807"/>
      <c r="U47" s="807"/>
      <c r="V47" s="807"/>
      <c r="W47" s="773"/>
      <c r="X47" s="768"/>
    </row>
    <row r="48" spans="1:68" s="765" customFormat="1" x14ac:dyDescent="0.25">
      <c r="A48" s="767"/>
      <c r="B48" s="766"/>
      <c r="C48" s="787"/>
      <c r="D48" s="787" t="b">
        <f>OR(ISNA(VLOOKUP(G47,Index_Table_Names,1,FALSE)),G47="")</f>
        <v>1</v>
      </c>
      <c r="E48" s="778"/>
      <c r="F48" s="786"/>
      <c r="G48" s="786"/>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87" t="e">
        <f>(D47&lt;&gt;#REF!)</f>
        <v>#REF!</v>
      </c>
      <c r="E49" s="778"/>
      <c r="F49" s="786"/>
      <c r="G49" s="251"/>
      <c r="H49" s="279"/>
      <c r="I49" s="786"/>
      <c r="J49" s="786"/>
      <c r="K49" s="786"/>
      <c r="L49" s="786"/>
      <c r="M49" s="786"/>
      <c r="N49" s="786"/>
      <c r="O49" s="786"/>
      <c r="P49" s="786"/>
      <c r="Q49" s="786"/>
      <c r="R49" s="786"/>
      <c r="S49" s="785"/>
      <c r="T49" s="808"/>
      <c r="U49" s="807"/>
      <c r="V49" s="807"/>
      <c r="W49" s="773"/>
      <c r="X49" s="768"/>
    </row>
    <row r="50" spans="1:24" s="765" customFormat="1" x14ac:dyDescent="0.25">
      <c r="A50" s="767"/>
      <c r="B50" s="766"/>
      <c r="C50" s="778"/>
      <c r="D50" s="778"/>
      <c r="E50" s="778"/>
      <c r="F50" s="778"/>
      <c r="G50" s="919" t="s">
        <v>1064</v>
      </c>
      <c r="H50" s="778"/>
      <c r="I50" s="778"/>
      <c r="J50" s="907"/>
      <c r="K50" s="803" t="s">
        <v>446</v>
      </c>
      <c r="L50" s="803" t="s">
        <v>152</v>
      </c>
      <c r="M50" s="803" t="s">
        <v>153</v>
      </c>
      <c r="N50" s="803" t="s">
        <v>154</v>
      </c>
      <c r="O50" s="803" t="s">
        <v>155</v>
      </c>
      <c r="P50" s="803" t="s">
        <v>156</v>
      </c>
      <c r="Q50" s="803" t="s">
        <v>157</v>
      </c>
      <c r="R50" s="803" t="s">
        <v>158</v>
      </c>
      <c r="S50" s="803" t="s">
        <v>159</v>
      </c>
      <c r="T50" s="803" t="s">
        <v>160</v>
      </c>
      <c r="U50" s="907"/>
      <c r="V50" s="907"/>
      <c r="W50" s="773"/>
      <c r="X50" s="768"/>
    </row>
    <row r="51" spans="1:24" s="765" customFormat="1" x14ac:dyDescent="0.25">
      <c r="A51" s="767"/>
      <c r="B51" s="766"/>
      <c r="C51" s="787"/>
      <c r="D51" s="787">
        <v>80</v>
      </c>
      <c r="E51" s="787" t="s">
        <v>1</v>
      </c>
      <c r="F51" s="786"/>
      <c r="G51" s="788"/>
      <c r="H51" s="786"/>
      <c r="I51" s="786"/>
      <c r="J51" s="786" t="s">
        <v>934</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461</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900</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901</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902</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904</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905</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906</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907</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t="b">
        <f>OR(ISNA(VLOOKUP(G51,Index_Table_Names,1,FALSE)),G51="")</f>
        <v>1</v>
      </c>
      <c r="E61" s="778"/>
      <c r="F61" s="786"/>
      <c r="G61" s="786"/>
      <c r="H61" s="279"/>
      <c r="I61" s="786"/>
      <c r="J61" s="786"/>
      <c r="K61" s="786" t="s">
        <v>1068</v>
      </c>
      <c r="L61" s="786"/>
      <c r="M61" s="786"/>
      <c r="N61" s="786"/>
      <c r="O61" s="786"/>
      <c r="P61" s="786"/>
      <c r="Q61" s="786"/>
      <c r="R61" s="786"/>
      <c r="S61" s="785"/>
      <c r="T61" s="808"/>
      <c r="U61" s="807"/>
      <c r="V61" s="807"/>
      <c r="W61" s="773"/>
      <c r="X61" s="768"/>
    </row>
    <row r="62" spans="1:24" s="765" customFormat="1" x14ac:dyDescent="0.25">
      <c r="A62" s="767"/>
      <c r="B62" s="766"/>
      <c r="C62" s="778"/>
      <c r="D62" s="787" t="e">
        <f>(D51&lt;&gt;#REF!)</f>
        <v>#REF!</v>
      </c>
      <c r="E62" s="778"/>
      <c r="F62" s="786"/>
      <c r="G62" s="251"/>
      <c r="H62" s="279"/>
      <c r="I62" s="786"/>
      <c r="J62" s="786"/>
      <c r="K62" s="786"/>
      <c r="L62" s="786"/>
      <c r="M62" s="786"/>
      <c r="N62" s="786"/>
      <c r="O62" s="786"/>
      <c r="P62" s="786"/>
      <c r="Q62" s="786"/>
      <c r="R62" s="786"/>
      <c r="S62" s="785"/>
      <c r="T62" s="808"/>
      <c r="U62" s="807"/>
      <c r="V62" s="807"/>
      <c r="W62" s="773"/>
      <c r="X62" s="768"/>
    </row>
    <row r="63" spans="1:24" s="765" customFormat="1" x14ac:dyDescent="0.25">
      <c r="A63" s="767"/>
      <c r="B63" s="766"/>
      <c r="C63" s="778"/>
      <c r="D63" s="787"/>
      <c r="E63" s="778"/>
      <c r="F63" s="786"/>
      <c r="G63" s="809"/>
      <c r="H63" s="279"/>
      <c r="I63" s="786"/>
      <c r="J63" s="279"/>
      <c r="K63" s="786"/>
      <c r="L63" s="786"/>
      <c r="M63" s="786"/>
      <c r="N63" s="786"/>
      <c r="O63" s="786"/>
      <c r="P63" s="786"/>
      <c r="Q63" s="786"/>
      <c r="R63" s="786"/>
      <c r="S63" s="785"/>
      <c r="T63" s="808"/>
      <c r="U63" s="807"/>
      <c r="V63" s="807"/>
      <c r="W63" s="773"/>
      <c r="X63" s="768"/>
    </row>
    <row r="64" spans="1:24" x14ac:dyDescent="0.25">
      <c r="A64" s="767"/>
      <c r="B64" s="766"/>
      <c r="C64" s="778"/>
      <c r="D64" s="778"/>
      <c r="E64" s="778"/>
      <c r="F64" s="778"/>
      <c r="G64" s="190" t="s">
        <v>1065</v>
      </c>
      <c r="H64" s="778"/>
      <c r="I64" s="778"/>
      <c r="J64" s="803" t="s">
        <v>856</v>
      </c>
      <c r="K64" s="803" t="s">
        <v>446</v>
      </c>
      <c r="L64" s="803" t="s">
        <v>152</v>
      </c>
      <c r="M64" s="803" t="s">
        <v>153</v>
      </c>
      <c r="N64" s="803" t="s">
        <v>154</v>
      </c>
      <c r="O64" s="803" t="s">
        <v>155</v>
      </c>
      <c r="P64" s="803" t="s">
        <v>156</v>
      </c>
      <c r="Q64" s="803" t="s">
        <v>157</v>
      </c>
      <c r="R64" s="803" t="s">
        <v>158</v>
      </c>
      <c r="S64" s="803" t="s">
        <v>159</v>
      </c>
      <c r="T64" s="803" t="s">
        <v>160</v>
      </c>
      <c r="U64" s="803"/>
      <c r="V64" s="897"/>
      <c r="W64" s="773"/>
      <c r="X64" s="768"/>
    </row>
    <row r="65" spans="1:24" x14ac:dyDescent="0.25">
      <c r="A65" s="767"/>
      <c r="B65" s="766"/>
      <c r="C65" s="778"/>
      <c r="D65" s="778"/>
      <c r="E65" s="778"/>
      <c r="F65" s="778"/>
      <c r="G65" s="897"/>
      <c r="H65" s="778"/>
      <c r="I65" s="778"/>
      <c r="J65" s="803"/>
      <c r="K65" s="803" t="s">
        <v>1067</v>
      </c>
      <c r="L65" s="803" t="s">
        <v>1067</v>
      </c>
      <c r="M65" s="803" t="s">
        <v>1067</v>
      </c>
      <c r="N65" s="803" t="s">
        <v>1067</v>
      </c>
      <c r="O65" s="803" t="s">
        <v>1067</v>
      </c>
      <c r="P65" s="803" t="s">
        <v>1067</v>
      </c>
      <c r="Q65" s="803" t="s">
        <v>1067</v>
      </c>
      <c r="R65" s="803" t="s">
        <v>1067</v>
      </c>
      <c r="S65" s="803" t="s">
        <v>1067</v>
      </c>
      <c r="T65" s="803" t="s">
        <v>1067</v>
      </c>
      <c r="U65" s="803"/>
      <c r="V65" s="897"/>
      <c r="W65" s="773"/>
      <c r="X65" s="768"/>
    </row>
    <row r="66" spans="1:24" x14ac:dyDescent="0.25">
      <c r="A66" s="767"/>
      <c r="B66" s="766"/>
      <c r="C66" s="778"/>
      <c r="D66" s="778"/>
      <c r="E66" s="778"/>
      <c r="F66" s="782"/>
      <c r="G66" s="782"/>
      <c r="H66" s="782"/>
      <c r="I66" s="765" t="s">
        <v>934</v>
      </c>
      <c r="J66" s="782" t="str">
        <f t="shared" ref="J66:J77" si="0">G21</f>
        <v>w</v>
      </c>
      <c r="K66" s="918">
        <v>8</v>
      </c>
      <c r="L66" s="918">
        <v>25</v>
      </c>
      <c r="M66" s="918">
        <v>30</v>
      </c>
      <c r="N66" s="918">
        <v>30</v>
      </c>
      <c r="O66" s="918">
        <v>30</v>
      </c>
      <c r="P66" s="918">
        <v>30</v>
      </c>
      <c r="Q66" s="918">
        <v>30</v>
      </c>
      <c r="R66" s="918">
        <v>30</v>
      </c>
      <c r="S66" s="918">
        <v>30</v>
      </c>
      <c r="T66" s="918">
        <v>30</v>
      </c>
      <c r="U66" s="801"/>
      <c r="V66" s="774"/>
      <c r="W66" s="773"/>
      <c r="X66" s="768"/>
    </row>
    <row r="67" spans="1:24" x14ac:dyDescent="0.25">
      <c r="A67" s="767"/>
      <c r="B67" s="766"/>
      <c r="C67" s="778"/>
      <c r="D67" s="778"/>
      <c r="E67" s="778"/>
      <c r="F67" s="782"/>
      <c r="G67" s="794"/>
      <c r="H67" s="794"/>
      <c r="I67" s="765" t="s">
        <v>934</v>
      </c>
      <c r="J67" s="782" t="str">
        <f t="shared" si="0"/>
        <v>b</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 t="shared" si="0"/>
        <v>o</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 t="shared" si="0"/>
        <v>h</v>
      </c>
      <c r="K69" s="918">
        <v>8</v>
      </c>
      <c r="L69" s="918">
        <v>25</v>
      </c>
      <c r="M69" s="918">
        <v>30</v>
      </c>
      <c r="N69" s="918">
        <v>30</v>
      </c>
      <c r="O69" s="918">
        <v>30</v>
      </c>
      <c r="P69" s="918">
        <v>30</v>
      </c>
      <c r="Q69" s="918">
        <v>30</v>
      </c>
      <c r="R69" s="918">
        <v>30</v>
      </c>
      <c r="S69" s="918">
        <v>30</v>
      </c>
      <c r="T69" s="918">
        <v>30</v>
      </c>
      <c r="U69" s="795"/>
      <c r="V69" s="774"/>
      <c r="W69" s="773"/>
      <c r="X69" s="768"/>
    </row>
    <row r="70" spans="1:24" x14ac:dyDescent="0.25">
      <c r="A70" s="767"/>
      <c r="B70" s="766"/>
      <c r="C70" s="778"/>
      <c r="D70" s="778"/>
      <c r="E70" s="778"/>
      <c r="F70" s="782"/>
      <c r="G70" s="794"/>
      <c r="H70" s="794"/>
      <c r="I70" s="765" t="s">
        <v>934</v>
      </c>
      <c r="J70" s="782" t="str">
        <f t="shared" si="0"/>
        <v>of</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 t="shared" si="0"/>
        <v>z</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 t="shared" si="0"/>
        <v>r</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 t="shared" si="0"/>
        <v>l</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 t="shared" si="0"/>
        <v>f</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 t="shared" si="0"/>
        <v>i</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 t="shared" si="0"/>
        <v>k</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x14ac:dyDescent="0.25">
      <c r="A77" s="767"/>
      <c r="B77" s="766"/>
      <c r="C77" s="778"/>
      <c r="D77" s="778"/>
      <c r="E77" s="778"/>
      <c r="F77" s="782"/>
      <c r="G77" s="794"/>
      <c r="H77" s="794"/>
      <c r="I77" s="765" t="s">
        <v>934</v>
      </c>
      <c r="J77" s="782" t="str">
        <f t="shared" si="0"/>
        <v>v</v>
      </c>
      <c r="K77" s="918">
        <v>8</v>
      </c>
      <c r="L77" s="918">
        <v>25</v>
      </c>
      <c r="M77" s="918">
        <v>30</v>
      </c>
      <c r="N77" s="918">
        <v>30</v>
      </c>
      <c r="O77" s="918">
        <v>30</v>
      </c>
      <c r="P77" s="918">
        <v>30</v>
      </c>
      <c r="Q77" s="918">
        <v>30</v>
      </c>
      <c r="R77" s="918">
        <v>30</v>
      </c>
      <c r="S77" s="918">
        <v>30</v>
      </c>
      <c r="T77" s="918">
        <v>30</v>
      </c>
      <c r="U77" s="795"/>
      <c r="V77" s="774"/>
      <c r="W77" s="773"/>
      <c r="X77" s="768"/>
    </row>
    <row r="78" spans="1:24" s="765" customFormat="1" hidden="1" outlineLevel="1" x14ac:dyDescent="0.25">
      <c r="A78" s="767"/>
      <c r="B78" s="766"/>
      <c r="C78" s="778"/>
      <c r="D78" s="778"/>
      <c r="E78" s="778"/>
      <c r="F78" s="782"/>
      <c r="G78" s="782"/>
      <c r="H78" s="782"/>
      <c r="I78" s="765" t="s">
        <v>461</v>
      </c>
      <c r="J78" s="782" t="str">
        <f>J66</f>
        <v>w</v>
      </c>
      <c r="K78" s="918">
        <f>K66</f>
        <v>8</v>
      </c>
      <c r="L78" s="918">
        <f t="shared" ref="L78:T78" si="1">L66</f>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801"/>
      <c r="V78" s="774"/>
      <c r="W78" s="773"/>
      <c r="X78" s="768"/>
    </row>
    <row r="79" spans="1:24" s="765" customFormat="1" hidden="1" outlineLevel="1" x14ac:dyDescent="0.25">
      <c r="A79" s="767"/>
      <c r="B79" s="766"/>
      <c r="C79" s="778"/>
      <c r="D79" s="778"/>
      <c r="E79" s="778"/>
      <c r="F79" s="782"/>
      <c r="G79" s="794"/>
      <c r="H79" s="794"/>
      <c r="I79" s="765" t="s">
        <v>461</v>
      </c>
      <c r="J79" s="782" t="str">
        <f t="shared" ref="J79:T142" si="2">J67</f>
        <v>b</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2"/>
        <v>o</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2"/>
        <v>h</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2"/>
        <v>of</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2"/>
        <v>z</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2"/>
        <v>r</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2"/>
        <v>l</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2"/>
        <v>f</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2"/>
        <v>i</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2"/>
        <v>k</v>
      </c>
      <c r="K88" s="918">
        <f t="shared" si="2"/>
        <v>8</v>
      </c>
      <c r="L88" s="918">
        <f t="shared" si="2"/>
        <v>25</v>
      </c>
      <c r="M88" s="918">
        <f t="shared" si="2"/>
        <v>30</v>
      </c>
      <c r="N88" s="918">
        <f t="shared" si="2"/>
        <v>30</v>
      </c>
      <c r="O88" s="918">
        <f t="shared" si="2"/>
        <v>30</v>
      </c>
      <c r="P88" s="918">
        <f t="shared" si="2"/>
        <v>30</v>
      </c>
      <c r="Q88" s="918">
        <f t="shared" si="2"/>
        <v>30</v>
      </c>
      <c r="R88" s="918">
        <f t="shared" si="2"/>
        <v>30</v>
      </c>
      <c r="S88" s="918">
        <f t="shared" si="2"/>
        <v>30</v>
      </c>
      <c r="T88" s="918">
        <f t="shared" si="2"/>
        <v>30</v>
      </c>
      <c r="U88" s="795"/>
      <c r="V88" s="774"/>
      <c r="W88" s="773"/>
      <c r="X88" s="768"/>
    </row>
    <row r="89" spans="1:24" s="765" customFormat="1" hidden="1" outlineLevel="1" x14ac:dyDescent="0.25">
      <c r="A89" s="767"/>
      <c r="B89" s="766"/>
      <c r="C89" s="778"/>
      <c r="D89" s="778"/>
      <c r="E89" s="778"/>
      <c r="F89" s="782"/>
      <c r="G89" s="794"/>
      <c r="H89" s="794"/>
      <c r="I89" s="765" t="s">
        <v>461</v>
      </c>
      <c r="J89" s="782" t="str">
        <f t="shared" si="2"/>
        <v>v</v>
      </c>
      <c r="K89" s="918">
        <f t="shared" si="2"/>
        <v>8</v>
      </c>
      <c r="L89" s="918">
        <f t="shared" si="2"/>
        <v>25</v>
      </c>
      <c r="M89" s="918">
        <f t="shared" si="2"/>
        <v>30</v>
      </c>
      <c r="N89" s="918">
        <f t="shared" si="2"/>
        <v>30</v>
      </c>
      <c r="O89" s="918">
        <f t="shared" si="2"/>
        <v>30</v>
      </c>
      <c r="P89" s="918">
        <f t="shared" si="2"/>
        <v>30</v>
      </c>
      <c r="Q89" s="918">
        <f t="shared" si="2"/>
        <v>30</v>
      </c>
      <c r="R89" s="918">
        <f t="shared" si="2"/>
        <v>30</v>
      </c>
      <c r="S89" s="918">
        <f t="shared" si="2"/>
        <v>30</v>
      </c>
      <c r="T89" s="918">
        <f t="shared" si="2"/>
        <v>30</v>
      </c>
      <c r="U89" s="795"/>
      <c r="V89" s="774"/>
      <c r="W89" s="773"/>
      <c r="X89" s="768"/>
    </row>
    <row r="90" spans="1:24" s="765" customFormat="1" hidden="1" outlineLevel="1" x14ac:dyDescent="0.25">
      <c r="A90" s="767"/>
      <c r="B90" s="766"/>
      <c r="C90" s="778"/>
      <c r="D90" s="778"/>
      <c r="E90" s="778"/>
      <c r="F90" s="782"/>
      <c r="G90" s="782"/>
      <c r="H90" s="782"/>
      <c r="I90" s="765" t="s">
        <v>900</v>
      </c>
      <c r="J90" s="782" t="str">
        <f t="shared" si="2"/>
        <v>w</v>
      </c>
      <c r="K90" s="918">
        <f t="shared" si="2"/>
        <v>8</v>
      </c>
      <c r="L90" s="918">
        <f t="shared" si="2"/>
        <v>25</v>
      </c>
      <c r="M90" s="918">
        <f t="shared" si="2"/>
        <v>30</v>
      </c>
      <c r="N90" s="918">
        <f t="shared" si="2"/>
        <v>30</v>
      </c>
      <c r="O90" s="918">
        <f t="shared" si="2"/>
        <v>30</v>
      </c>
      <c r="P90" s="918">
        <f t="shared" si="2"/>
        <v>30</v>
      </c>
      <c r="Q90" s="918">
        <f t="shared" si="2"/>
        <v>30</v>
      </c>
      <c r="R90" s="918">
        <f t="shared" si="2"/>
        <v>30</v>
      </c>
      <c r="S90" s="918">
        <f t="shared" si="2"/>
        <v>30</v>
      </c>
      <c r="T90" s="918">
        <f t="shared" si="2"/>
        <v>30</v>
      </c>
      <c r="U90" s="801"/>
      <c r="V90" s="774"/>
      <c r="W90" s="773"/>
      <c r="X90" s="768"/>
    </row>
    <row r="91" spans="1:24" s="765" customFormat="1" hidden="1" outlineLevel="1" x14ac:dyDescent="0.25">
      <c r="A91" s="767"/>
      <c r="B91" s="766"/>
      <c r="C91" s="778"/>
      <c r="D91" s="778"/>
      <c r="E91" s="778"/>
      <c r="F91" s="782"/>
      <c r="G91" s="794"/>
      <c r="H91" s="794"/>
      <c r="I91" s="765" t="s">
        <v>900</v>
      </c>
      <c r="J91" s="782" t="str">
        <f t="shared" si="2"/>
        <v>b</v>
      </c>
      <c r="K91" s="918">
        <f t="shared" si="2"/>
        <v>8</v>
      </c>
      <c r="L91" s="918">
        <f t="shared" si="2"/>
        <v>25</v>
      </c>
      <c r="M91" s="918">
        <f t="shared" si="2"/>
        <v>30</v>
      </c>
      <c r="N91" s="918">
        <f t="shared" si="2"/>
        <v>30</v>
      </c>
      <c r="O91" s="918">
        <f t="shared" si="2"/>
        <v>30</v>
      </c>
      <c r="P91" s="918">
        <f t="shared" si="2"/>
        <v>30</v>
      </c>
      <c r="Q91" s="918">
        <f t="shared" si="2"/>
        <v>30</v>
      </c>
      <c r="R91" s="918">
        <f t="shared" si="2"/>
        <v>30</v>
      </c>
      <c r="S91" s="918">
        <f t="shared" si="2"/>
        <v>30</v>
      </c>
      <c r="T91" s="918">
        <f t="shared" si="2"/>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2"/>
        <v>o</v>
      </c>
      <c r="K92" s="918">
        <f t="shared" si="2"/>
        <v>8</v>
      </c>
      <c r="L92" s="918">
        <f t="shared" si="2"/>
        <v>25</v>
      </c>
      <c r="M92" s="918">
        <f t="shared" si="2"/>
        <v>30</v>
      </c>
      <c r="N92" s="918">
        <f t="shared" si="2"/>
        <v>30</v>
      </c>
      <c r="O92" s="918">
        <f t="shared" si="2"/>
        <v>30</v>
      </c>
      <c r="P92" s="918">
        <f t="shared" si="2"/>
        <v>30</v>
      </c>
      <c r="Q92" s="918">
        <f t="shared" si="2"/>
        <v>30</v>
      </c>
      <c r="R92" s="918">
        <f t="shared" si="2"/>
        <v>30</v>
      </c>
      <c r="S92" s="918">
        <f t="shared" si="2"/>
        <v>30</v>
      </c>
      <c r="T92" s="918">
        <f t="shared" si="2"/>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2"/>
        <v>h</v>
      </c>
      <c r="K93" s="918">
        <f t="shared" si="2"/>
        <v>8</v>
      </c>
      <c r="L93" s="918">
        <f t="shared" si="2"/>
        <v>25</v>
      </c>
      <c r="M93" s="918">
        <f t="shared" si="2"/>
        <v>30</v>
      </c>
      <c r="N93" s="918">
        <f t="shared" si="2"/>
        <v>30</v>
      </c>
      <c r="O93" s="918">
        <f t="shared" si="2"/>
        <v>30</v>
      </c>
      <c r="P93" s="918">
        <f t="shared" si="2"/>
        <v>30</v>
      </c>
      <c r="Q93" s="918">
        <f t="shared" si="2"/>
        <v>30</v>
      </c>
      <c r="R93" s="918">
        <f t="shared" si="2"/>
        <v>30</v>
      </c>
      <c r="S93" s="918">
        <f t="shared" si="2"/>
        <v>30</v>
      </c>
      <c r="T93" s="918">
        <f t="shared" si="2"/>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2"/>
        <v>of</v>
      </c>
      <c r="K94" s="918">
        <f t="shared" si="2"/>
        <v>8</v>
      </c>
      <c r="L94" s="918">
        <f t="shared" si="2"/>
        <v>25</v>
      </c>
      <c r="M94" s="918">
        <f t="shared" si="2"/>
        <v>30</v>
      </c>
      <c r="N94" s="918">
        <f t="shared" si="2"/>
        <v>30</v>
      </c>
      <c r="O94" s="918">
        <f t="shared" si="2"/>
        <v>30</v>
      </c>
      <c r="P94" s="918">
        <f t="shared" si="2"/>
        <v>30</v>
      </c>
      <c r="Q94" s="918">
        <f t="shared" si="2"/>
        <v>30</v>
      </c>
      <c r="R94" s="918">
        <f t="shared" si="2"/>
        <v>30</v>
      </c>
      <c r="S94" s="918">
        <f t="shared" si="2"/>
        <v>30</v>
      </c>
      <c r="T94" s="918">
        <f t="shared" si="2"/>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2"/>
        <v>z</v>
      </c>
      <c r="K95" s="918">
        <f t="shared" si="2"/>
        <v>8</v>
      </c>
      <c r="L95" s="918">
        <f t="shared" si="2"/>
        <v>25</v>
      </c>
      <c r="M95" s="918">
        <f t="shared" si="2"/>
        <v>30</v>
      </c>
      <c r="N95" s="918">
        <f t="shared" si="2"/>
        <v>30</v>
      </c>
      <c r="O95" s="918">
        <f t="shared" si="2"/>
        <v>30</v>
      </c>
      <c r="P95" s="918">
        <f t="shared" si="2"/>
        <v>30</v>
      </c>
      <c r="Q95" s="918">
        <f t="shared" si="2"/>
        <v>30</v>
      </c>
      <c r="R95" s="918">
        <f t="shared" si="2"/>
        <v>30</v>
      </c>
      <c r="S95" s="918">
        <f t="shared" si="2"/>
        <v>30</v>
      </c>
      <c r="T95" s="918">
        <f t="shared" si="2"/>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2"/>
        <v>r</v>
      </c>
      <c r="K96" s="918">
        <f t="shared" si="2"/>
        <v>8</v>
      </c>
      <c r="L96" s="918">
        <f t="shared" si="2"/>
        <v>25</v>
      </c>
      <c r="M96" s="918">
        <f t="shared" si="2"/>
        <v>30</v>
      </c>
      <c r="N96" s="918">
        <f t="shared" si="2"/>
        <v>30</v>
      </c>
      <c r="O96" s="918">
        <f t="shared" si="2"/>
        <v>30</v>
      </c>
      <c r="P96" s="918">
        <f t="shared" si="2"/>
        <v>30</v>
      </c>
      <c r="Q96" s="918">
        <f t="shared" si="2"/>
        <v>30</v>
      </c>
      <c r="R96" s="918">
        <f t="shared" si="2"/>
        <v>30</v>
      </c>
      <c r="S96" s="918">
        <f t="shared" si="2"/>
        <v>30</v>
      </c>
      <c r="T96" s="918">
        <f t="shared" si="2"/>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2"/>
        <v>l</v>
      </c>
      <c r="K97" s="918">
        <f t="shared" si="2"/>
        <v>8</v>
      </c>
      <c r="L97" s="918">
        <f t="shared" si="2"/>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2"/>
        <v>f</v>
      </c>
      <c r="K98" s="918">
        <f t="shared" si="2"/>
        <v>8</v>
      </c>
      <c r="L98" s="918">
        <f t="shared" ref="L98:T98" si="3">L86</f>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2"/>
        <v>i</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2"/>
        <v>k</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94"/>
      <c r="H101" s="794"/>
      <c r="I101" s="765" t="s">
        <v>900</v>
      </c>
      <c r="J101" s="782" t="str">
        <f t="shared" si="2"/>
        <v>v</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795"/>
      <c r="V101" s="774"/>
      <c r="W101" s="773"/>
      <c r="X101" s="768"/>
    </row>
    <row r="102" spans="1:24" s="765" customFormat="1" hidden="1" outlineLevel="1" x14ac:dyDescent="0.25">
      <c r="A102" s="767"/>
      <c r="B102" s="766"/>
      <c r="C102" s="778"/>
      <c r="D102" s="778"/>
      <c r="E102" s="778"/>
      <c r="F102" s="782"/>
      <c r="G102" s="782"/>
      <c r="H102" s="782"/>
      <c r="I102" s="765" t="s">
        <v>901</v>
      </c>
      <c r="J102" s="782" t="str">
        <f t="shared" si="2"/>
        <v>w</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801"/>
      <c r="V102" s="774"/>
      <c r="W102" s="773"/>
      <c r="X102" s="768"/>
    </row>
    <row r="103" spans="1:24" s="765" customFormat="1" hidden="1" outlineLevel="1" x14ac:dyDescent="0.25">
      <c r="A103" s="767"/>
      <c r="B103" s="766"/>
      <c r="C103" s="778"/>
      <c r="D103" s="778"/>
      <c r="E103" s="778"/>
      <c r="F103" s="782"/>
      <c r="G103" s="794"/>
      <c r="H103" s="794"/>
      <c r="I103" s="765" t="s">
        <v>901</v>
      </c>
      <c r="J103" s="782" t="str">
        <f t="shared" si="2"/>
        <v>b</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2"/>
        <v>o</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2"/>
        <v>h</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2"/>
        <v>of</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2"/>
        <v>z</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2"/>
        <v>r</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2"/>
        <v>l</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2"/>
        <v>f</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2"/>
        <v>i</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2"/>
        <v>k</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94"/>
      <c r="H113" s="794"/>
      <c r="I113" s="765" t="s">
        <v>901</v>
      </c>
      <c r="J113" s="782" t="str">
        <f t="shared" si="2"/>
        <v>v</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795"/>
      <c r="V113" s="774"/>
      <c r="W113" s="773"/>
      <c r="X113" s="768"/>
    </row>
    <row r="114" spans="1:24" s="765" customFormat="1" hidden="1" outlineLevel="1" x14ac:dyDescent="0.25">
      <c r="A114" s="767"/>
      <c r="B114" s="766"/>
      <c r="C114" s="778"/>
      <c r="D114" s="778"/>
      <c r="E114" s="778"/>
      <c r="F114" s="782"/>
      <c r="G114" s="782"/>
      <c r="H114" s="782"/>
      <c r="I114" s="765" t="s">
        <v>902</v>
      </c>
      <c r="J114" s="782" t="str">
        <f t="shared" si="2"/>
        <v>w</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801"/>
      <c r="V114" s="774"/>
      <c r="W114" s="773"/>
      <c r="X114" s="768"/>
    </row>
    <row r="115" spans="1:24" s="765" customFormat="1" hidden="1" outlineLevel="1" x14ac:dyDescent="0.25">
      <c r="A115" s="767"/>
      <c r="B115" s="766"/>
      <c r="C115" s="778"/>
      <c r="D115" s="778"/>
      <c r="E115" s="778"/>
      <c r="F115" s="782"/>
      <c r="G115" s="794"/>
      <c r="H115" s="794"/>
      <c r="I115" s="765" t="s">
        <v>902</v>
      </c>
      <c r="J115" s="782" t="str">
        <f t="shared" si="2"/>
        <v>b</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2"/>
        <v>o</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2"/>
        <v>h</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2"/>
        <v>of</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2"/>
        <v>z</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2"/>
        <v>r</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2"/>
        <v>l</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2"/>
        <v>f</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2"/>
        <v>i</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2"/>
        <v>k</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94"/>
      <c r="H125" s="794"/>
      <c r="I125" s="765" t="s">
        <v>902</v>
      </c>
      <c r="J125" s="782" t="str">
        <f t="shared" si="2"/>
        <v>v</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795"/>
      <c r="V125" s="774"/>
      <c r="W125" s="773"/>
      <c r="X125" s="768"/>
    </row>
    <row r="126" spans="1:24" s="765" customFormat="1" hidden="1" outlineLevel="1" x14ac:dyDescent="0.25">
      <c r="A126" s="767"/>
      <c r="B126" s="766"/>
      <c r="C126" s="778"/>
      <c r="D126" s="778"/>
      <c r="E126" s="778"/>
      <c r="F126" s="782"/>
      <c r="G126" s="782"/>
      <c r="H126" s="782"/>
      <c r="I126" s="765" t="s">
        <v>903</v>
      </c>
      <c r="J126" s="782" t="str">
        <f t="shared" si="2"/>
        <v>w</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801"/>
      <c r="V126" s="774"/>
      <c r="W126" s="773"/>
      <c r="X126" s="768"/>
    </row>
    <row r="127" spans="1:24" s="765" customFormat="1" hidden="1" outlineLevel="1" x14ac:dyDescent="0.25">
      <c r="A127" s="767"/>
      <c r="B127" s="766"/>
      <c r="C127" s="778"/>
      <c r="D127" s="778"/>
      <c r="E127" s="778"/>
      <c r="F127" s="782"/>
      <c r="G127" s="794"/>
      <c r="H127" s="794"/>
      <c r="I127" s="765" t="s">
        <v>903</v>
      </c>
      <c r="J127" s="782" t="str">
        <f t="shared" si="2"/>
        <v>b</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2"/>
        <v>o</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2"/>
        <v>h</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2"/>
        <v>of</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2"/>
        <v>z</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2"/>
        <v>r</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2"/>
        <v>l</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2"/>
        <v>f</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2"/>
        <v>i</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2"/>
        <v>k</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94"/>
      <c r="H137" s="794"/>
      <c r="I137" s="765" t="s">
        <v>903</v>
      </c>
      <c r="J137" s="782" t="str">
        <f t="shared" si="2"/>
        <v>v</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795"/>
      <c r="V137" s="774"/>
      <c r="W137" s="773"/>
      <c r="X137" s="768"/>
    </row>
    <row r="138" spans="1:24" s="765" customFormat="1" hidden="1" outlineLevel="1" x14ac:dyDescent="0.25">
      <c r="A138" s="767"/>
      <c r="B138" s="766"/>
      <c r="C138" s="778"/>
      <c r="D138" s="778"/>
      <c r="E138" s="778"/>
      <c r="F138" s="782"/>
      <c r="G138" s="782"/>
      <c r="H138" s="782"/>
      <c r="I138" s="765" t="s">
        <v>904</v>
      </c>
      <c r="J138" s="782" t="str">
        <f t="shared" si="2"/>
        <v>w</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801"/>
      <c r="V138" s="774"/>
      <c r="W138" s="773"/>
      <c r="X138" s="768"/>
    </row>
    <row r="139" spans="1:24" s="765" customFormat="1" hidden="1" outlineLevel="1" x14ac:dyDescent="0.25">
      <c r="A139" s="767"/>
      <c r="B139" s="766"/>
      <c r="C139" s="778"/>
      <c r="D139" s="778"/>
      <c r="E139" s="778"/>
      <c r="F139" s="782"/>
      <c r="G139" s="794"/>
      <c r="H139" s="794"/>
      <c r="I139" s="765" t="s">
        <v>904</v>
      </c>
      <c r="J139" s="782" t="str">
        <f t="shared" si="2"/>
        <v>b</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2"/>
        <v>o</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2"/>
        <v>h</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si="2"/>
        <v>of</v>
      </c>
      <c r="K142" s="918">
        <f t="shared" ref="K142:T142" si="47">K130</f>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ref="J143:T185" si="48">J131</f>
        <v>z</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8"/>
        <v>r</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8"/>
        <v>l</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8"/>
        <v>f</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8"/>
        <v>i</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8"/>
        <v>k</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hidden="1" outlineLevel="1" x14ac:dyDescent="0.25">
      <c r="A149" s="767"/>
      <c r="B149" s="766"/>
      <c r="C149" s="778"/>
      <c r="D149" s="778"/>
      <c r="E149" s="778"/>
      <c r="F149" s="782"/>
      <c r="G149" s="794"/>
      <c r="H149" s="794"/>
      <c r="I149" s="765" t="s">
        <v>904</v>
      </c>
      <c r="J149" s="782" t="str">
        <f t="shared" si="48"/>
        <v>v</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hidden="1" outlineLevel="1" x14ac:dyDescent="0.25">
      <c r="A150" s="767"/>
      <c r="B150" s="766"/>
      <c r="C150" s="778"/>
      <c r="D150" s="778"/>
      <c r="E150" s="778"/>
      <c r="F150" s="782"/>
      <c r="G150" s="782"/>
      <c r="H150" s="782"/>
      <c r="I150" s="765" t="s">
        <v>905</v>
      </c>
      <c r="J150" s="782" t="str">
        <f t="shared" si="48"/>
        <v>w</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801"/>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8"/>
        <v>b</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8"/>
        <v>o</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8"/>
        <v>h</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8"/>
        <v>of</v>
      </c>
      <c r="K154" s="918">
        <f t="shared" si="48"/>
        <v>8</v>
      </c>
      <c r="L154" s="918">
        <f t="shared" si="48"/>
        <v>25</v>
      </c>
      <c r="M154" s="918">
        <f t="shared" si="48"/>
        <v>30</v>
      </c>
      <c r="N154" s="918">
        <f t="shared" si="48"/>
        <v>30</v>
      </c>
      <c r="O154" s="918">
        <f t="shared" si="48"/>
        <v>30</v>
      </c>
      <c r="P154" s="918">
        <f t="shared" si="48"/>
        <v>30</v>
      </c>
      <c r="Q154" s="918">
        <f t="shared" si="48"/>
        <v>30</v>
      </c>
      <c r="R154" s="918">
        <f t="shared" si="48"/>
        <v>30</v>
      </c>
      <c r="S154" s="918">
        <f t="shared" si="48"/>
        <v>30</v>
      </c>
      <c r="T154" s="918">
        <f t="shared" si="48"/>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8"/>
        <v>z</v>
      </c>
      <c r="K155" s="918">
        <f t="shared" si="48"/>
        <v>8</v>
      </c>
      <c r="L155" s="918">
        <f t="shared" si="48"/>
        <v>25</v>
      </c>
      <c r="M155" s="918">
        <f t="shared" si="48"/>
        <v>30</v>
      </c>
      <c r="N155" s="918">
        <f t="shared" si="48"/>
        <v>30</v>
      </c>
      <c r="O155" s="918">
        <f t="shared" si="48"/>
        <v>30</v>
      </c>
      <c r="P155" s="918">
        <f t="shared" si="48"/>
        <v>30</v>
      </c>
      <c r="Q155" s="918">
        <f t="shared" si="48"/>
        <v>30</v>
      </c>
      <c r="R155" s="918">
        <f t="shared" si="48"/>
        <v>30</v>
      </c>
      <c r="S155" s="918">
        <f t="shared" si="48"/>
        <v>30</v>
      </c>
      <c r="T155" s="918">
        <f t="shared" si="48"/>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8"/>
        <v>r</v>
      </c>
      <c r="K156" s="918">
        <f t="shared" si="48"/>
        <v>8</v>
      </c>
      <c r="L156" s="918">
        <f t="shared" si="48"/>
        <v>25</v>
      </c>
      <c r="M156" s="918">
        <f t="shared" si="48"/>
        <v>30</v>
      </c>
      <c r="N156" s="918">
        <f t="shared" si="48"/>
        <v>30</v>
      </c>
      <c r="O156" s="918">
        <f t="shared" si="48"/>
        <v>30</v>
      </c>
      <c r="P156" s="918">
        <f t="shared" si="48"/>
        <v>30</v>
      </c>
      <c r="Q156" s="918">
        <f t="shared" si="48"/>
        <v>30</v>
      </c>
      <c r="R156" s="918">
        <f t="shared" si="48"/>
        <v>30</v>
      </c>
      <c r="S156" s="918">
        <f t="shared" si="48"/>
        <v>30</v>
      </c>
      <c r="T156" s="918">
        <f t="shared" si="48"/>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8"/>
        <v>l</v>
      </c>
      <c r="K157" s="918">
        <f t="shared" si="48"/>
        <v>8</v>
      </c>
      <c r="L157" s="918">
        <f t="shared" si="48"/>
        <v>25</v>
      </c>
      <c r="M157" s="918">
        <f t="shared" si="48"/>
        <v>30</v>
      </c>
      <c r="N157" s="918">
        <f t="shared" si="48"/>
        <v>30</v>
      </c>
      <c r="O157" s="918">
        <f t="shared" si="48"/>
        <v>30</v>
      </c>
      <c r="P157" s="918">
        <f t="shared" si="48"/>
        <v>30</v>
      </c>
      <c r="Q157" s="918">
        <f t="shared" si="48"/>
        <v>30</v>
      </c>
      <c r="R157" s="918">
        <f t="shared" si="48"/>
        <v>30</v>
      </c>
      <c r="S157" s="918">
        <f t="shared" si="48"/>
        <v>30</v>
      </c>
      <c r="T157" s="918">
        <f t="shared" si="48"/>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8"/>
        <v>f</v>
      </c>
      <c r="K158" s="918">
        <f t="shared" si="48"/>
        <v>8</v>
      </c>
      <c r="L158" s="918">
        <f t="shared" si="48"/>
        <v>25</v>
      </c>
      <c r="M158" s="918">
        <f t="shared" si="48"/>
        <v>30</v>
      </c>
      <c r="N158" s="918">
        <f t="shared" si="48"/>
        <v>30</v>
      </c>
      <c r="O158" s="918">
        <f t="shared" si="48"/>
        <v>30</v>
      </c>
      <c r="P158" s="918">
        <f t="shared" si="48"/>
        <v>30</v>
      </c>
      <c r="Q158" s="918">
        <f t="shared" si="48"/>
        <v>30</v>
      </c>
      <c r="R158" s="918">
        <f t="shared" si="48"/>
        <v>30</v>
      </c>
      <c r="S158" s="918">
        <f t="shared" si="48"/>
        <v>30</v>
      </c>
      <c r="T158" s="918">
        <f t="shared" si="48"/>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8"/>
        <v>i</v>
      </c>
      <c r="K159" s="918">
        <f t="shared" si="48"/>
        <v>8</v>
      </c>
      <c r="L159" s="918">
        <f t="shared" si="48"/>
        <v>25</v>
      </c>
      <c r="M159" s="918">
        <f t="shared" si="48"/>
        <v>30</v>
      </c>
      <c r="N159" s="918">
        <f t="shared" si="48"/>
        <v>30</v>
      </c>
      <c r="O159" s="918">
        <f t="shared" si="48"/>
        <v>30</v>
      </c>
      <c r="P159" s="918">
        <f t="shared" si="48"/>
        <v>30</v>
      </c>
      <c r="Q159" s="918">
        <f t="shared" si="48"/>
        <v>30</v>
      </c>
      <c r="R159" s="918">
        <f t="shared" si="48"/>
        <v>30</v>
      </c>
      <c r="S159" s="918">
        <f t="shared" si="48"/>
        <v>30</v>
      </c>
      <c r="T159" s="918">
        <f t="shared" si="48"/>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8"/>
        <v>k</v>
      </c>
      <c r="K160" s="918">
        <f t="shared" si="48"/>
        <v>8</v>
      </c>
      <c r="L160" s="918">
        <f t="shared" si="48"/>
        <v>25</v>
      </c>
      <c r="M160" s="918">
        <f t="shared" si="48"/>
        <v>30</v>
      </c>
      <c r="N160" s="918">
        <f t="shared" si="48"/>
        <v>30</v>
      </c>
      <c r="O160" s="918">
        <f t="shared" si="48"/>
        <v>30</v>
      </c>
      <c r="P160" s="918">
        <f t="shared" si="48"/>
        <v>30</v>
      </c>
      <c r="Q160" s="918">
        <f t="shared" si="48"/>
        <v>30</v>
      </c>
      <c r="R160" s="918">
        <f t="shared" si="48"/>
        <v>30</v>
      </c>
      <c r="S160" s="918">
        <f t="shared" si="48"/>
        <v>30</v>
      </c>
      <c r="T160" s="918">
        <f t="shared" si="48"/>
        <v>30</v>
      </c>
      <c r="U160" s="795"/>
      <c r="V160" s="774"/>
      <c r="W160" s="773"/>
      <c r="X160" s="768"/>
    </row>
    <row r="161" spans="1:24" s="765" customFormat="1" hidden="1" outlineLevel="1" x14ac:dyDescent="0.25">
      <c r="A161" s="767"/>
      <c r="B161" s="766"/>
      <c r="C161" s="778"/>
      <c r="D161" s="778"/>
      <c r="E161" s="778"/>
      <c r="F161" s="782"/>
      <c r="G161" s="794"/>
      <c r="H161" s="794"/>
      <c r="I161" s="765" t="s">
        <v>905</v>
      </c>
      <c r="J161" s="782" t="str">
        <f t="shared" si="48"/>
        <v>v</v>
      </c>
      <c r="K161" s="918">
        <f t="shared" si="48"/>
        <v>8</v>
      </c>
      <c r="L161" s="918">
        <f t="shared" si="48"/>
        <v>25</v>
      </c>
      <c r="M161" s="918">
        <f t="shared" si="48"/>
        <v>30</v>
      </c>
      <c r="N161" s="918">
        <f t="shared" si="48"/>
        <v>30</v>
      </c>
      <c r="O161" s="918">
        <f t="shared" si="48"/>
        <v>30</v>
      </c>
      <c r="P161" s="918">
        <f t="shared" si="48"/>
        <v>30</v>
      </c>
      <c r="Q161" s="918">
        <f t="shared" si="48"/>
        <v>30</v>
      </c>
      <c r="R161" s="918">
        <f t="shared" si="48"/>
        <v>30</v>
      </c>
      <c r="S161" s="918">
        <f t="shared" si="48"/>
        <v>30</v>
      </c>
      <c r="T161" s="918">
        <f t="shared" si="48"/>
        <v>30</v>
      </c>
      <c r="U161" s="795"/>
      <c r="V161" s="774"/>
      <c r="W161" s="773"/>
      <c r="X161" s="768"/>
    </row>
    <row r="162" spans="1:24" s="765" customFormat="1" hidden="1" outlineLevel="1" x14ac:dyDescent="0.25">
      <c r="A162" s="767"/>
      <c r="B162" s="766"/>
      <c r="C162" s="778"/>
      <c r="D162" s="778"/>
      <c r="E162" s="778"/>
      <c r="F162" s="782"/>
      <c r="G162" s="782"/>
      <c r="H162" s="782"/>
      <c r="I162" s="765" t="s">
        <v>906</v>
      </c>
      <c r="J162" s="782" t="str">
        <f t="shared" si="48"/>
        <v>w</v>
      </c>
      <c r="K162" s="918">
        <f t="shared" si="48"/>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801"/>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8"/>
        <v>b</v>
      </c>
      <c r="K163" s="918">
        <f t="shared" si="48"/>
        <v>8</v>
      </c>
      <c r="L163" s="918">
        <f t="shared" si="48"/>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8"/>
        <v>o</v>
      </c>
      <c r="K164" s="918">
        <f t="shared" si="48"/>
        <v>8</v>
      </c>
      <c r="L164" s="918">
        <f t="shared" ref="L164:T164" si="49">L152</f>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8"/>
        <v>h</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8"/>
        <v>of</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8"/>
        <v>z</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8"/>
        <v>r</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8"/>
        <v>l</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8"/>
        <v>f</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8"/>
        <v>i</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8"/>
        <v>k</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94"/>
      <c r="H173" s="794"/>
      <c r="I173" s="765" t="s">
        <v>906</v>
      </c>
      <c r="J173" s="782" t="str">
        <f t="shared" si="48"/>
        <v>v</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795"/>
      <c r="V173" s="774"/>
      <c r="W173" s="773"/>
      <c r="X173" s="768"/>
    </row>
    <row r="174" spans="1:24" s="765" customFormat="1" hidden="1" outlineLevel="1" x14ac:dyDescent="0.25">
      <c r="A174" s="767"/>
      <c r="B174" s="766"/>
      <c r="C174" s="778"/>
      <c r="D174" s="778"/>
      <c r="E174" s="778"/>
      <c r="F174" s="782"/>
      <c r="G174" s="782"/>
      <c r="H174" s="782"/>
      <c r="I174" s="765" t="s">
        <v>907</v>
      </c>
      <c r="J174" s="782" t="str">
        <f t="shared" si="48"/>
        <v>w</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801"/>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8"/>
        <v>b</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8"/>
        <v>o</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8"/>
        <v>h</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8"/>
        <v>of</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8"/>
        <v>z</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8"/>
        <v>r</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8"/>
        <v>l</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8"/>
        <v>f</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8"/>
        <v>i</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8"/>
        <v>k</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hidden="1" outlineLevel="1" x14ac:dyDescent="0.25">
      <c r="A185" s="767"/>
      <c r="B185" s="766"/>
      <c r="C185" s="778"/>
      <c r="D185" s="778"/>
      <c r="E185" s="778"/>
      <c r="F185" s="782"/>
      <c r="G185" s="794"/>
      <c r="H185" s="794"/>
      <c r="I185" s="765" t="s">
        <v>907</v>
      </c>
      <c r="J185" s="782" t="str">
        <f t="shared" si="48"/>
        <v>v</v>
      </c>
      <c r="K185" s="918">
        <f t="shared" ref="K185:T185" si="70">K173</f>
        <v>8</v>
      </c>
      <c r="L185" s="918">
        <f t="shared" si="70"/>
        <v>25</v>
      </c>
      <c r="M185" s="918">
        <f t="shared" si="70"/>
        <v>30</v>
      </c>
      <c r="N185" s="918">
        <f t="shared" si="70"/>
        <v>30</v>
      </c>
      <c r="O185" s="918">
        <f t="shared" si="70"/>
        <v>30</v>
      </c>
      <c r="P185" s="918">
        <f t="shared" si="70"/>
        <v>30</v>
      </c>
      <c r="Q185" s="918">
        <f t="shared" si="70"/>
        <v>30</v>
      </c>
      <c r="R185" s="918">
        <f t="shared" si="70"/>
        <v>30</v>
      </c>
      <c r="S185" s="918">
        <f t="shared" si="70"/>
        <v>30</v>
      </c>
      <c r="T185" s="918">
        <f t="shared" si="70"/>
        <v>30</v>
      </c>
      <c r="U185" s="795"/>
      <c r="V185" s="774"/>
      <c r="W185" s="773"/>
      <c r="X185" s="768"/>
    </row>
    <row r="186" spans="1:24" s="765" customFormat="1" collapsed="1" x14ac:dyDescent="0.25">
      <c r="A186" s="767"/>
      <c r="B186" s="766"/>
      <c r="C186" s="778"/>
      <c r="D186" s="778"/>
      <c r="E186" s="778"/>
      <c r="F186" s="782"/>
      <c r="G186" s="794"/>
      <c r="H186" s="782"/>
      <c r="I186" s="910"/>
      <c r="J186" s="782"/>
      <c r="K186" s="912"/>
      <c r="L186" s="912"/>
      <c r="M186" s="912"/>
      <c r="N186" s="912"/>
      <c r="O186" s="912"/>
      <c r="P186" s="912"/>
      <c r="Q186" s="795"/>
      <c r="R186" s="795"/>
      <c r="S186" s="795"/>
      <c r="T186" s="795"/>
      <c r="U186" s="795"/>
      <c r="V186" s="774"/>
      <c r="W186" s="773"/>
      <c r="X186" s="768"/>
    </row>
    <row r="187" spans="1:24" s="765" customFormat="1" x14ac:dyDescent="0.25">
      <c r="A187" s="767"/>
      <c r="B187" s="766"/>
      <c r="C187" s="778"/>
      <c r="D187" s="778"/>
      <c r="E187" s="778"/>
      <c r="F187" s="778"/>
      <c r="G187" s="190" t="s">
        <v>1066</v>
      </c>
      <c r="H187" s="778"/>
      <c r="I187" s="778"/>
      <c r="J187" s="803"/>
      <c r="K187" s="803" t="s">
        <v>438</v>
      </c>
      <c r="L187" s="803" t="s">
        <v>439</v>
      </c>
      <c r="M187" s="803" t="s">
        <v>441</v>
      </c>
      <c r="N187" s="803" t="s">
        <v>442</v>
      </c>
      <c r="O187" s="803" t="s">
        <v>443</v>
      </c>
      <c r="P187" s="803" t="s">
        <v>445</v>
      </c>
      <c r="Q187" s="803" t="s">
        <v>1007</v>
      </c>
      <c r="R187" s="803" t="s">
        <v>1008</v>
      </c>
      <c r="S187" s="803"/>
      <c r="T187" s="803"/>
      <c r="U187" s="803"/>
      <c r="V187" s="907"/>
      <c r="W187" s="773"/>
      <c r="X187" s="768"/>
    </row>
    <row r="188" spans="1:24" s="765" customFormat="1" x14ac:dyDescent="0.25">
      <c r="A188" s="767"/>
      <c r="B188" s="766"/>
      <c r="C188" s="778"/>
      <c r="D188" s="778"/>
      <c r="E188" s="778"/>
      <c r="F188" s="782"/>
      <c r="G188" s="782"/>
      <c r="H188" s="782"/>
      <c r="I188" s="782" t="str">
        <f t="shared" ref="I188:I199" si="71">J66</f>
        <v>w</v>
      </c>
      <c r="J188" s="909"/>
      <c r="K188" s="374">
        <v>0</v>
      </c>
      <c r="L188" s="374">
        <v>0.7</v>
      </c>
      <c r="M188" s="374">
        <v>0.9</v>
      </c>
      <c r="N188" s="374">
        <v>1</v>
      </c>
      <c r="O188" s="374">
        <v>1</v>
      </c>
      <c r="P188" s="374">
        <v>1</v>
      </c>
      <c r="Q188" s="374">
        <v>1</v>
      </c>
      <c r="R188" s="374">
        <v>1</v>
      </c>
      <c r="S188" s="801"/>
      <c r="T188" s="801"/>
      <c r="U188" s="801"/>
      <c r="V188" s="774"/>
      <c r="W188" s="773"/>
      <c r="X188" s="768"/>
    </row>
    <row r="189" spans="1:24" s="765" customFormat="1" x14ac:dyDescent="0.25">
      <c r="A189" s="767"/>
      <c r="B189" s="766"/>
      <c r="C189" s="778"/>
      <c r="D189" s="778"/>
      <c r="E189" s="778"/>
      <c r="F189" s="782"/>
      <c r="G189" s="794"/>
      <c r="H189" s="794"/>
      <c r="I189" s="782" t="str">
        <f t="shared" si="71"/>
        <v>b</v>
      </c>
      <c r="J189" s="909"/>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1"/>
        <v>o</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1"/>
        <v>h</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1"/>
        <v>of</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1"/>
        <v>z</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1"/>
        <v>r</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1"/>
        <v>l</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1"/>
        <v>f</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1"/>
        <v>i</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1"/>
        <v>k</v>
      </c>
      <c r="J198" s="911"/>
      <c r="K198" s="374">
        <v>0</v>
      </c>
      <c r="L198" s="374">
        <v>0.7</v>
      </c>
      <c r="M198" s="374">
        <v>0.9</v>
      </c>
      <c r="N198" s="374">
        <v>1</v>
      </c>
      <c r="O198" s="374">
        <v>1</v>
      </c>
      <c r="P198" s="374">
        <v>1</v>
      </c>
      <c r="Q198" s="374">
        <v>1</v>
      </c>
      <c r="R198" s="374">
        <v>1</v>
      </c>
      <c r="S198" s="795"/>
      <c r="T198" s="795"/>
      <c r="U198" s="795"/>
      <c r="V198" s="774"/>
      <c r="W198" s="773"/>
      <c r="X198" s="768"/>
    </row>
    <row r="199" spans="1:24" s="765" customFormat="1" x14ac:dyDescent="0.25">
      <c r="A199" s="767"/>
      <c r="B199" s="766"/>
      <c r="C199" s="778"/>
      <c r="D199" s="778"/>
      <c r="E199" s="778"/>
      <c r="F199" s="782"/>
      <c r="G199" s="794"/>
      <c r="H199" s="794"/>
      <c r="I199" s="782" t="str">
        <f t="shared" si="71"/>
        <v>v</v>
      </c>
      <c r="J199" s="911"/>
      <c r="K199" s="374">
        <v>0</v>
      </c>
      <c r="L199" s="374">
        <v>0.7</v>
      </c>
      <c r="M199" s="374">
        <v>0.9</v>
      </c>
      <c r="N199" s="374">
        <v>1</v>
      </c>
      <c r="O199" s="374">
        <v>1</v>
      </c>
      <c r="P199" s="374">
        <v>1</v>
      </c>
      <c r="Q199" s="374">
        <v>1</v>
      </c>
      <c r="R199" s="374">
        <v>1</v>
      </c>
      <c r="S199" s="795"/>
      <c r="T199" s="795"/>
      <c r="U199" s="795"/>
      <c r="V199" s="774"/>
      <c r="W199" s="773"/>
      <c r="X199" s="768"/>
    </row>
    <row r="200" spans="1:24" x14ac:dyDescent="0.25">
      <c r="A200" s="767"/>
      <c r="B200" s="766"/>
      <c r="C200" s="778"/>
      <c r="D200" s="778"/>
      <c r="E200" s="778"/>
      <c r="F200" s="777"/>
      <c r="G200" s="776"/>
      <c r="H200" s="776"/>
      <c r="I200" s="776"/>
      <c r="J200" s="775"/>
      <c r="K200" s="775"/>
      <c r="L200" s="775"/>
      <c r="M200" s="775"/>
      <c r="N200" s="775"/>
      <c r="O200" s="775"/>
      <c r="P200" s="775"/>
      <c r="Q200" s="775"/>
      <c r="R200" s="775"/>
      <c r="S200" s="775"/>
      <c r="T200" s="775"/>
      <c r="U200" s="775"/>
      <c r="V200" s="774"/>
      <c r="W200" s="773"/>
      <c r="X200" s="768"/>
    </row>
    <row r="201" spans="1:24" x14ac:dyDescent="0.25">
      <c r="A201" s="767"/>
      <c r="B201" s="766"/>
      <c r="C201" s="771"/>
      <c r="D201" s="771"/>
      <c r="E201" s="771"/>
      <c r="F201" s="771"/>
      <c r="G201" s="772" t="str">
        <f>G41</f>
        <v>GRAZING CROPS - ESTIMATED GROWTH RATE &amp; CONSUMPTION</v>
      </c>
      <c r="H201" s="771"/>
      <c r="I201" s="771"/>
      <c r="J201" s="771"/>
      <c r="K201" s="771"/>
      <c r="L201" s="771"/>
      <c r="M201" s="771"/>
      <c r="N201" s="771"/>
      <c r="O201" s="771"/>
      <c r="P201" s="771"/>
      <c r="Q201" s="771"/>
      <c r="R201" s="771"/>
      <c r="S201" s="771"/>
      <c r="T201" s="792"/>
      <c r="U201" s="792"/>
      <c r="V201" s="792"/>
      <c r="W201" s="770" t="s">
        <v>136</v>
      </c>
      <c r="X201" s="768"/>
    </row>
    <row r="202" spans="1:24" x14ac:dyDescent="0.25">
      <c r="A202" s="767"/>
      <c r="B202" s="766"/>
      <c r="C202" s="766"/>
      <c r="D202" s="766"/>
      <c r="E202" s="766"/>
      <c r="F202" s="768"/>
      <c r="G202" s="768"/>
      <c r="H202" s="768"/>
      <c r="I202" s="768"/>
      <c r="J202" s="768"/>
      <c r="K202" s="768"/>
      <c r="L202" s="768"/>
      <c r="M202" s="768"/>
      <c r="N202" s="768"/>
      <c r="O202" s="768"/>
      <c r="P202" s="768"/>
      <c r="Q202" s="768"/>
      <c r="R202" s="768"/>
      <c r="S202" s="768"/>
      <c r="T202" s="768"/>
      <c r="U202" s="768"/>
      <c r="V202" s="768"/>
      <c r="W202" s="768"/>
      <c r="X202" s="768"/>
    </row>
    <row r="203" spans="1:24" ht="15.75" thickBot="1" x14ac:dyDescent="0.3">
      <c r="A203" s="767"/>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8"/>
    </row>
    <row r="204" spans="1:24" x14ac:dyDescent="0.25">
      <c r="A204" s="767"/>
      <c r="B204" s="766"/>
      <c r="C204" s="791" t="s">
        <v>0</v>
      </c>
      <c r="D204" s="791">
        <f>SUM(F230:V244)</f>
        <v>1.2</v>
      </c>
      <c r="E204" s="791"/>
      <c r="F204" s="791"/>
      <c r="G204" s="791"/>
      <c r="H204" s="791"/>
      <c r="I204" s="791"/>
      <c r="J204" s="791"/>
      <c r="K204" s="790"/>
      <c r="L204" s="790"/>
      <c r="M204" s="790"/>
      <c r="N204" s="790"/>
      <c r="O204" s="790"/>
      <c r="P204" s="790"/>
      <c r="Q204" s="790"/>
      <c r="R204" s="790"/>
      <c r="S204" s="790"/>
      <c r="T204" s="790"/>
      <c r="U204" s="790"/>
      <c r="V204" s="790"/>
      <c r="W204" s="789"/>
      <c r="X204" s="768"/>
    </row>
    <row r="205" spans="1:24" x14ac:dyDescent="0.25">
      <c r="A205" s="767"/>
      <c r="B205" s="766"/>
      <c r="C205" s="787"/>
      <c r="D205" s="787">
        <v>2167.88</v>
      </c>
      <c r="E205" s="787" t="s">
        <v>1</v>
      </c>
      <c r="F205" s="786"/>
      <c r="G205" s="788" t="s">
        <v>1061</v>
      </c>
      <c r="H205" s="786"/>
      <c r="I205" s="786"/>
      <c r="J205" s="786"/>
      <c r="K205" s="786"/>
      <c r="L205" s="786"/>
      <c r="M205" s="786"/>
      <c r="N205" s="786"/>
      <c r="O205" s="786"/>
      <c r="P205" s="786"/>
      <c r="Q205" s="786"/>
      <c r="R205" s="786"/>
      <c r="S205" s="785"/>
      <c r="T205" s="279"/>
      <c r="U205" s="807"/>
      <c r="V205" s="807"/>
      <c r="W205" s="773"/>
      <c r="X205" s="768"/>
    </row>
    <row r="206" spans="1:24" x14ac:dyDescent="0.25">
      <c r="A206" s="767"/>
      <c r="B206" s="766"/>
      <c r="C206" s="787"/>
      <c r="D206" s="787" t="b">
        <f>OR(ISNA(VLOOKUP(G205,Index_Table_Names,1,FALSE)),G205="")</f>
        <v>0</v>
      </c>
      <c r="E206" s="778"/>
      <c r="F206" s="786"/>
      <c r="G206" s="786"/>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t="b">
        <f>(D205&lt;&gt;D204)</f>
        <v>1</v>
      </c>
      <c r="E207" s="778"/>
      <c r="F207" s="786"/>
      <c r="G207" s="251">
        <v>37780.587162384261</v>
      </c>
      <c r="H207" s="279"/>
      <c r="I207" s="786"/>
      <c r="J207" s="786"/>
      <c r="K207" s="786"/>
      <c r="L207" s="786"/>
      <c r="M207" s="786"/>
      <c r="N207" s="786"/>
      <c r="O207" s="786"/>
      <c r="P207" s="786"/>
      <c r="Q207" s="786"/>
      <c r="R207" s="786"/>
      <c r="S207" s="785"/>
      <c r="T207" s="808"/>
      <c r="U207" s="807"/>
      <c r="V207" s="807"/>
      <c r="W207" s="773"/>
      <c r="X207" s="768"/>
    </row>
    <row r="208" spans="1:24" x14ac:dyDescent="0.25">
      <c r="A208" s="767"/>
      <c r="B208" s="766"/>
      <c r="C208" s="778"/>
      <c r="D208" s="787"/>
      <c r="E208" s="778"/>
      <c r="F208" s="786"/>
      <c r="G208" s="809"/>
      <c r="H208" s="279"/>
      <c r="I208" s="786"/>
      <c r="J208" s="279"/>
      <c r="K208" s="786"/>
      <c r="L208" s="786"/>
      <c r="M208" s="786"/>
      <c r="N208" s="786"/>
      <c r="O208" s="786"/>
      <c r="P208" s="786"/>
      <c r="Q208" s="786"/>
      <c r="R208" s="786"/>
      <c r="S208" s="785"/>
      <c r="T208" s="808"/>
      <c r="U208" s="807"/>
      <c r="V208" s="807"/>
      <c r="W208" s="773"/>
      <c r="X208" s="768"/>
    </row>
    <row r="209" spans="1:54" s="765" customFormat="1" x14ac:dyDescent="0.25">
      <c r="A209" s="767"/>
      <c r="B209" s="766"/>
      <c r="C209" s="778"/>
      <c r="D209" s="778"/>
      <c r="E209" s="778"/>
      <c r="F209" s="778"/>
      <c r="G209" s="190"/>
      <c r="H209" s="778"/>
      <c r="I209" s="778"/>
      <c r="J209" s="803" t="s">
        <v>856</v>
      </c>
      <c r="K209" s="803" t="s">
        <v>446</v>
      </c>
      <c r="L209" s="803" t="s">
        <v>152</v>
      </c>
      <c r="M209" s="803" t="s">
        <v>153</v>
      </c>
      <c r="N209" s="803" t="s">
        <v>154</v>
      </c>
      <c r="O209" s="803" t="s">
        <v>155</v>
      </c>
      <c r="P209" s="803" t="s">
        <v>156</v>
      </c>
      <c r="Q209" s="803" t="s">
        <v>157</v>
      </c>
      <c r="R209" s="803" t="s">
        <v>158</v>
      </c>
      <c r="S209" s="803" t="s">
        <v>159</v>
      </c>
      <c r="T209" s="803" t="s">
        <v>160</v>
      </c>
      <c r="U209" s="803"/>
      <c r="V209" s="917"/>
      <c r="W209" s="773"/>
      <c r="X209" s="768"/>
    </row>
    <row r="210" spans="1:54" s="765" customFormat="1" x14ac:dyDescent="0.25">
      <c r="A210" s="767"/>
      <c r="B210" s="766"/>
      <c r="C210" s="778"/>
      <c r="D210" s="778"/>
      <c r="E210" s="778"/>
      <c r="F210" s="778"/>
      <c r="G210" s="916" t="s">
        <v>525</v>
      </c>
      <c r="H210" s="778"/>
      <c r="I210" s="778"/>
      <c r="J210" s="803"/>
      <c r="K210" s="803" t="s">
        <v>525</v>
      </c>
      <c r="L210" s="803" t="s">
        <v>525</v>
      </c>
      <c r="M210" s="803" t="s">
        <v>525</v>
      </c>
      <c r="N210" s="803" t="s">
        <v>525</v>
      </c>
      <c r="O210" s="803" t="s">
        <v>525</v>
      </c>
      <c r="P210" s="803" t="s">
        <v>525</v>
      </c>
      <c r="Q210" s="803" t="s">
        <v>525</v>
      </c>
      <c r="R210" s="803" t="s">
        <v>525</v>
      </c>
      <c r="S210" s="803" t="s">
        <v>525</v>
      </c>
      <c r="T210" s="803" t="s">
        <v>525</v>
      </c>
      <c r="U210" s="803"/>
      <c r="V210" s="917"/>
      <c r="W210" s="773"/>
      <c r="X210" s="768"/>
    </row>
    <row r="211" spans="1:54" s="765" customFormat="1" x14ac:dyDescent="0.25">
      <c r="A211" s="767"/>
      <c r="B211" s="766"/>
      <c r="C211" s="778"/>
      <c r="D211" s="778"/>
      <c r="E211" s="778"/>
      <c r="F211" s="782"/>
      <c r="G211" s="782"/>
      <c r="H211" s="782"/>
      <c r="I211" s="782" t="str">
        <f t="shared" ref="I211:I222" si="72">G21</f>
        <v>w</v>
      </c>
      <c r="J211" s="909"/>
      <c r="K211" s="398">
        <v>0.81</v>
      </c>
      <c r="L211" s="398">
        <v>0.81</v>
      </c>
      <c r="M211" s="398">
        <v>0.81</v>
      </c>
      <c r="N211" s="398">
        <v>0.81</v>
      </c>
      <c r="O211" s="398">
        <v>0.81</v>
      </c>
      <c r="P211" s="398">
        <v>0.81</v>
      </c>
      <c r="Q211" s="398">
        <v>0.81</v>
      </c>
      <c r="R211" s="398">
        <v>0.81</v>
      </c>
      <c r="S211" s="398">
        <v>0.81</v>
      </c>
      <c r="T211" s="398">
        <v>0.81</v>
      </c>
      <c r="U211" s="801"/>
      <c r="V211" s="774"/>
      <c r="W211" s="773"/>
      <c r="X211" s="768"/>
    </row>
    <row r="212" spans="1:54" s="765" customFormat="1" x14ac:dyDescent="0.25">
      <c r="A212" s="767"/>
      <c r="B212" s="766"/>
      <c r="C212" s="778"/>
      <c r="D212" s="778"/>
      <c r="E212" s="778"/>
      <c r="F212" s="782"/>
      <c r="G212" s="794"/>
      <c r="H212" s="794"/>
      <c r="I212" s="782" t="str">
        <f t="shared" si="72"/>
        <v>b</v>
      </c>
      <c r="J212" s="909"/>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2"/>
        <v>o</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2"/>
        <v>h</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2"/>
        <v>of</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2"/>
        <v>z</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2"/>
        <v>r</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2"/>
        <v>l</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2"/>
        <v>f</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2"/>
        <v>i</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2"/>
        <v>k</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82"/>
      <c r="G222" s="794"/>
      <c r="H222" s="794"/>
      <c r="I222" s="782" t="str">
        <f t="shared" si="72"/>
        <v>v</v>
      </c>
      <c r="J222" s="911"/>
      <c r="K222" s="398">
        <v>0.81</v>
      </c>
      <c r="L222" s="398">
        <v>0.81</v>
      </c>
      <c r="M222" s="398">
        <v>0.81</v>
      </c>
      <c r="N222" s="398">
        <v>0.81</v>
      </c>
      <c r="O222" s="398">
        <v>0.81</v>
      </c>
      <c r="P222" s="398">
        <v>0.81</v>
      </c>
      <c r="Q222" s="398">
        <v>0.81</v>
      </c>
      <c r="R222" s="398">
        <v>0.81</v>
      </c>
      <c r="S222" s="398">
        <v>0.81</v>
      </c>
      <c r="T222" s="398">
        <v>0.81</v>
      </c>
      <c r="U222" s="795"/>
      <c r="V222" s="774"/>
      <c r="W222" s="773"/>
      <c r="X222" s="768"/>
    </row>
    <row r="223" spans="1:54" s="765" customFormat="1" x14ac:dyDescent="0.25">
      <c r="A223" s="767"/>
      <c r="B223" s="766"/>
      <c r="C223" s="778"/>
      <c r="D223" s="778"/>
      <c r="E223" s="778"/>
      <c r="F223" s="778"/>
      <c r="G223" s="778"/>
      <c r="H223" s="778"/>
      <c r="I223" s="778"/>
      <c r="J223" s="778"/>
      <c r="K223" s="778"/>
      <c r="L223" s="778"/>
      <c r="M223" s="778"/>
      <c r="N223" s="778"/>
      <c r="O223" s="778"/>
      <c r="P223" s="778"/>
      <c r="Q223" s="778"/>
      <c r="R223" s="778"/>
      <c r="S223" s="778"/>
      <c r="T223" s="778"/>
      <c r="U223" s="778"/>
      <c r="V223" s="778"/>
      <c r="W223" s="773"/>
      <c r="X223" s="768"/>
    </row>
    <row r="224" spans="1:54" s="138" customFormat="1" ht="12.95" customHeight="1" x14ac:dyDescent="0.25">
      <c r="A224" s="136"/>
      <c r="B224" s="125"/>
      <c r="C224" s="107"/>
      <c r="D224" s="107"/>
      <c r="E224" s="107"/>
      <c r="F224" s="778"/>
      <c r="G224" s="922" t="s">
        <v>1070</v>
      </c>
      <c r="H224" s="803"/>
      <c r="I224" s="803"/>
      <c r="J224" s="803"/>
      <c r="K224" s="162"/>
      <c r="L224" s="902"/>
      <c r="M224" s="803"/>
      <c r="N224" s="803"/>
      <c r="O224" s="803"/>
      <c r="P224" s="803"/>
      <c r="Q224" s="803"/>
      <c r="R224" s="803"/>
      <c r="S224" s="803"/>
      <c r="T224" s="803"/>
      <c r="U224" s="803"/>
      <c r="V224" s="803"/>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207"/>
      <c r="H225" s="208"/>
      <c r="J225" s="170" t="s">
        <v>1069</v>
      </c>
      <c r="K225" s="735"/>
      <c r="L225" s="361">
        <v>0.5</v>
      </c>
      <c r="M225" s="111"/>
      <c r="N225" s="111"/>
      <c r="O225" s="111"/>
      <c r="P225" s="111"/>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924"/>
      <c r="H226" s="207"/>
      <c r="I226" s="925"/>
      <c r="J226" s="925"/>
      <c r="K226" s="926"/>
      <c r="L226" s="926"/>
      <c r="M226" s="925"/>
      <c r="N226" s="925"/>
      <c r="O226" s="925"/>
      <c r="P226" s="925"/>
      <c r="Q226" s="111"/>
      <c r="R226" s="111"/>
      <c r="S226" s="111"/>
      <c r="T226" s="111"/>
      <c r="U226" s="111"/>
      <c r="V226" s="111"/>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12.95" customHeight="1" x14ac:dyDescent="0.25">
      <c r="A227" s="136"/>
      <c r="B227" s="125"/>
      <c r="C227" s="107"/>
      <c r="D227" s="107"/>
      <c r="E227" s="107"/>
      <c r="F227" s="109"/>
      <c r="G227" s="100" t="s">
        <v>852</v>
      </c>
      <c r="H227" s="110"/>
      <c r="I227" s="110"/>
      <c r="J227" s="110"/>
      <c r="K227" s="110"/>
      <c r="L227" s="110"/>
      <c r="M227" s="110"/>
      <c r="N227" s="110"/>
      <c r="O227" s="110"/>
      <c r="P227" s="110"/>
      <c r="Q227" s="117"/>
      <c r="R227" s="117"/>
      <c r="S227" s="117"/>
      <c r="T227" s="117"/>
      <c r="U227" s="117"/>
      <c r="V227" s="117"/>
      <c r="W227" s="773"/>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s="138" customFormat="1" ht="4.5" customHeight="1" x14ac:dyDescent="0.25">
      <c r="A228" s="136"/>
      <c r="B228" s="125"/>
      <c r="C228" s="90" t="s">
        <v>134</v>
      </c>
      <c r="D228" s="107"/>
      <c r="E228" s="107"/>
      <c r="F228" s="116"/>
      <c r="G228" s="117"/>
      <c r="H228" s="117"/>
      <c r="I228" s="117"/>
      <c r="J228" s="117"/>
      <c r="K228" s="117"/>
      <c r="L228" s="117"/>
      <c r="M228" s="117"/>
      <c r="N228" s="117"/>
      <c r="O228" s="117"/>
      <c r="P228" s="117"/>
      <c r="Q228" s="117"/>
      <c r="R228" s="117"/>
      <c r="S228" s="117"/>
      <c r="T228" s="117"/>
      <c r="U228" s="117"/>
      <c r="V228" s="117"/>
      <c r="W228" s="118"/>
      <c r="X228" s="768"/>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row>
    <row r="229" spans="1:54" x14ac:dyDescent="0.25">
      <c r="A229" s="767"/>
      <c r="B229" s="766"/>
      <c r="C229" s="778"/>
      <c r="D229" s="778"/>
      <c r="E229" s="778"/>
      <c r="F229" s="778"/>
      <c r="G229" s="191" t="s">
        <v>1076</v>
      </c>
      <c r="H229" s="778"/>
      <c r="I229" s="778"/>
      <c r="J229" s="778"/>
      <c r="K229" s="778"/>
      <c r="L229" s="897"/>
      <c r="M229" s="897"/>
      <c r="N229" s="897"/>
      <c r="O229" s="897"/>
      <c r="P229" s="897"/>
      <c r="Q229" s="897"/>
      <c r="R229" s="897"/>
      <c r="S229" s="897"/>
      <c r="T229" s="897"/>
      <c r="U229" s="897"/>
      <c r="V229" s="897"/>
      <c r="W229" s="773"/>
      <c r="X229" s="768"/>
    </row>
    <row r="230" spans="1:54" x14ac:dyDescent="0.25">
      <c r="A230" s="767"/>
      <c r="B230" s="766"/>
      <c r="C230" s="778"/>
      <c r="D230" s="778"/>
      <c r="E230" s="778"/>
      <c r="F230" s="782"/>
      <c r="G230" s="782"/>
      <c r="H230" s="782"/>
      <c r="I230" s="782"/>
      <c r="J230" s="782"/>
      <c r="K230" s="801"/>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82"/>
      <c r="H231" s="782"/>
      <c r="I231" s="782" t="str">
        <f t="shared" ref="I231:I242" si="73">G21</f>
        <v>w</v>
      </c>
      <c r="J231" s="398">
        <v>0.1</v>
      </c>
      <c r="L231" s="801"/>
      <c r="M231" s="801"/>
      <c r="N231" s="801"/>
      <c r="O231" s="801"/>
      <c r="P231" s="801"/>
      <c r="Q231" s="801"/>
      <c r="R231" s="801"/>
      <c r="S231" s="801"/>
      <c r="T231" s="801"/>
      <c r="U231" s="801"/>
      <c r="V231" s="774"/>
      <c r="W231" s="773"/>
      <c r="X231" s="768"/>
    </row>
    <row r="232" spans="1:54" s="765" customFormat="1" x14ac:dyDescent="0.25">
      <c r="A232" s="767"/>
      <c r="B232" s="766"/>
      <c r="C232" s="778"/>
      <c r="D232" s="778"/>
      <c r="E232" s="778"/>
      <c r="F232" s="782"/>
      <c r="G232" s="794"/>
      <c r="H232" s="794"/>
      <c r="I232" s="782" t="str">
        <f t="shared" si="73"/>
        <v>b</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3"/>
        <v>o</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3"/>
        <v>h</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3"/>
        <v>of</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3"/>
        <v>z</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3"/>
        <v>r</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3"/>
        <v>l</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3"/>
        <v>f</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3"/>
        <v>i</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3"/>
        <v>k</v>
      </c>
      <c r="J241" s="398">
        <v>0.1</v>
      </c>
      <c r="L241" s="795"/>
      <c r="M241" s="795"/>
      <c r="N241" s="795"/>
      <c r="O241" s="795"/>
      <c r="P241" s="795"/>
      <c r="Q241" s="795"/>
      <c r="R241" s="795"/>
      <c r="S241" s="795"/>
      <c r="T241" s="795"/>
      <c r="U241" s="795"/>
      <c r="V241" s="774"/>
      <c r="W241" s="773"/>
      <c r="X241" s="768"/>
    </row>
    <row r="242" spans="1:24" s="765" customFormat="1" x14ac:dyDescent="0.25">
      <c r="A242" s="767"/>
      <c r="B242" s="766"/>
      <c r="C242" s="778"/>
      <c r="D242" s="778"/>
      <c r="E242" s="778"/>
      <c r="F242" s="782"/>
      <c r="G242" s="794"/>
      <c r="H242" s="794"/>
      <c r="I242" s="782" t="str">
        <f t="shared" si="73"/>
        <v>v</v>
      </c>
      <c r="J242" s="398">
        <v>0.1</v>
      </c>
      <c r="L242" s="795"/>
      <c r="M242" s="795"/>
      <c r="N242" s="795"/>
      <c r="O242" s="795"/>
      <c r="P242" s="795"/>
      <c r="Q242" s="795"/>
      <c r="R242" s="795"/>
      <c r="S242" s="795"/>
      <c r="T242" s="795"/>
      <c r="U242" s="795"/>
      <c r="V242" s="774"/>
      <c r="W242" s="773"/>
      <c r="X242" s="768"/>
    </row>
    <row r="243" spans="1:24" x14ac:dyDescent="0.25">
      <c r="A243" s="767"/>
      <c r="B243" s="766"/>
      <c r="C243" s="778"/>
      <c r="D243" s="778"/>
      <c r="E243" s="778"/>
      <c r="F243" s="782"/>
      <c r="G243" s="794"/>
      <c r="H243" s="794"/>
      <c r="I243" s="794"/>
      <c r="J243" s="793"/>
      <c r="K243" s="793"/>
      <c r="L243" s="793"/>
      <c r="M243" s="793"/>
      <c r="N243" s="793"/>
      <c r="O243" s="793"/>
      <c r="P243" s="793"/>
      <c r="Q243" s="793"/>
      <c r="R243" s="793"/>
      <c r="S243" s="793"/>
      <c r="T243" s="793"/>
      <c r="U243" s="793"/>
      <c r="V243" s="774"/>
      <c r="W243" s="773"/>
      <c r="X243" s="768"/>
    </row>
    <row r="244" spans="1:24" x14ac:dyDescent="0.25">
      <c r="A244" s="767"/>
      <c r="B244" s="766"/>
      <c r="C244" s="778"/>
      <c r="D244" s="778"/>
      <c r="E244" s="778"/>
      <c r="F244" s="777"/>
      <c r="G244" s="776"/>
      <c r="H244" s="776"/>
      <c r="I244" s="776"/>
      <c r="J244" s="775"/>
      <c r="K244" s="775"/>
      <c r="L244" s="775"/>
      <c r="M244" s="775"/>
      <c r="N244" s="775"/>
      <c r="O244" s="775"/>
      <c r="P244" s="775"/>
      <c r="Q244" s="775"/>
      <c r="R244" s="775"/>
      <c r="S244" s="775"/>
      <c r="T244" s="775"/>
      <c r="U244" s="775"/>
      <c r="V244" s="774"/>
      <c r="W244" s="773"/>
      <c r="X244" s="768"/>
    </row>
    <row r="245" spans="1:24" x14ac:dyDescent="0.25">
      <c r="A245" s="767"/>
      <c r="B245" s="766"/>
      <c r="C245" s="771"/>
      <c r="D245" s="771"/>
      <c r="E245" s="771"/>
      <c r="F245" s="771"/>
      <c r="G245" s="772" t="str">
        <f>G205</f>
        <v>GRAZING CROPS - QUALITY AND WASTAGE</v>
      </c>
      <c r="H245" s="771"/>
      <c r="I245" s="771"/>
      <c r="J245" s="771"/>
      <c r="K245" s="771"/>
      <c r="L245" s="771"/>
      <c r="M245" s="771"/>
      <c r="N245" s="771"/>
      <c r="O245" s="771"/>
      <c r="P245" s="771"/>
      <c r="Q245" s="771"/>
      <c r="R245" s="771"/>
      <c r="S245" s="771"/>
      <c r="T245" s="792"/>
      <c r="U245" s="792"/>
      <c r="V245" s="792"/>
      <c r="W245" s="770" t="s">
        <v>136</v>
      </c>
      <c r="X245" s="768"/>
    </row>
    <row r="246" spans="1:24" x14ac:dyDescent="0.25">
      <c r="A246" s="767"/>
      <c r="B246" s="766"/>
      <c r="C246" s="766"/>
      <c r="D246" s="766"/>
      <c r="E246" s="766"/>
      <c r="F246" s="768"/>
      <c r="G246" s="768"/>
      <c r="H246" s="768"/>
      <c r="I246" s="768"/>
      <c r="J246" s="768"/>
      <c r="K246" s="768"/>
      <c r="L246" s="768"/>
      <c r="M246" s="768"/>
      <c r="N246" s="768"/>
      <c r="O246" s="768"/>
      <c r="P246" s="768"/>
      <c r="Q246" s="768"/>
      <c r="R246" s="768"/>
      <c r="S246" s="768"/>
      <c r="T246" s="768"/>
      <c r="U246" s="768"/>
      <c r="V246" s="768"/>
      <c r="W246" s="768"/>
      <c r="X246" s="768"/>
    </row>
    <row r="247" spans="1:24" ht="15.75" thickBot="1" x14ac:dyDescent="0.3">
      <c r="A247" s="767"/>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row>
    <row r="248" spans="1:24" x14ac:dyDescent="0.25">
      <c r="A248" s="767"/>
      <c r="B248" s="766"/>
      <c r="C248" s="791" t="s">
        <v>0</v>
      </c>
      <c r="D248" s="791" t="e">
        <f>SUM(#REF!)</f>
        <v>#REF!</v>
      </c>
      <c r="E248" s="791"/>
      <c r="F248" s="791"/>
      <c r="G248" s="791"/>
      <c r="H248" s="791"/>
      <c r="I248" s="791"/>
      <c r="J248" s="791"/>
      <c r="K248" s="790"/>
      <c r="L248" s="790"/>
      <c r="M248" s="790"/>
      <c r="N248" s="790"/>
      <c r="O248" s="790"/>
      <c r="P248" s="790"/>
      <c r="Q248" s="790"/>
      <c r="R248" s="790"/>
      <c r="S248" s="790"/>
      <c r="T248" s="790"/>
      <c r="U248" s="790"/>
      <c r="V248" s="790"/>
      <c r="W248" s="789"/>
      <c r="X248" s="768"/>
    </row>
    <row r="249" spans="1:24" x14ac:dyDescent="0.25">
      <c r="A249" s="767"/>
      <c r="B249" s="766"/>
      <c r="C249" s="787"/>
      <c r="D249" s="787">
        <v>0</v>
      </c>
      <c r="E249" s="787" t="s">
        <v>1</v>
      </c>
      <c r="F249" s="786"/>
      <c r="G249" s="788" t="s">
        <v>1062</v>
      </c>
      <c r="H249" s="786"/>
      <c r="I249" s="786"/>
      <c r="J249" s="786"/>
      <c r="K249" s="786"/>
      <c r="L249" s="786"/>
      <c r="M249" s="786"/>
      <c r="O249" s="786"/>
      <c r="P249" s="786"/>
      <c r="Q249" s="786"/>
      <c r="R249" s="786"/>
      <c r="S249" s="785"/>
      <c r="T249" s="279"/>
      <c r="U249" s="807"/>
      <c r="V249" s="807"/>
      <c r="W249" s="773"/>
      <c r="X249" s="768"/>
    </row>
    <row r="250" spans="1:24" x14ac:dyDescent="0.25">
      <c r="A250" s="767"/>
      <c r="B250" s="766"/>
      <c r="C250" s="787"/>
      <c r="D250" s="787" t="b">
        <f>OR(ISNA(VLOOKUP(G249,Index_Table_Names,1,FALSE)),G249="")</f>
        <v>0</v>
      </c>
      <c r="E250" s="778"/>
      <c r="F250" s="786"/>
      <c r="G250" s="786" t="s">
        <v>1060</v>
      </c>
      <c r="H250" s="279"/>
      <c r="I250" s="786"/>
      <c r="J250" s="786"/>
      <c r="L250" s="786"/>
      <c r="M250" s="786"/>
      <c r="O250" s="786"/>
      <c r="P250" s="786"/>
      <c r="Q250" s="786"/>
      <c r="R250" s="786"/>
      <c r="S250" s="785"/>
      <c r="T250" s="808"/>
      <c r="U250" s="807"/>
      <c r="V250" s="807"/>
      <c r="W250" s="773"/>
      <c r="X250" s="768"/>
    </row>
    <row r="251" spans="1:24" x14ac:dyDescent="0.25">
      <c r="A251" s="767"/>
      <c r="B251" s="766"/>
      <c r="C251" s="778"/>
      <c r="D251" s="787" t="e">
        <f>(D249&lt;&gt;D248)</f>
        <v>#REF!</v>
      </c>
      <c r="E251" s="778"/>
      <c r="F251" s="786"/>
      <c r="G251" s="810">
        <v>37780.587162384261</v>
      </c>
      <c r="H251" s="279"/>
      <c r="I251" s="786"/>
      <c r="J251" s="786"/>
      <c r="K251" s="786"/>
      <c r="L251" s="913"/>
      <c r="O251" s="786"/>
      <c r="P251" s="786"/>
      <c r="Q251" s="786"/>
      <c r="R251" s="786"/>
      <c r="S251" s="785"/>
      <c r="T251" s="808"/>
      <c r="U251" s="807"/>
      <c r="V251" s="807"/>
      <c r="W251" s="773"/>
      <c r="X251" s="768"/>
    </row>
    <row r="252" spans="1:24" s="765" customFormat="1" x14ac:dyDescent="0.25">
      <c r="A252" s="767"/>
      <c r="B252" s="766"/>
      <c r="C252" s="778"/>
      <c r="D252" s="787"/>
      <c r="E252" s="778"/>
      <c r="F252" s="786"/>
      <c r="G252" s="810"/>
      <c r="H252" s="279"/>
      <c r="I252" s="786"/>
      <c r="J252" s="786"/>
      <c r="K252" s="786"/>
      <c r="L252" s="913"/>
      <c r="O252" s="786"/>
      <c r="P252" s="786"/>
      <c r="Q252" s="786"/>
      <c r="R252" s="786"/>
      <c r="S252" s="785"/>
      <c r="T252" s="808"/>
      <c r="U252" s="807"/>
      <c r="V252" s="807"/>
      <c r="W252" s="773"/>
      <c r="X252" s="768"/>
    </row>
    <row r="253" spans="1:24" s="765" customFormat="1" x14ac:dyDescent="0.25">
      <c r="A253" s="767"/>
      <c r="B253" s="766"/>
      <c r="C253" s="778"/>
      <c r="D253" s="778"/>
      <c r="E253" s="778"/>
      <c r="F253" s="778"/>
      <c r="G253" s="191" t="s">
        <v>1082</v>
      </c>
      <c r="H253" s="778"/>
      <c r="I253" s="778"/>
      <c r="J253" s="778"/>
      <c r="K253" s="778"/>
      <c r="L253" s="936"/>
      <c r="M253" s="936"/>
      <c r="N253" s="936"/>
      <c r="O253" s="936"/>
      <c r="P253" s="936"/>
      <c r="Q253" s="936"/>
      <c r="R253" s="936"/>
      <c r="S253" s="936"/>
      <c r="T253" s="936"/>
      <c r="U253" s="936"/>
      <c r="V253" s="936"/>
      <c r="W253" s="773"/>
      <c r="X253" s="768"/>
    </row>
    <row r="254" spans="1:24" s="765" customFormat="1" x14ac:dyDescent="0.25">
      <c r="A254" s="767"/>
      <c r="B254" s="766"/>
      <c r="C254" s="778"/>
      <c r="D254" s="778"/>
      <c r="E254" s="778"/>
      <c r="F254" s="778"/>
      <c r="G254" s="191"/>
      <c r="H254" s="778"/>
      <c r="I254" s="778"/>
      <c r="J254" s="778"/>
      <c r="K254" s="803" t="s">
        <v>446</v>
      </c>
      <c r="L254" s="803" t="s">
        <v>152</v>
      </c>
      <c r="M254" s="803" t="s">
        <v>153</v>
      </c>
      <c r="N254" s="803" t="s">
        <v>154</v>
      </c>
      <c r="O254" s="803" t="s">
        <v>155</v>
      </c>
      <c r="P254" s="803" t="s">
        <v>156</v>
      </c>
      <c r="Q254" s="803" t="s">
        <v>157</v>
      </c>
      <c r="R254" s="803" t="s">
        <v>158</v>
      </c>
      <c r="S254" s="803" t="s">
        <v>159</v>
      </c>
      <c r="T254" s="803" t="s">
        <v>160</v>
      </c>
      <c r="U254" s="936"/>
      <c r="V254" s="936"/>
      <c r="W254" s="773"/>
      <c r="X254" s="768"/>
    </row>
    <row r="255" spans="1:24" s="765" customFormat="1" x14ac:dyDescent="0.25">
      <c r="A255" s="767"/>
      <c r="B255" s="766"/>
      <c r="C255" s="778"/>
      <c r="D255" s="787"/>
      <c r="E255" s="778"/>
      <c r="F255" s="786"/>
      <c r="G255" s="810"/>
      <c r="H255" s="279"/>
      <c r="I255" s="786"/>
      <c r="J255" s="777" t="str">
        <f t="shared" ref="J255:J266" si="74">G21</f>
        <v>w</v>
      </c>
      <c r="K255" s="921">
        <v>0.15</v>
      </c>
      <c r="L255" s="921">
        <v>0.15</v>
      </c>
      <c r="M255" s="921">
        <v>0.15</v>
      </c>
      <c r="N255" s="921">
        <v>0.15</v>
      </c>
      <c r="O255" s="921">
        <v>0.15</v>
      </c>
      <c r="P255" s="921">
        <v>0.15</v>
      </c>
      <c r="Q255" s="921">
        <v>0.15</v>
      </c>
      <c r="R255" s="921">
        <v>0.15</v>
      </c>
      <c r="S255" s="921">
        <v>0.15</v>
      </c>
      <c r="T255" s="921">
        <v>0.15</v>
      </c>
      <c r="U255" s="807"/>
      <c r="V255" s="807"/>
      <c r="W255" s="773"/>
      <c r="X255" s="768"/>
    </row>
    <row r="256" spans="1:24" s="765" customFormat="1" x14ac:dyDescent="0.25">
      <c r="A256" s="767"/>
      <c r="B256" s="766"/>
      <c r="C256" s="778"/>
      <c r="D256" s="787"/>
      <c r="E256" s="778"/>
      <c r="F256" s="786"/>
      <c r="G256" s="810"/>
      <c r="H256" s="279"/>
      <c r="I256" s="786"/>
      <c r="J256" s="777" t="str">
        <f t="shared" si="74"/>
        <v>b</v>
      </c>
      <c r="K256" s="921">
        <v>0.15</v>
      </c>
      <c r="L256" s="921">
        <v>0.15</v>
      </c>
      <c r="M256" s="921">
        <v>0.15</v>
      </c>
      <c r="N256" s="921">
        <v>0.15</v>
      </c>
      <c r="O256" s="921">
        <v>0.15</v>
      </c>
      <c r="P256" s="921">
        <v>0.15</v>
      </c>
      <c r="Q256" s="921">
        <v>0.15</v>
      </c>
      <c r="R256" s="921">
        <v>0.15</v>
      </c>
      <c r="S256" s="921">
        <v>0.15</v>
      </c>
      <c r="T256" s="921">
        <v>0.15</v>
      </c>
      <c r="U256" s="807"/>
      <c r="V256" s="807"/>
      <c r="W256" s="773"/>
      <c r="X256" s="768"/>
    </row>
    <row r="257" spans="1:24" s="765" customFormat="1" x14ac:dyDescent="0.25">
      <c r="A257" s="767"/>
      <c r="B257" s="766"/>
      <c r="C257" s="778"/>
      <c r="D257" s="787"/>
      <c r="E257" s="778"/>
      <c r="F257" s="786"/>
      <c r="G257" s="810"/>
      <c r="H257" s="279"/>
      <c r="I257" s="786"/>
      <c r="J257" s="777" t="str">
        <f t="shared" si="74"/>
        <v>o</v>
      </c>
      <c r="K257" s="921">
        <v>0.15</v>
      </c>
      <c r="L257" s="921">
        <v>0.15</v>
      </c>
      <c r="M257" s="921">
        <v>0.15</v>
      </c>
      <c r="N257" s="921">
        <v>0.15</v>
      </c>
      <c r="O257" s="921">
        <v>0.15</v>
      </c>
      <c r="P257" s="921">
        <v>0.15</v>
      </c>
      <c r="Q257" s="921">
        <v>0.15</v>
      </c>
      <c r="R257" s="921">
        <v>0.15</v>
      </c>
      <c r="S257" s="921">
        <v>0.15</v>
      </c>
      <c r="T257" s="921">
        <v>0.15</v>
      </c>
      <c r="U257" s="807"/>
      <c r="V257" s="807"/>
      <c r="W257" s="773"/>
      <c r="X257" s="768"/>
    </row>
    <row r="258" spans="1:24" s="765" customFormat="1" x14ac:dyDescent="0.25">
      <c r="A258" s="767"/>
      <c r="B258" s="766"/>
      <c r="C258" s="778"/>
      <c r="D258" s="787"/>
      <c r="E258" s="778"/>
      <c r="F258" s="786"/>
      <c r="G258" s="810"/>
      <c r="H258" s="279"/>
      <c r="I258" s="786"/>
      <c r="J258" s="777" t="str">
        <f t="shared" si="74"/>
        <v>h</v>
      </c>
      <c r="K258" s="921">
        <v>0.15</v>
      </c>
      <c r="L258" s="921">
        <v>0.15</v>
      </c>
      <c r="M258" s="921">
        <v>0.15</v>
      </c>
      <c r="N258" s="921">
        <v>0.15</v>
      </c>
      <c r="O258" s="921">
        <v>0.15</v>
      </c>
      <c r="P258" s="921">
        <v>0.15</v>
      </c>
      <c r="Q258" s="921">
        <v>0.15</v>
      </c>
      <c r="R258" s="921">
        <v>0.15</v>
      </c>
      <c r="S258" s="921">
        <v>0.15</v>
      </c>
      <c r="T258" s="921">
        <v>0.15</v>
      </c>
      <c r="U258" s="807"/>
      <c r="V258" s="807"/>
      <c r="W258" s="773"/>
      <c r="X258" s="768"/>
    </row>
    <row r="259" spans="1:24" s="765" customFormat="1" x14ac:dyDescent="0.25">
      <c r="A259" s="767"/>
      <c r="B259" s="766"/>
      <c r="C259" s="778"/>
      <c r="D259" s="787"/>
      <c r="E259" s="778"/>
      <c r="F259" s="786"/>
      <c r="G259" s="810"/>
      <c r="H259" s="279"/>
      <c r="I259" s="786"/>
      <c r="J259" s="777" t="str">
        <f t="shared" si="74"/>
        <v>of</v>
      </c>
      <c r="K259" s="921">
        <v>0.15</v>
      </c>
      <c r="L259" s="921">
        <v>0.15</v>
      </c>
      <c r="M259" s="921">
        <v>0.15</v>
      </c>
      <c r="N259" s="921">
        <v>0.15</v>
      </c>
      <c r="O259" s="921">
        <v>0.15</v>
      </c>
      <c r="P259" s="921">
        <v>0.15</v>
      </c>
      <c r="Q259" s="921">
        <v>0.15</v>
      </c>
      <c r="R259" s="921">
        <v>0.15</v>
      </c>
      <c r="S259" s="921">
        <v>0.15</v>
      </c>
      <c r="T259" s="921">
        <v>0.15</v>
      </c>
      <c r="U259" s="807"/>
      <c r="V259" s="807"/>
      <c r="W259" s="773"/>
      <c r="X259" s="768"/>
    </row>
    <row r="260" spans="1:24" s="765" customFormat="1" x14ac:dyDescent="0.25">
      <c r="A260" s="767"/>
      <c r="B260" s="766"/>
      <c r="C260" s="778"/>
      <c r="D260" s="787"/>
      <c r="E260" s="778"/>
      <c r="F260" s="786"/>
      <c r="G260" s="810"/>
      <c r="H260" s="279"/>
      <c r="I260" s="786"/>
      <c r="J260" s="777" t="str">
        <f t="shared" si="74"/>
        <v>z</v>
      </c>
      <c r="K260" s="921">
        <v>0.15</v>
      </c>
      <c r="L260" s="921">
        <v>0.15</v>
      </c>
      <c r="M260" s="921">
        <v>0.15</v>
      </c>
      <c r="N260" s="921">
        <v>0.15</v>
      </c>
      <c r="O260" s="921">
        <v>0.15</v>
      </c>
      <c r="P260" s="921">
        <v>0.15</v>
      </c>
      <c r="Q260" s="921">
        <v>0.15</v>
      </c>
      <c r="R260" s="921">
        <v>0.15</v>
      </c>
      <c r="S260" s="921">
        <v>0.15</v>
      </c>
      <c r="T260" s="921">
        <v>0.15</v>
      </c>
      <c r="U260" s="807"/>
      <c r="V260" s="807"/>
      <c r="W260" s="773"/>
      <c r="X260" s="768"/>
    </row>
    <row r="261" spans="1:24" s="765" customFormat="1" x14ac:dyDescent="0.25">
      <c r="A261" s="767"/>
      <c r="B261" s="766"/>
      <c r="C261" s="778"/>
      <c r="D261" s="787"/>
      <c r="E261" s="778"/>
      <c r="F261" s="786"/>
      <c r="G261" s="810"/>
      <c r="H261" s="279"/>
      <c r="I261" s="786"/>
      <c r="J261" s="777" t="str">
        <f t="shared" si="74"/>
        <v>r</v>
      </c>
      <c r="K261" s="921">
        <v>0.15</v>
      </c>
      <c r="L261" s="921">
        <v>0.15</v>
      </c>
      <c r="M261" s="921">
        <v>0.15</v>
      </c>
      <c r="N261" s="921">
        <v>0.15</v>
      </c>
      <c r="O261" s="921">
        <v>0.15</v>
      </c>
      <c r="P261" s="921">
        <v>0.15</v>
      </c>
      <c r="Q261" s="921">
        <v>0.15</v>
      </c>
      <c r="R261" s="921">
        <v>0.15</v>
      </c>
      <c r="S261" s="921">
        <v>0.15</v>
      </c>
      <c r="T261" s="921">
        <v>0.15</v>
      </c>
      <c r="U261" s="807"/>
      <c r="V261" s="807"/>
      <c r="W261" s="773"/>
      <c r="X261" s="768"/>
    </row>
    <row r="262" spans="1:24" s="765" customFormat="1" x14ac:dyDescent="0.25">
      <c r="A262" s="767"/>
      <c r="B262" s="766"/>
      <c r="C262" s="778"/>
      <c r="D262" s="787"/>
      <c r="E262" s="778"/>
      <c r="F262" s="786"/>
      <c r="G262" s="810"/>
      <c r="H262" s="279"/>
      <c r="I262" s="786"/>
      <c r="J262" s="777" t="str">
        <f t="shared" si="74"/>
        <v>l</v>
      </c>
      <c r="K262" s="921">
        <v>0.15</v>
      </c>
      <c r="L262" s="921">
        <v>0.15</v>
      </c>
      <c r="M262" s="921">
        <v>0.15</v>
      </c>
      <c r="N262" s="921">
        <v>0.15</v>
      </c>
      <c r="O262" s="921">
        <v>0.15</v>
      </c>
      <c r="P262" s="921">
        <v>0.15</v>
      </c>
      <c r="Q262" s="921">
        <v>0.15</v>
      </c>
      <c r="R262" s="921">
        <v>0.15</v>
      </c>
      <c r="S262" s="921">
        <v>0.15</v>
      </c>
      <c r="T262" s="921">
        <v>0.15</v>
      </c>
      <c r="U262" s="807"/>
      <c r="V262" s="807"/>
      <c r="W262" s="773"/>
      <c r="X262" s="768"/>
    </row>
    <row r="263" spans="1:24" s="765" customFormat="1" x14ac:dyDescent="0.25">
      <c r="A263" s="767"/>
      <c r="B263" s="766"/>
      <c r="C263" s="778"/>
      <c r="D263" s="787"/>
      <c r="E263" s="778"/>
      <c r="F263" s="786"/>
      <c r="G263" s="810"/>
      <c r="H263" s="279"/>
      <c r="I263" s="786"/>
      <c r="J263" s="777" t="str">
        <f t="shared" si="74"/>
        <v>f</v>
      </c>
      <c r="K263" s="921">
        <v>0.15</v>
      </c>
      <c r="L263" s="921">
        <v>0.15</v>
      </c>
      <c r="M263" s="921">
        <v>0.15</v>
      </c>
      <c r="N263" s="921">
        <v>0.15</v>
      </c>
      <c r="O263" s="921">
        <v>0.15</v>
      </c>
      <c r="P263" s="921">
        <v>0.15</v>
      </c>
      <c r="Q263" s="921">
        <v>0.15</v>
      </c>
      <c r="R263" s="921">
        <v>0.15</v>
      </c>
      <c r="S263" s="921">
        <v>0.15</v>
      </c>
      <c r="T263" s="921">
        <v>0.15</v>
      </c>
      <c r="U263" s="807"/>
      <c r="V263" s="807"/>
      <c r="W263" s="773"/>
      <c r="X263" s="768"/>
    </row>
    <row r="264" spans="1:24" s="765" customFormat="1" x14ac:dyDescent="0.25">
      <c r="A264" s="767"/>
      <c r="B264" s="766"/>
      <c r="C264" s="778"/>
      <c r="D264" s="787"/>
      <c r="E264" s="778"/>
      <c r="F264" s="786"/>
      <c r="G264" s="810"/>
      <c r="H264" s="279"/>
      <c r="I264" s="786"/>
      <c r="J264" s="777" t="str">
        <f t="shared" si="74"/>
        <v>i</v>
      </c>
      <c r="K264" s="921">
        <v>0.15</v>
      </c>
      <c r="L264" s="921">
        <v>0.15</v>
      </c>
      <c r="M264" s="921">
        <v>0.15</v>
      </c>
      <c r="N264" s="921">
        <v>0.15</v>
      </c>
      <c r="O264" s="921">
        <v>0.15</v>
      </c>
      <c r="P264" s="921">
        <v>0.15</v>
      </c>
      <c r="Q264" s="921">
        <v>0.15</v>
      </c>
      <c r="R264" s="921">
        <v>0.15</v>
      </c>
      <c r="S264" s="921">
        <v>0.15</v>
      </c>
      <c r="T264" s="921">
        <v>0.15</v>
      </c>
      <c r="U264" s="807"/>
      <c r="V264" s="807"/>
      <c r="W264" s="773"/>
      <c r="X264" s="768"/>
    </row>
    <row r="265" spans="1:24" s="765" customFormat="1" x14ac:dyDescent="0.25">
      <c r="A265" s="767"/>
      <c r="B265" s="766"/>
      <c r="C265" s="778"/>
      <c r="D265" s="787"/>
      <c r="E265" s="778"/>
      <c r="F265" s="786"/>
      <c r="G265" s="810"/>
      <c r="H265" s="279"/>
      <c r="I265" s="786"/>
      <c r="J265" s="777" t="str">
        <f t="shared" si="74"/>
        <v>k</v>
      </c>
      <c r="K265" s="921">
        <v>0.15</v>
      </c>
      <c r="L265" s="921">
        <v>0.15</v>
      </c>
      <c r="M265" s="921">
        <v>0.15</v>
      </c>
      <c r="N265" s="921">
        <v>0.15</v>
      </c>
      <c r="O265" s="921">
        <v>0.15</v>
      </c>
      <c r="P265" s="921">
        <v>0.15</v>
      </c>
      <c r="Q265" s="921">
        <v>0.15</v>
      </c>
      <c r="R265" s="921">
        <v>0.15</v>
      </c>
      <c r="S265" s="921">
        <v>0.15</v>
      </c>
      <c r="T265" s="921">
        <v>0.15</v>
      </c>
      <c r="U265" s="807"/>
      <c r="V265" s="807"/>
      <c r="W265" s="773"/>
      <c r="X265" s="768"/>
    </row>
    <row r="266" spans="1:24" s="765" customFormat="1" x14ac:dyDescent="0.25">
      <c r="A266" s="767"/>
      <c r="B266" s="766"/>
      <c r="C266" s="778"/>
      <c r="D266" s="787"/>
      <c r="E266" s="778"/>
      <c r="F266" s="786"/>
      <c r="G266" s="810"/>
      <c r="H266" s="279"/>
      <c r="I266" s="786"/>
      <c r="J266" s="777" t="str">
        <f t="shared" si="74"/>
        <v>v</v>
      </c>
      <c r="K266" s="921">
        <v>0.15</v>
      </c>
      <c r="L266" s="921">
        <v>0.15</v>
      </c>
      <c r="M266" s="921">
        <v>0.15</v>
      </c>
      <c r="N266" s="921">
        <v>0.15</v>
      </c>
      <c r="O266" s="921">
        <v>0.15</v>
      </c>
      <c r="P266" s="921">
        <v>0.15</v>
      </c>
      <c r="Q266" s="921">
        <v>0.15</v>
      </c>
      <c r="R266" s="921">
        <v>0.15</v>
      </c>
      <c r="S266" s="921">
        <v>0.15</v>
      </c>
      <c r="T266" s="921">
        <v>0.15</v>
      </c>
      <c r="U266" s="807"/>
      <c r="V266" s="807"/>
      <c r="W266" s="773"/>
      <c r="X266" s="768"/>
    </row>
    <row r="267" spans="1:24" s="765" customFormat="1" x14ac:dyDescent="0.25">
      <c r="A267" s="767"/>
      <c r="B267" s="766"/>
      <c r="C267" s="778"/>
      <c r="D267" s="787"/>
      <c r="E267" s="778"/>
      <c r="F267" s="786"/>
      <c r="G267" s="810"/>
      <c r="H267" s="279"/>
      <c r="I267" s="786"/>
      <c r="L267" s="913"/>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777"/>
      <c r="K268" s="786"/>
      <c r="L268" s="786"/>
      <c r="M268" s="786"/>
      <c r="N268" s="786"/>
      <c r="O268" s="786"/>
      <c r="P268" s="786"/>
      <c r="Q268" s="786"/>
      <c r="R268" s="786"/>
      <c r="S268" s="785"/>
      <c r="T268" s="808"/>
      <c r="U268" s="807"/>
      <c r="V268" s="807"/>
      <c r="W268" s="773"/>
      <c r="X268" s="768"/>
    </row>
    <row r="269" spans="1:24" x14ac:dyDescent="0.25">
      <c r="A269" s="767"/>
      <c r="B269" s="766"/>
      <c r="C269" s="771"/>
      <c r="D269" s="771"/>
      <c r="E269" s="771"/>
      <c r="F269" s="771"/>
      <c r="G269" s="772" t="str">
        <f>G249</f>
        <v>YIELD REDUCTION FROM GRAZING CROP</v>
      </c>
      <c r="H269" s="771"/>
      <c r="I269" s="771"/>
      <c r="J269" s="771"/>
      <c r="K269" s="771"/>
      <c r="L269" s="771"/>
      <c r="M269" s="771"/>
      <c r="N269" s="771"/>
      <c r="O269" s="771"/>
      <c r="P269" s="771"/>
      <c r="Q269" s="771"/>
      <c r="R269" s="771"/>
      <c r="S269" s="771"/>
      <c r="T269" s="792"/>
      <c r="U269" s="792"/>
      <c r="V269" s="792"/>
      <c r="W269" s="770" t="s">
        <v>136</v>
      </c>
      <c r="X269" s="768"/>
    </row>
    <row r="270" spans="1:24" x14ac:dyDescent="0.25">
      <c r="A270" s="767"/>
      <c r="B270" s="766"/>
      <c r="C270" s="766"/>
      <c r="D270" s="766"/>
      <c r="E270" s="766"/>
      <c r="F270" s="768"/>
      <c r="G270" s="768"/>
      <c r="H270" s="768"/>
      <c r="I270" s="768"/>
      <c r="J270" s="768"/>
      <c r="K270" s="768"/>
      <c r="L270" s="768"/>
      <c r="M270" s="768"/>
      <c r="N270" s="768"/>
      <c r="O270" s="768"/>
      <c r="P270" s="768"/>
      <c r="Q270" s="768"/>
      <c r="R270" s="768"/>
      <c r="S270" s="768"/>
      <c r="T270" s="768"/>
      <c r="U270" s="768"/>
      <c r="V270" s="768"/>
      <c r="W270" s="768"/>
      <c r="X270" s="768"/>
    </row>
    <row r="271" spans="1:24" x14ac:dyDescent="0.25">
      <c r="A271" s="767"/>
      <c r="B271" s="766"/>
      <c r="C271" s="766"/>
      <c r="D271" s="766"/>
      <c r="E271" s="766"/>
      <c r="F271" s="768"/>
      <c r="G271" s="768"/>
      <c r="H271" s="768"/>
      <c r="I271" s="768"/>
      <c r="J271" s="768"/>
      <c r="K271" s="768"/>
      <c r="L271" s="768"/>
      <c r="M271" s="768"/>
      <c r="N271" s="768"/>
      <c r="O271" s="768"/>
      <c r="P271" s="768"/>
      <c r="Q271" s="768"/>
      <c r="R271" s="768"/>
      <c r="S271" s="768"/>
      <c r="T271" s="768"/>
      <c r="U271" s="768"/>
      <c r="V271" s="768"/>
      <c r="W271" s="768"/>
      <c r="X271" s="768"/>
    </row>
    <row r="272" spans="1:24" x14ac:dyDescent="0.25">
      <c r="A272" s="767"/>
      <c r="B272" s="766"/>
      <c r="C272" s="914"/>
      <c r="D272" s="914"/>
      <c r="E272" s="914"/>
      <c r="F272" s="914"/>
      <c r="G272" s="914"/>
      <c r="H272" s="915"/>
      <c r="I272" s="914"/>
      <c r="J272" s="914"/>
      <c r="K272" s="914"/>
      <c r="L272" s="914"/>
      <c r="M272" s="914"/>
      <c r="N272" s="914"/>
      <c r="O272" s="914"/>
      <c r="P272" s="914"/>
      <c r="Q272" s="914"/>
      <c r="R272" s="914"/>
      <c r="S272" s="914"/>
      <c r="T272" s="914"/>
      <c r="U272" s="914"/>
      <c r="V272" s="914"/>
      <c r="W272" s="914"/>
      <c r="X272" s="914"/>
    </row>
    <row r="273" spans="1:24" x14ac:dyDescent="0.25">
      <c r="A273" s="767"/>
      <c r="B273" s="766"/>
      <c r="C273" s="766"/>
      <c r="D273" s="766"/>
      <c r="E273" s="766"/>
      <c r="F273" s="768"/>
      <c r="G273" s="768"/>
      <c r="H273" s="768"/>
      <c r="I273" s="768"/>
      <c r="J273" s="768"/>
      <c r="K273" s="768"/>
      <c r="L273" s="768"/>
      <c r="M273" s="768"/>
      <c r="N273" s="768"/>
      <c r="O273" s="768"/>
      <c r="P273" s="768"/>
      <c r="Q273" s="768"/>
      <c r="R273" s="768"/>
      <c r="S273" s="768"/>
      <c r="T273" s="768"/>
      <c r="U273" s="768"/>
      <c r="V273" s="768"/>
      <c r="W273" s="768"/>
      <c r="X273" s="768"/>
    </row>
    <row r="274" spans="1:24" x14ac:dyDescent="0.25">
      <c r="A274" s="767"/>
      <c r="B274" s="766"/>
      <c r="C274" s="766"/>
      <c r="D274" s="766"/>
      <c r="E274" s="766"/>
      <c r="F274" s="768"/>
      <c r="G274" s="768"/>
      <c r="H274" s="768"/>
      <c r="I274" s="768"/>
      <c r="J274" s="768"/>
      <c r="K274" s="768"/>
      <c r="L274" s="768"/>
      <c r="M274" s="768"/>
      <c r="N274" s="768"/>
      <c r="O274" s="768"/>
      <c r="P274" s="768"/>
      <c r="Q274" s="768"/>
      <c r="R274" s="768"/>
      <c r="S274" s="768"/>
      <c r="T274" s="768"/>
      <c r="U274" s="768"/>
      <c r="V274" s="768"/>
      <c r="W274" s="768"/>
      <c r="X274" s="768"/>
    </row>
    <row r="275" spans="1:24" x14ac:dyDescent="0.25">
      <c r="A275" s="767"/>
      <c r="B275" s="766"/>
      <c r="C275" s="766"/>
      <c r="D275" s="766"/>
      <c r="E275" s="766"/>
      <c r="F275" s="768"/>
      <c r="G275" s="768"/>
      <c r="H275" s="768"/>
      <c r="I275" s="768"/>
      <c r="J275" s="768"/>
      <c r="K275" s="768"/>
      <c r="L275" s="768"/>
      <c r="M275" s="768"/>
      <c r="N275" s="768"/>
      <c r="O275" s="768"/>
      <c r="P275" s="768"/>
      <c r="Q275" s="768"/>
      <c r="R275" s="768"/>
      <c r="S275" s="768"/>
      <c r="T275" s="768"/>
      <c r="U275" s="768"/>
      <c r="V275" s="768"/>
      <c r="W275" s="768"/>
      <c r="X275"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G43" sqref="G4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MIN(Crop!I66:I77)</f>
        <v>43794</v>
      </c>
      <c r="H43" s="407">
        <f>MIN(Crop!J66:J77)</f>
        <v>43794</v>
      </c>
      <c r="I43" s="407">
        <f>MIN(Crop!K66:K77)</f>
        <v>43794</v>
      </c>
      <c r="J43" s="407">
        <f>MIN(Crop!L66:L77)</f>
        <v>43794</v>
      </c>
      <c r="K43" s="407">
        <f>MIN(Crop!M66:M77)</f>
        <v>43794</v>
      </c>
      <c r="L43" s="407">
        <f>MIN(Crop!N66:N77)</f>
        <v>43794</v>
      </c>
      <c r="M43" s="407">
        <f>MIN(Crop!O66:O77)</f>
        <v>43794</v>
      </c>
      <c r="N43" s="407">
        <f>MIN(Crop!P66:P77)</f>
        <v>43794</v>
      </c>
      <c r="O43" s="407">
        <f>MIN(Crop!Q66:Q77)</f>
        <v>43794</v>
      </c>
      <c r="P43" s="407">
        <f>MIN(Crop!R66:R77)</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3" t="s">
        <v>875</v>
      </c>
      <c r="J58" s="943"/>
      <c r="K58" s="943"/>
      <c r="L58" s="943" t="s">
        <v>876</v>
      </c>
      <c r="M58" s="943"/>
      <c r="N58" s="943"/>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3"/>
      <c r="F101" s="944"/>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47" t="s">
        <v>1051</v>
      </c>
      <c r="I45" s="948"/>
      <c r="J45" s="948"/>
      <c r="K45" s="948"/>
      <c r="L45" s="948"/>
      <c r="M45" s="948"/>
      <c r="N45" s="948"/>
      <c r="O45" s="948"/>
      <c r="P45" s="948"/>
      <c r="Q45" s="948"/>
      <c r="R45" s="948"/>
      <c r="S45" s="948"/>
      <c r="T45" s="949"/>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5"/>
      <c r="M683" s="946"/>
      <c r="N683" s="946"/>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6" t="s">
        <v>1073</v>
      </c>
      <c r="K18" s="957"/>
      <c r="L18" s="957"/>
      <c r="M18" s="957"/>
      <c r="N18" s="957"/>
      <c r="O18" s="957"/>
      <c r="P18" s="957"/>
      <c r="Q18" s="957"/>
      <c r="R18" s="957"/>
      <c r="S18" s="957"/>
      <c r="T18" s="957"/>
      <c r="U18" s="957"/>
      <c r="V18" s="957"/>
      <c r="W18" s="957"/>
      <c r="X18" s="958"/>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59" t="s">
        <v>1036</v>
      </c>
      <c r="K21" s="959"/>
      <c r="L21" s="959"/>
      <c r="M21" s="959"/>
      <c r="N21" s="959"/>
      <c r="O21" s="959"/>
      <c r="P21" s="959"/>
      <c r="Q21" s="959"/>
      <c r="R21" s="959"/>
      <c r="S21" s="959"/>
      <c r="T21" s="959"/>
      <c r="U21" s="959"/>
      <c r="V21" s="959"/>
      <c r="W21" s="959"/>
      <c r="X21" s="959"/>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3" t="s">
        <v>938</v>
      </c>
      <c r="P73" s="994"/>
      <c r="Q73" s="994"/>
      <c r="R73" s="994"/>
      <c r="S73" s="994"/>
      <c r="T73" s="994"/>
      <c r="U73" s="994"/>
      <c r="V73" s="995"/>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0" t="s">
        <v>600</v>
      </c>
      <c r="AD252" s="961"/>
      <c r="AE252" s="961"/>
      <c r="AF252" s="962"/>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3"/>
      <c r="AD253" s="964"/>
      <c r="AE253" s="964"/>
      <c r="AF253" s="965"/>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6"/>
      <c r="AD254" s="967"/>
      <c r="AE254" s="967"/>
      <c r="AF254" s="968"/>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0" t="s">
        <v>603</v>
      </c>
      <c r="AD255" s="961"/>
      <c r="AE255" s="961"/>
      <c r="AF255" s="962"/>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6"/>
      <c r="AD256" s="967"/>
      <c r="AE256" s="967"/>
      <c r="AF256" s="968"/>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69" t="s">
        <v>635</v>
      </c>
      <c r="P309" s="970"/>
      <c r="Q309" s="970"/>
      <c r="R309" s="970"/>
      <c r="S309" s="970"/>
      <c r="T309" s="970"/>
      <c r="U309" s="970"/>
      <c r="V309" s="970"/>
      <c r="W309" s="970"/>
      <c r="X309" s="971"/>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2"/>
      <c r="P310" s="973"/>
      <c r="Q310" s="973"/>
      <c r="R310" s="973"/>
      <c r="S310" s="973"/>
      <c r="T310" s="973"/>
      <c r="U310" s="973"/>
      <c r="V310" s="973"/>
      <c r="W310" s="973"/>
      <c r="X310" s="974"/>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2"/>
      <c r="P311" s="973"/>
      <c r="Q311" s="973"/>
      <c r="R311" s="973"/>
      <c r="S311" s="973"/>
      <c r="T311" s="973"/>
      <c r="U311" s="973"/>
      <c r="V311" s="973"/>
      <c r="W311" s="973"/>
      <c r="X311" s="974"/>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5"/>
      <c r="P312" s="976"/>
      <c r="Q312" s="976"/>
      <c r="R312" s="976"/>
      <c r="S312" s="976"/>
      <c r="T312" s="976"/>
      <c r="U312" s="976"/>
      <c r="V312" s="976"/>
      <c r="W312" s="976"/>
      <c r="X312" s="97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78" t="s">
        <v>661</v>
      </c>
      <c r="L364" s="979"/>
      <c r="M364" s="980"/>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1"/>
      <c r="L365" s="982"/>
      <c r="M365" s="983"/>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6" t="s">
        <v>1056</v>
      </c>
      <c r="Q372" s="996"/>
      <c r="R372" s="996"/>
      <c r="S372" s="996"/>
      <c r="T372" s="996"/>
      <c r="U372" s="996"/>
      <c r="V372" s="996"/>
      <c r="W372" s="996"/>
      <c r="X372" s="996"/>
      <c r="Y372" s="996"/>
      <c r="Z372" s="997"/>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998"/>
      <c r="Q373" s="998"/>
      <c r="R373" s="998"/>
      <c r="S373" s="998"/>
      <c r="T373" s="998"/>
      <c r="U373" s="998"/>
      <c r="V373" s="998"/>
      <c r="W373" s="998"/>
      <c r="X373" s="998"/>
      <c r="Y373" s="998"/>
      <c r="Z373" s="999"/>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998"/>
      <c r="Q374" s="998"/>
      <c r="R374" s="998"/>
      <c r="S374" s="998"/>
      <c r="T374" s="998"/>
      <c r="U374" s="998"/>
      <c r="V374" s="998"/>
      <c r="W374" s="998"/>
      <c r="X374" s="998"/>
      <c r="Y374" s="998"/>
      <c r="Z374" s="999"/>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998"/>
      <c r="Q375" s="998"/>
      <c r="R375" s="998"/>
      <c r="S375" s="998"/>
      <c r="T375" s="998"/>
      <c r="U375" s="998"/>
      <c r="V375" s="998"/>
      <c r="W375" s="998"/>
      <c r="X375" s="998"/>
      <c r="Y375" s="998"/>
      <c r="Z375" s="999"/>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998"/>
      <c r="Q376" s="998"/>
      <c r="R376" s="998"/>
      <c r="S376" s="998"/>
      <c r="T376" s="998"/>
      <c r="U376" s="998"/>
      <c r="V376" s="998"/>
      <c r="W376" s="998"/>
      <c r="X376" s="998"/>
      <c r="Y376" s="998"/>
      <c r="Z376" s="999"/>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998"/>
      <c r="Q377" s="998"/>
      <c r="R377" s="998"/>
      <c r="S377" s="998"/>
      <c r="T377" s="998"/>
      <c r="U377" s="998"/>
      <c r="V377" s="998"/>
      <c r="W377" s="998"/>
      <c r="X377" s="998"/>
      <c r="Y377" s="998"/>
      <c r="Z377" s="999"/>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998"/>
      <c r="Q378" s="998"/>
      <c r="R378" s="998"/>
      <c r="S378" s="998"/>
      <c r="T378" s="998"/>
      <c r="U378" s="998"/>
      <c r="V378" s="998"/>
      <c r="W378" s="998"/>
      <c r="X378" s="998"/>
      <c r="Y378" s="998"/>
      <c r="Z378" s="999"/>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0"/>
      <c r="Q379" s="1000"/>
      <c r="R379" s="1000"/>
      <c r="S379" s="1000"/>
      <c r="T379" s="1000"/>
      <c r="U379" s="1000"/>
      <c r="V379" s="1000"/>
      <c r="W379" s="1000"/>
      <c r="X379" s="1000"/>
      <c r="Y379" s="1000"/>
      <c r="Z379" s="1001"/>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4" t="s">
        <v>957</v>
      </c>
      <c r="X832" s="985"/>
      <c r="Y832" s="985"/>
      <c r="Z832" s="985"/>
      <c r="AA832" s="986"/>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87"/>
      <c r="X833" s="988"/>
      <c r="Y833" s="988"/>
      <c r="Z833" s="988"/>
      <c r="AA833" s="989"/>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87"/>
      <c r="X834" s="988"/>
      <c r="Y834" s="988"/>
      <c r="Z834" s="988"/>
      <c r="AA834" s="989"/>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87"/>
      <c r="X835" s="988"/>
      <c r="Y835" s="988"/>
      <c r="Z835" s="988"/>
      <c r="AA835" s="989"/>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87"/>
      <c r="X836" s="988"/>
      <c r="Y836" s="988"/>
      <c r="Z836" s="988"/>
      <c r="AA836" s="989"/>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87"/>
      <c r="X837" s="988"/>
      <c r="Y837" s="988"/>
      <c r="Z837" s="988"/>
      <c r="AA837" s="989"/>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87"/>
      <c r="X838" s="988"/>
      <c r="Y838" s="988"/>
      <c r="Z838" s="988"/>
      <c r="AA838" s="989"/>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87"/>
      <c r="X839" s="988"/>
      <c r="Y839" s="988"/>
      <c r="Z839" s="988"/>
      <c r="AA839" s="989"/>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87"/>
      <c r="X840" s="988"/>
      <c r="Y840" s="988"/>
      <c r="Z840" s="988"/>
      <c r="AA840" s="989"/>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87"/>
      <c r="X841" s="988"/>
      <c r="Y841" s="988"/>
      <c r="Z841" s="988"/>
      <c r="AA841" s="989"/>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87"/>
      <c r="X842" s="988"/>
      <c r="Y842" s="988"/>
      <c r="Z842" s="988"/>
      <c r="AA842" s="989"/>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87"/>
      <c r="X843" s="988"/>
      <c r="Y843" s="988"/>
      <c r="Z843" s="988"/>
      <c r="AA843" s="989"/>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87"/>
      <c r="X844" s="988"/>
      <c r="Y844" s="988"/>
      <c r="Z844" s="988"/>
      <c r="AA844" s="989"/>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87"/>
      <c r="X845" s="988"/>
      <c r="Y845" s="988"/>
      <c r="Z845" s="988"/>
      <c r="AA845" s="989"/>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87"/>
      <c r="X846" s="988"/>
      <c r="Y846" s="988"/>
      <c r="Z846" s="988"/>
      <c r="AA846" s="989"/>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87"/>
      <c r="X847" s="988"/>
      <c r="Y847" s="988"/>
      <c r="Z847" s="988"/>
      <c r="AA847" s="989"/>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87"/>
      <c r="X848" s="988"/>
      <c r="Y848" s="988"/>
      <c r="Z848" s="988"/>
      <c r="AA848" s="989"/>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0"/>
      <c r="X849" s="991"/>
      <c r="Y849" s="991"/>
      <c r="Z849" s="991"/>
      <c r="AA849" s="992"/>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0" t="s">
        <v>766</v>
      </c>
      <c r="I872" s="951"/>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2"/>
      <c r="I873" s="953"/>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4"/>
      <c r="I874" s="955"/>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0" t="s">
        <v>772</v>
      </c>
      <c r="I876" s="951"/>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2"/>
      <c r="I877" s="953"/>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4"/>
      <c r="I878" s="955"/>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0" t="s">
        <v>774</v>
      </c>
      <c r="I880" s="951"/>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2"/>
      <c r="I881" s="953"/>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4"/>
      <c r="I882" s="955"/>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0" t="s">
        <v>776</v>
      </c>
      <c r="I884" s="951"/>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2"/>
      <c r="I885" s="953"/>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4"/>
      <c r="I886" s="955"/>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0" t="s">
        <v>778</v>
      </c>
      <c r="I888" s="951"/>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2"/>
      <c r="I889" s="953"/>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4"/>
      <c r="I890" s="955"/>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0"/>
      <c r="I892" s="951"/>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2"/>
      <c r="I893" s="953"/>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4"/>
      <c r="I894" s="955"/>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0"/>
      <c r="I896" s="951"/>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2"/>
      <c r="I897" s="953"/>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4"/>
      <c r="I898" s="955"/>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0"/>
      <c r="I900" s="951"/>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2"/>
      <c r="I901" s="953"/>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4"/>
      <c r="I902" s="955"/>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0" t="s">
        <v>783</v>
      </c>
      <c r="I904" s="951"/>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2"/>
      <c r="I905" s="953"/>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4"/>
      <c r="I906" s="955"/>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0" t="s">
        <v>785</v>
      </c>
      <c r="I908" s="951"/>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2"/>
      <c r="I909" s="953"/>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4"/>
      <c r="I910" s="955"/>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0" t="s">
        <v>787</v>
      </c>
      <c r="I912" s="951"/>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2"/>
      <c r="I913" s="953"/>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4"/>
      <c r="I914" s="955"/>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0" t="s">
        <v>787</v>
      </c>
      <c r="I916" s="951"/>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2"/>
      <c r="I917" s="953"/>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4"/>
      <c r="I918" s="955"/>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0" t="s">
        <v>787</v>
      </c>
      <c r="I920" s="951"/>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2"/>
      <c r="I921" s="953"/>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4"/>
      <c r="I922" s="955"/>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0" t="s">
        <v>791</v>
      </c>
      <c r="I924" s="951"/>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2"/>
      <c r="I925" s="953"/>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4"/>
      <c r="I926" s="955"/>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0" t="s">
        <v>793</v>
      </c>
      <c r="I928" s="951"/>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2"/>
      <c r="I929" s="953"/>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4"/>
      <c r="I930" s="955"/>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0" t="s">
        <v>795</v>
      </c>
      <c r="I932" s="951"/>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2"/>
      <c r="I933" s="953"/>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4"/>
      <c r="I934" s="955"/>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0"/>
      <c r="I936" s="951"/>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2"/>
      <c r="I937" s="953"/>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4"/>
      <c r="I938" s="955"/>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0" t="s">
        <v>798</v>
      </c>
      <c r="I940" s="951"/>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2"/>
      <c r="I941" s="953"/>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4"/>
      <c r="I942" s="955"/>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0" t="s">
        <v>800</v>
      </c>
      <c r="I944" s="951"/>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2"/>
      <c r="I945" s="953"/>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4"/>
      <c r="I946" s="955"/>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0" t="s">
        <v>802</v>
      </c>
      <c r="I948" s="951"/>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2"/>
      <c r="I949" s="953"/>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4"/>
      <c r="I950" s="955"/>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0" t="s">
        <v>804</v>
      </c>
      <c r="I952" s="951"/>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2"/>
      <c r="I953" s="953"/>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4"/>
      <c r="I954" s="955"/>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0" t="s">
        <v>806</v>
      </c>
      <c r="I956" s="951"/>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2"/>
      <c r="I957" s="953"/>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4"/>
      <c r="I958" s="955"/>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0" t="s">
        <v>808</v>
      </c>
      <c r="I960" s="951"/>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2"/>
      <c r="I961" s="953"/>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4"/>
      <c r="I962" s="955"/>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0" t="s">
        <v>810</v>
      </c>
      <c r="I964" s="951"/>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2"/>
      <c r="I965" s="953"/>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4"/>
      <c r="I966" s="955"/>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0" t="s">
        <v>812</v>
      </c>
      <c r="I968" s="951"/>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2"/>
      <c r="I969" s="953"/>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4"/>
      <c r="I970" s="955"/>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0" t="s">
        <v>814</v>
      </c>
      <c r="I972" s="951"/>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2"/>
      <c r="I973" s="953"/>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4"/>
      <c r="I974" s="955"/>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0" t="s">
        <v>816</v>
      </c>
      <c r="I976" s="951"/>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2"/>
      <c r="I977" s="953"/>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4"/>
      <c r="I978" s="955"/>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2" t="s">
        <v>1041</v>
      </c>
      <c r="L18" s="1003"/>
      <c r="M18" s="1003"/>
      <c r="N18" s="1003"/>
      <c r="O18" s="1003"/>
      <c r="P18" s="1003"/>
      <c r="Q18" s="1003"/>
      <c r="R18" s="1003"/>
      <c r="S18" s="1003"/>
      <c r="T18" s="1003"/>
      <c r="U18" s="1003"/>
      <c r="V18" s="1003"/>
      <c r="W18" s="1003"/>
      <c r="X18" s="1003"/>
      <c r="Y18" s="1003"/>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4" t="s">
        <v>1078</v>
      </c>
      <c r="L21" s="1005"/>
      <c r="M21" s="1005"/>
      <c r="N21" s="1005"/>
      <c r="O21" s="1005"/>
      <c r="P21" s="1005"/>
      <c r="Q21" s="1005"/>
      <c r="R21" s="1005"/>
      <c r="S21" s="1005"/>
      <c r="T21" s="1005"/>
      <c r="U21" s="1005"/>
      <c r="V21" s="1005"/>
      <c r="W21" s="1005"/>
      <c r="X21" s="1005"/>
      <c r="Y21" s="1006"/>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7"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13"/>
  <sheetViews>
    <sheetView tabSelected="1" topLeftCell="A130" workbookViewId="0">
      <selection activeCell="J187" sqref="J187"/>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28"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28"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28" t="s">
        <v>78</v>
      </c>
      <c r="H39" s="373"/>
      <c r="I39" s="212"/>
      <c r="J39" s="214"/>
      <c r="K39" s="57"/>
      <c r="L39" s="57"/>
      <c r="O39" s="57"/>
      <c r="P39" s="32"/>
      <c r="Q39" s="32"/>
      <c r="R39" s="32"/>
      <c r="S39" s="32"/>
      <c r="T39" s="32"/>
      <c r="U39" s="32"/>
      <c r="V39" s="30"/>
      <c r="W39" s="16"/>
      <c r="X39" s="7"/>
      <c r="Y39" s="7"/>
      <c r="Z39" s="7"/>
    </row>
    <row r="40" spans="1:26" s="765" customFormat="1" ht="12" customHeight="1" outlineLevel="1" x14ac:dyDescent="0.25">
      <c r="A40" s="769"/>
      <c r="B40" s="766"/>
      <c r="C40" s="778"/>
      <c r="D40" s="778"/>
      <c r="E40" s="778"/>
      <c r="F40" s="782"/>
      <c r="G40" s="928" t="s">
        <v>251</v>
      </c>
      <c r="H40" s="373"/>
      <c r="I40" s="212"/>
      <c r="J40" s="214"/>
      <c r="K40" s="57"/>
      <c r="L40" s="57"/>
      <c r="O40" s="57"/>
      <c r="P40" s="262"/>
      <c r="Q40" s="262"/>
      <c r="R40" s="262"/>
      <c r="S40" s="262"/>
      <c r="T40" s="262"/>
      <c r="U40" s="262"/>
      <c r="V40" s="774"/>
      <c r="W40" s="773"/>
      <c r="X40" s="768"/>
      <c r="Y40" s="768"/>
      <c r="Z40" s="768"/>
    </row>
    <row r="41" spans="1:26" s="8" customFormat="1" ht="12" customHeight="1" outlineLevel="1" x14ac:dyDescent="0.25">
      <c r="A41" s="5"/>
      <c r="B41" s="6"/>
      <c r="C41" s="17"/>
      <c r="D41" s="17"/>
      <c r="E41" s="17"/>
      <c r="F41" s="26"/>
      <c r="G41" s="928" t="s">
        <v>81</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28" t="s">
        <v>72</v>
      </c>
      <c r="H42" s="373">
        <v>2.2999999999999998</v>
      </c>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28" t="s">
        <v>77</v>
      </c>
      <c r="H43" s="373">
        <v>3</v>
      </c>
      <c r="I43" s="212"/>
      <c r="J43" s="214"/>
      <c r="K43" s="57"/>
      <c r="L43" s="57"/>
      <c r="O43" s="57"/>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28" t="s">
        <v>74</v>
      </c>
      <c r="H44" s="373">
        <v>3</v>
      </c>
      <c r="I44" s="212"/>
      <c r="J44" s="213"/>
      <c r="K44" s="1007"/>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28" t="s">
        <v>82</v>
      </c>
      <c r="H45" s="373">
        <v>3</v>
      </c>
      <c r="I45" s="212"/>
      <c r="J45" s="213"/>
      <c r="K45" s="1007"/>
      <c r="L45" s="54"/>
      <c r="O45" s="54"/>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28" t="s">
        <v>83</v>
      </c>
      <c r="H46" s="373">
        <v>3</v>
      </c>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929" t="s">
        <v>84</v>
      </c>
      <c r="H47" s="373">
        <v>3</v>
      </c>
      <c r="I47" s="212"/>
      <c r="J47" s="214"/>
      <c r="K47" s="57"/>
      <c r="L47" s="57"/>
      <c r="O47" s="57"/>
      <c r="P47" s="32"/>
      <c r="Q47" s="32"/>
      <c r="R47" s="32"/>
      <c r="S47" s="32"/>
      <c r="T47" s="32"/>
      <c r="U47" s="32"/>
      <c r="V47" s="30"/>
      <c r="W47" s="16"/>
      <c r="X47" s="7"/>
      <c r="Y47" s="7"/>
      <c r="Z47" s="7"/>
    </row>
    <row r="48" spans="1:26" s="8" customFormat="1" ht="12" customHeight="1" outlineLevel="1" x14ac:dyDescent="0.25">
      <c r="A48" s="5"/>
      <c r="B48" s="6"/>
      <c r="C48" s="17"/>
      <c r="D48" s="17"/>
      <c r="E48" s="17"/>
      <c r="F48" s="26"/>
      <c r="G48" s="235"/>
      <c r="H48" s="211"/>
      <c r="I48" s="212"/>
      <c r="J48" s="214"/>
      <c r="K48" s="57"/>
      <c r="L48" s="57"/>
      <c r="O48" s="57"/>
      <c r="P48" s="32"/>
      <c r="Q48" s="32"/>
      <c r="R48" s="32"/>
      <c r="S48" s="32"/>
      <c r="T48" s="32"/>
      <c r="U48" s="32"/>
      <c r="V48" s="30"/>
      <c r="W48" s="16"/>
      <c r="X48" s="7"/>
      <c r="Y48" s="7"/>
      <c r="Z48" s="7"/>
    </row>
    <row r="49" spans="1:26" s="8" customFormat="1" ht="5.0999999999999996" customHeight="1" outlineLevel="1" x14ac:dyDescent="0.25">
      <c r="A49" s="5"/>
      <c r="B49" s="6"/>
      <c r="C49" s="17"/>
      <c r="D49" s="17"/>
      <c r="E49" s="17"/>
      <c r="F49" s="36"/>
      <c r="G49" s="37"/>
      <c r="H49" s="37"/>
      <c r="I49" s="37"/>
      <c r="J49" s="38"/>
      <c r="K49" s="38"/>
      <c r="L49" s="38"/>
      <c r="M49" s="38"/>
      <c r="N49" s="38"/>
      <c r="O49" s="38"/>
      <c r="P49" s="38"/>
      <c r="Q49" s="38"/>
      <c r="R49" s="38"/>
      <c r="S49" s="38"/>
      <c r="T49" s="38"/>
      <c r="U49" s="38"/>
      <c r="V49" s="30"/>
      <c r="W49" s="16"/>
      <c r="X49" s="7"/>
      <c r="Y49" s="7"/>
      <c r="Z49" s="7"/>
    </row>
    <row r="50" spans="1:26" s="8" customFormat="1" ht="24.95" customHeight="1" outlineLevel="1" x14ac:dyDescent="0.25">
      <c r="A50" s="5"/>
      <c r="B50" s="6"/>
      <c r="C50" s="39"/>
      <c r="D50" s="39"/>
      <c r="E50" s="39"/>
      <c r="F50" s="39"/>
      <c r="G50" s="40" t="str">
        <f>G25</f>
        <v>STUBBLE HANDLING</v>
      </c>
      <c r="H50" s="39"/>
      <c r="I50" s="39"/>
      <c r="J50" s="39"/>
      <c r="K50" s="39"/>
      <c r="L50" s="39"/>
      <c r="M50" s="39"/>
      <c r="N50" s="39"/>
      <c r="O50" s="39"/>
      <c r="P50" s="39"/>
      <c r="Q50" s="39"/>
      <c r="R50" s="39"/>
      <c r="S50" s="39"/>
      <c r="T50" s="39"/>
      <c r="U50" s="39"/>
      <c r="V50" s="39"/>
      <c r="W50" s="41" t="s">
        <v>24</v>
      </c>
      <c r="X50" s="7"/>
      <c r="Y50" s="7"/>
      <c r="Z50" s="7"/>
    </row>
    <row r="51" spans="1:26" s="8" customFormat="1" ht="12" customHeight="1" outlineLevel="1" x14ac:dyDescent="0.25">
      <c r="A51" s="5"/>
      <c r="B51" s="6"/>
      <c r="C51" s="6"/>
      <c r="D51" s="6"/>
      <c r="E51" s="6"/>
      <c r="F51" s="7"/>
      <c r="G51" s="7"/>
      <c r="H51" s="7"/>
      <c r="I51" s="7"/>
      <c r="J51" s="7"/>
      <c r="K51" s="7"/>
      <c r="L51" s="7"/>
      <c r="M51" s="7"/>
      <c r="N51" s="7"/>
      <c r="O51" s="7"/>
      <c r="P51" s="7"/>
      <c r="Q51" s="7"/>
      <c r="R51" s="7"/>
      <c r="S51" s="7"/>
      <c r="T51" s="7"/>
      <c r="U51" s="7"/>
      <c r="V51" s="7"/>
      <c r="W51" s="7"/>
      <c r="X51" s="7"/>
      <c r="Y51" s="7"/>
      <c r="Z51" s="7"/>
    </row>
    <row r="52" spans="1:26" s="75" customFormat="1" ht="12" customHeight="1" outlineLevel="1" x14ac:dyDescent="0.25">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thickBot="1" x14ac:dyDescent="0.3">
      <c r="A53" s="238"/>
      <c r="B53" s="239"/>
      <c r="C53" s="239"/>
      <c r="D53" s="239"/>
      <c r="E53" s="239"/>
      <c r="F53" s="239"/>
      <c r="G53" s="239"/>
      <c r="H53" s="240"/>
      <c r="I53" s="240"/>
      <c r="J53" s="240"/>
      <c r="K53" s="240"/>
      <c r="L53" s="240"/>
      <c r="M53" s="240"/>
      <c r="N53" s="240"/>
      <c r="O53" s="240"/>
      <c r="P53" s="240"/>
      <c r="Q53" s="240"/>
      <c r="R53" s="240"/>
      <c r="S53" s="240"/>
      <c r="T53" s="240"/>
      <c r="U53" s="240"/>
      <c r="V53" s="240"/>
      <c r="W53" s="240"/>
      <c r="X53" s="239"/>
      <c r="Y53" s="239"/>
      <c r="Z53" s="239"/>
    </row>
    <row r="54" spans="1:26" s="75" customFormat="1" ht="5.0999999999999996" customHeight="1" outlineLevel="1" x14ac:dyDescent="0.25">
      <c r="A54" s="238"/>
      <c r="B54" s="239"/>
      <c r="C54" s="241" t="s">
        <v>0</v>
      </c>
      <c r="D54" s="241"/>
      <c r="E54" s="241"/>
      <c r="F54" s="241"/>
      <c r="G54" s="241"/>
      <c r="H54" s="241"/>
      <c r="I54" s="241"/>
      <c r="J54" s="241"/>
      <c r="K54" s="242"/>
      <c r="L54" s="242"/>
      <c r="M54" s="242"/>
      <c r="N54" s="242"/>
      <c r="O54" s="242"/>
      <c r="P54" s="242"/>
      <c r="Q54" s="242"/>
      <c r="R54" s="242"/>
      <c r="S54" s="242"/>
      <c r="T54" s="242"/>
      <c r="U54" s="242"/>
      <c r="V54" s="242"/>
      <c r="W54" s="243"/>
      <c r="X54" s="240"/>
      <c r="Y54" s="240"/>
      <c r="Z54" s="240"/>
    </row>
    <row r="55" spans="1:26" s="75" customFormat="1" ht="12" customHeight="1" outlineLevel="1" x14ac:dyDescent="0.25">
      <c r="A55" s="238"/>
      <c r="B55" s="239"/>
      <c r="C55" s="244"/>
      <c r="D55" s="244"/>
      <c r="E55" s="244" t="s">
        <v>1</v>
      </c>
      <c r="F55" s="245"/>
      <c r="G55" s="246" t="s">
        <v>58</v>
      </c>
      <c r="H55" s="245"/>
      <c r="I55" s="245"/>
      <c r="J55" s="245"/>
      <c r="K55" s="245"/>
      <c r="L55" s="245"/>
      <c r="M55" s="245"/>
      <c r="N55" s="245"/>
      <c r="O55" s="245"/>
      <c r="P55" s="245"/>
      <c r="Q55" s="245"/>
      <c r="R55" s="245"/>
      <c r="S55" s="247"/>
      <c r="T55" s="245"/>
      <c r="U55" s="247"/>
      <c r="V55" s="247"/>
      <c r="W55" s="248"/>
      <c r="X55" s="240"/>
      <c r="Y55" s="240"/>
      <c r="Z55" s="240"/>
    </row>
    <row r="56" spans="1:26" s="75" customFormat="1" ht="12" customHeight="1" outlineLevel="1" x14ac:dyDescent="0.25">
      <c r="A56" s="238"/>
      <c r="B56" s="239"/>
      <c r="C56" s="244"/>
      <c r="D56" s="244"/>
      <c r="E56" s="249"/>
      <c r="F56" s="245"/>
      <c r="G56" s="245" t="s">
        <v>59</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49"/>
      <c r="D57" s="244"/>
      <c r="E57" s="249"/>
      <c r="F57" s="245"/>
      <c r="G57" s="251">
        <v>38576.728703703702</v>
      </c>
      <c r="H57" s="245"/>
      <c r="I57" s="245"/>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52"/>
      <c r="D58" s="244"/>
      <c r="E58" s="249"/>
      <c r="F58" s="245"/>
      <c r="G58" s="253"/>
      <c r="H58" s="245"/>
      <c r="I58" s="245" t="s">
        <v>354</v>
      </c>
      <c r="J58" s="245"/>
      <c r="K58" s="245"/>
      <c r="L58" s="245"/>
      <c r="M58" s="245"/>
      <c r="N58" s="245"/>
      <c r="O58" s="245"/>
      <c r="P58" s="245"/>
      <c r="Q58" s="245"/>
      <c r="R58" s="245"/>
      <c r="S58" s="247"/>
      <c r="T58" s="250"/>
      <c r="U58" s="247"/>
      <c r="V58" s="247"/>
      <c r="W58" s="248"/>
      <c r="X58" s="240"/>
      <c r="Y58" s="240"/>
      <c r="Z58" s="240"/>
    </row>
    <row r="59" spans="1:26" s="75" customFormat="1" ht="12" customHeight="1" outlineLevel="1" x14ac:dyDescent="0.25">
      <c r="A59" s="238"/>
      <c r="B59" s="239"/>
      <c r="C59" s="249"/>
      <c r="D59" s="249"/>
      <c r="E59" s="249"/>
      <c r="F59" s="249"/>
      <c r="G59" s="249"/>
      <c r="H59" s="249"/>
      <c r="I59" s="249"/>
      <c r="J59" s="683"/>
      <c r="K59" s="683"/>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49"/>
      <c r="K60" s="249"/>
      <c r="L60" s="683"/>
      <c r="M60" s="683"/>
      <c r="N60" s="683"/>
      <c r="O60" s="683"/>
      <c r="P60" s="683"/>
      <c r="Q60" s="683"/>
      <c r="R60" s="683"/>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249"/>
      <c r="J61" s="255"/>
      <c r="K61" s="255"/>
      <c r="L61" s="255"/>
      <c r="M61" s="255"/>
      <c r="N61" s="255"/>
      <c r="O61" s="255"/>
      <c r="P61" s="256"/>
      <c r="Q61" s="256"/>
      <c r="R61" s="256"/>
      <c r="S61" s="683"/>
      <c r="T61" s="683"/>
      <c r="U61" s="683"/>
      <c r="V61" s="683"/>
      <c r="W61" s="248"/>
      <c r="X61" s="240"/>
      <c r="Y61" s="240"/>
      <c r="Z61" s="240"/>
    </row>
    <row r="62" spans="1:26" s="75" customFormat="1" ht="12" customHeight="1" outlineLevel="1" x14ac:dyDescent="0.25">
      <c r="A62" s="238"/>
      <c r="B62" s="239"/>
      <c r="C62" s="249"/>
      <c r="D62" s="249"/>
      <c r="E62" s="249"/>
      <c r="F62" s="249"/>
      <c r="G62" s="249"/>
      <c r="H62" s="249"/>
      <c r="I62" s="683"/>
      <c r="J62" s="255"/>
      <c r="K62" s="255"/>
      <c r="L62" s="255"/>
      <c r="M62" s="255"/>
      <c r="N62" s="255"/>
      <c r="O62" s="255"/>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49"/>
      <c r="G63" s="249"/>
      <c r="H63" s="249"/>
      <c r="I63" s="249"/>
      <c r="J63" s="255"/>
      <c r="K63" s="255"/>
      <c r="L63" s="256"/>
      <c r="M63" s="256"/>
      <c r="N63" s="256"/>
      <c r="O63" s="256"/>
      <c r="P63" s="256"/>
      <c r="Q63" s="256"/>
      <c r="R63" s="256"/>
      <c r="S63" s="683"/>
      <c r="T63" s="683"/>
      <c r="U63" s="683"/>
      <c r="V63" s="683"/>
      <c r="W63" s="248"/>
      <c r="X63" s="240"/>
      <c r="Y63" s="240"/>
      <c r="Z63" s="240"/>
    </row>
    <row r="64" spans="1:26" s="75" customFormat="1" ht="5.0999999999999996" customHeight="1" outlineLevel="1" x14ac:dyDescent="0.25">
      <c r="A64" s="238"/>
      <c r="B64" s="239"/>
      <c r="C64" s="249"/>
      <c r="D64" s="249"/>
      <c r="E64" s="249"/>
      <c r="F64" s="257"/>
      <c r="G64" s="258"/>
      <c r="H64" s="258"/>
      <c r="I64" s="199"/>
      <c r="J64" s="288"/>
      <c r="K64" s="288"/>
      <c r="L64" s="288"/>
      <c r="M64" s="288"/>
      <c r="N64" s="288"/>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t="s">
        <v>372</v>
      </c>
      <c r="H65" s="397">
        <v>1</v>
      </c>
      <c r="I65" s="199"/>
      <c r="K65" s="309" t="s">
        <v>373</v>
      </c>
      <c r="L65" s="398">
        <v>0.05</v>
      </c>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H69" s="258"/>
      <c r="I69" s="199"/>
      <c r="J69" s="288"/>
      <c r="K69" s="288"/>
      <c r="L69" s="288"/>
      <c r="M69" s="259"/>
      <c r="N69" s="259"/>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c r="I70" s="199"/>
      <c r="J70" s="288"/>
      <c r="K70" s="288"/>
      <c r="L70" s="288"/>
      <c r="M70" s="259"/>
      <c r="N70" s="259"/>
      <c r="O70" s="288"/>
      <c r="P70" s="259"/>
      <c r="Q70" s="259"/>
      <c r="R70" s="259"/>
      <c r="S70" s="259"/>
      <c r="T70" s="259"/>
      <c r="U70" s="259"/>
      <c r="V70" s="260"/>
      <c r="W70" s="248"/>
      <c r="X70" s="240"/>
      <c r="Y70" s="240"/>
      <c r="Z70" s="240"/>
    </row>
    <row r="71" spans="1:26" s="75" customFormat="1" ht="12" customHeight="1" outlineLevel="1" x14ac:dyDescent="0.25">
      <c r="A71" s="238"/>
      <c r="B71" s="239"/>
      <c r="C71" s="249"/>
      <c r="D71" s="249"/>
      <c r="E71" s="249"/>
      <c r="F71" s="257"/>
      <c r="H71" s="261" t="s">
        <v>60</v>
      </c>
      <c r="L71" s="54"/>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Crop!H66</f>
        <v>w</v>
      </c>
      <c r="H72" s="399">
        <v>0.42</v>
      </c>
      <c r="L72" s="54"/>
      <c r="M72" s="261"/>
      <c r="N72" s="261"/>
      <c r="O72" s="56"/>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Crop!H67</f>
        <v>b</v>
      </c>
      <c r="H73" s="399">
        <v>0.44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Crop!H68</f>
        <v>o</v>
      </c>
      <c r="H74" s="399">
        <v>0.4</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Crop!H69</f>
        <v>h</v>
      </c>
      <c r="H75" s="399">
        <v>0.7</v>
      </c>
      <c r="L75" s="57"/>
      <c r="M75" s="261"/>
      <c r="N75" s="261"/>
      <c r="P75" s="262"/>
      <c r="Q75" s="262"/>
      <c r="R75" s="262"/>
      <c r="T75" s="262"/>
      <c r="U75" s="262"/>
      <c r="V75" s="260"/>
      <c r="W75" s="248"/>
      <c r="X75" s="240"/>
      <c r="Y75" s="240"/>
      <c r="Z75" s="240"/>
    </row>
    <row r="76" spans="1:26" s="765" customFormat="1" ht="12" customHeight="1" outlineLevel="1" x14ac:dyDescent="0.25">
      <c r="A76" s="769"/>
      <c r="B76" s="766"/>
      <c r="C76" s="778"/>
      <c r="D76" s="778"/>
      <c r="E76" s="778"/>
      <c r="F76" s="782"/>
      <c r="G76" s="322" t="s">
        <v>251</v>
      </c>
      <c r="H76" s="399">
        <v>0.4</v>
      </c>
      <c r="L76" s="57"/>
      <c r="M76" s="779"/>
      <c r="N76" s="779"/>
      <c r="P76" s="262"/>
      <c r="Q76" s="262"/>
      <c r="R76" s="262"/>
      <c r="T76" s="262"/>
      <c r="U76" s="262"/>
      <c r="V76" s="774"/>
      <c r="W76" s="773"/>
      <c r="X76" s="768"/>
      <c r="Y76" s="768"/>
      <c r="Z76" s="768"/>
    </row>
    <row r="77" spans="1:26" s="75" customFormat="1" ht="12" customHeight="1" outlineLevel="1" x14ac:dyDescent="0.25">
      <c r="A77" s="238"/>
      <c r="B77" s="239"/>
      <c r="C77" s="249"/>
      <c r="D77" s="249"/>
      <c r="E77" s="249"/>
      <c r="F77" s="257"/>
      <c r="G77" s="322" t="str">
        <f>Crop!H71</f>
        <v>z</v>
      </c>
      <c r="H77" s="399">
        <v>0.2</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Crop!H72</f>
        <v>r</v>
      </c>
      <c r="H78" s="399">
        <v>0.2</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Crop!H73</f>
        <v>l</v>
      </c>
      <c r="H79" s="399">
        <v>0.3</v>
      </c>
      <c r="L79" s="57"/>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Crop!H74</f>
        <v>f</v>
      </c>
      <c r="H80" s="399">
        <v>0.3</v>
      </c>
      <c r="L80" s="57"/>
      <c r="M80" s="261"/>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Crop!H75</f>
        <v>i</v>
      </c>
      <c r="H81" s="399">
        <v>0.3</v>
      </c>
      <c r="L81" s="54"/>
      <c r="M81" s="261"/>
      <c r="N81" s="261"/>
      <c r="P81" s="262"/>
      <c r="Q81" s="262"/>
      <c r="R81" s="262"/>
      <c r="T81" s="262"/>
      <c r="U81" s="262"/>
      <c r="V81" s="260"/>
      <c r="W81" s="248"/>
      <c r="X81" s="240"/>
      <c r="Y81" s="240"/>
      <c r="Z81" s="240"/>
    </row>
    <row r="82" spans="1:26" s="75" customFormat="1" ht="12" customHeight="1" outlineLevel="1" x14ac:dyDescent="0.25">
      <c r="A82" s="238"/>
      <c r="B82" s="239"/>
      <c r="C82" s="249"/>
      <c r="D82" s="249"/>
      <c r="E82" s="249"/>
      <c r="F82" s="257"/>
      <c r="G82" s="322" t="str">
        <f>Crop!H76</f>
        <v>k</v>
      </c>
      <c r="H82" s="399">
        <v>0.3</v>
      </c>
      <c r="L82" s="54"/>
      <c r="M82" s="54"/>
      <c r="N82" s="261"/>
      <c r="P82" s="262"/>
      <c r="Q82" s="262"/>
      <c r="R82" s="262"/>
      <c r="T82" s="262"/>
      <c r="U82" s="262"/>
      <c r="V82" s="260"/>
      <c r="W82" s="248"/>
      <c r="X82" s="240"/>
      <c r="Y82" s="240"/>
      <c r="Z82" s="240"/>
    </row>
    <row r="83" spans="1:26" s="75" customFormat="1" ht="12" customHeight="1" outlineLevel="1" x14ac:dyDescent="0.25">
      <c r="A83" s="238"/>
      <c r="B83" s="239"/>
      <c r="C83" s="249"/>
      <c r="D83" s="249"/>
      <c r="E83" s="249"/>
      <c r="F83" s="257"/>
      <c r="G83" s="322" t="str">
        <f>Crop!H77</f>
        <v>v</v>
      </c>
      <c r="H83" s="399">
        <v>0.3</v>
      </c>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c r="H85" s="261"/>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c r="H86" s="261" t="s">
        <v>1052</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G72</f>
        <v>w</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G73</f>
        <v>b</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G74</f>
        <v>o</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G75</f>
        <v>h</v>
      </c>
      <c r="H90" s="691">
        <v>4.0000000000000001E-3</v>
      </c>
      <c r="I90" s="56"/>
      <c r="J90" s="54"/>
      <c r="K90" s="54"/>
      <c r="L90" s="54"/>
      <c r="M90" s="262"/>
      <c r="N90" s="261"/>
      <c r="P90" s="262"/>
      <c r="Q90" s="262"/>
      <c r="R90" s="262"/>
      <c r="S90" s="689"/>
      <c r="T90" s="262"/>
      <c r="U90" s="262"/>
      <c r="V90" s="260"/>
      <c r="W90" s="248"/>
      <c r="X90" s="240"/>
      <c r="Y90" s="240"/>
      <c r="Z90" s="240"/>
    </row>
    <row r="91" spans="1:26" s="765" customFormat="1" ht="12" customHeight="1" outlineLevel="1" x14ac:dyDescent="0.25">
      <c r="A91" s="769"/>
      <c r="B91" s="766"/>
      <c r="C91" s="778"/>
      <c r="D91" s="778"/>
      <c r="E91" s="778"/>
      <c r="F91" s="782"/>
      <c r="G91" s="779" t="str">
        <f>G76</f>
        <v>of</v>
      </c>
      <c r="H91" s="691">
        <v>4.0000000000000001E-3</v>
      </c>
      <c r="I91" s="56"/>
      <c r="J91" s="797"/>
      <c r="K91" s="797"/>
      <c r="L91" s="797"/>
      <c r="M91" s="262"/>
      <c r="N91" s="779"/>
      <c r="P91" s="262"/>
      <c r="Q91" s="262"/>
      <c r="R91" s="262"/>
      <c r="S91" s="689"/>
      <c r="T91" s="262"/>
      <c r="U91" s="262"/>
      <c r="V91" s="774"/>
      <c r="W91" s="773"/>
      <c r="X91" s="768"/>
      <c r="Y91" s="768"/>
      <c r="Z91" s="768"/>
    </row>
    <row r="92" spans="1:26" s="75" customFormat="1" ht="12" customHeight="1" outlineLevel="1" x14ac:dyDescent="0.25">
      <c r="A92" s="238"/>
      <c r="B92" s="239"/>
      <c r="C92" s="249"/>
      <c r="D92" s="249"/>
      <c r="E92" s="249"/>
      <c r="F92" s="257"/>
      <c r="G92" s="261" t="str">
        <f>G77</f>
        <v>z</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G78</f>
        <v>r</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G79</f>
        <v>l</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G80</f>
        <v>f</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t="str">
        <f>G81</f>
        <v>i</v>
      </c>
      <c r="H96" s="691">
        <v>4.0000000000000001E-3</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G82</f>
        <v>k</v>
      </c>
      <c r="H97" s="691">
        <v>4.0000000000000001E-3</v>
      </c>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t="str">
        <f>G83</f>
        <v>v</v>
      </c>
      <c r="H98" s="691">
        <v>4.0000000000000001E-3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c r="H99" s="261"/>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c r="H100" s="261"/>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c r="H101" s="261" t="s">
        <v>433</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G87</f>
        <v>w</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G88</f>
        <v>b</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G89</f>
        <v>o</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G90</f>
        <v>h</v>
      </c>
      <c r="H105" s="690">
        <v>0.1</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G91</f>
        <v>of</v>
      </c>
      <c r="H106" s="690">
        <v>0.1</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G92</f>
        <v>z</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G93</f>
        <v>r</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G94</f>
        <v>l</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G95</f>
        <v>f</v>
      </c>
      <c r="H110" s="690">
        <v>0.1</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G96</f>
        <v>i</v>
      </c>
      <c r="H111" s="690">
        <v>0.1</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G97</f>
        <v>k</v>
      </c>
      <c r="H112" s="690">
        <v>0.1</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G98</f>
        <v>v</v>
      </c>
      <c r="H113" s="690">
        <v>0.1</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61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G102</f>
        <v>w</v>
      </c>
      <c r="H117" s="399">
        <v>0.94</v>
      </c>
      <c r="I117" s="56"/>
      <c r="J117" s="54"/>
      <c r="K117" s="54"/>
      <c r="L117" s="54"/>
      <c r="M117" s="262"/>
      <c r="N117" s="261"/>
      <c r="P117" s="262"/>
      <c r="Q117" s="262"/>
      <c r="R117" s="262"/>
      <c r="S117" s="689"/>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G103</f>
        <v>b</v>
      </c>
      <c r="H118" s="399">
        <v>0.94</v>
      </c>
      <c r="I118" s="56"/>
      <c r="J118" s="54"/>
      <c r="K118" s="54"/>
      <c r="L118" s="54"/>
      <c r="M118" s="262"/>
      <c r="N118" s="261"/>
      <c r="P118" s="262"/>
      <c r="Q118" s="262"/>
      <c r="R118" s="262"/>
      <c r="S118" s="689"/>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G104</f>
        <v>o</v>
      </c>
      <c r="H119" s="399">
        <v>0.94</v>
      </c>
      <c r="I119" s="56"/>
      <c r="J119" s="54"/>
      <c r="K119" s="54"/>
      <c r="L119" s="54"/>
      <c r="M119" s="262"/>
      <c r="N119" s="261"/>
      <c r="P119" s="262"/>
      <c r="Q119" s="262"/>
      <c r="R119" s="262"/>
      <c r="S119" s="689"/>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G105</f>
        <v>h</v>
      </c>
      <c r="H120" s="399">
        <v>1</v>
      </c>
      <c r="I120" s="56"/>
      <c r="J120" s="54"/>
      <c r="K120" s="54"/>
      <c r="L120" s="54"/>
      <c r="M120" s="262"/>
      <c r="N120" s="261"/>
      <c r="P120" s="262"/>
      <c r="Q120" s="262"/>
      <c r="R120" s="262"/>
      <c r="S120" s="689"/>
      <c r="T120" s="262"/>
      <c r="U120" s="262"/>
      <c r="V120" s="260"/>
      <c r="W120" s="248"/>
      <c r="X120" s="240"/>
      <c r="Y120" s="240"/>
      <c r="Z120" s="240"/>
    </row>
    <row r="121" spans="1:26" s="765" customFormat="1" ht="12" customHeight="1" outlineLevel="1" x14ac:dyDescent="0.25">
      <c r="A121" s="769"/>
      <c r="B121" s="766"/>
      <c r="C121" s="778"/>
      <c r="D121" s="778"/>
      <c r="E121" s="778"/>
      <c r="F121" s="782"/>
      <c r="G121" s="779" t="str">
        <f>G106</f>
        <v>of</v>
      </c>
      <c r="H121" s="399">
        <v>0</v>
      </c>
      <c r="I121" s="56"/>
      <c r="J121" s="797"/>
      <c r="K121" s="797"/>
      <c r="L121" s="797"/>
      <c r="M121" s="262"/>
      <c r="N121" s="779"/>
      <c r="P121" s="262"/>
      <c r="Q121" s="262"/>
      <c r="R121" s="262"/>
      <c r="S121" s="689"/>
      <c r="T121" s="262"/>
      <c r="U121" s="262"/>
      <c r="V121" s="774"/>
      <c r="W121" s="773"/>
      <c r="X121" s="768"/>
      <c r="Y121" s="768"/>
      <c r="Z121" s="768"/>
    </row>
    <row r="122" spans="1:26" s="75" customFormat="1" ht="12" customHeight="1" outlineLevel="1" x14ac:dyDescent="0.25">
      <c r="A122" s="238"/>
      <c r="B122" s="239"/>
      <c r="C122" s="249"/>
      <c r="D122" s="249"/>
      <c r="E122" s="249"/>
      <c r="F122" s="257"/>
      <c r="G122" s="261" t="str">
        <f>G107</f>
        <v>z</v>
      </c>
      <c r="H122" s="399">
        <v>0.97</v>
      </c>
      <c r="I122" s="56"/>
      <c r="J122" s="54"/>
      <c r="K122" s="54"/>
      <c r="L122" s="54"/>
      <c r="M122" s="262"/>
      <c r="N122" s="261"/>
      <c r="P122" s="262"/>
      <c r="Q122" s="262"/>
      <c r="R122" s="262"/>
      <c r="S122" s="689"/>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G108</f>
        <v>r</v>
      </c>
      <c r="H123" s="399">
        <v>0.97</v>
      </c>
      <c r="I123" s="56"/>
      <c r="J123" s="54"/>
      <c r="K123" s="54"/>
      <c r="L123" s="54"/>
      <c r="M123" s="262"/>
      <c r="N123" s="261"/>
      <c r="P123" s="262"/>
      <c r="Q123" s="262"/>
      <c r="R123" s="262"/>
      <c r="S123" s="689"/>
      <c r="T123" s="262"/>
      <c r="U123" s="262"/>
      <c r="V123" s="260"/>
      <c r="W123" s="248"/>
      <c r="X123" s="240"/>
      <c r="Y123" s="240"/>
      <c r="Z123" s="240"/>
    </row>
    <row r="124" spans="1:26" s="75" customFormat="1" ht="12" customHeight="1" outlineLevel="1" x14ac:dyDescent="0.25">
      <c r="A124" s="238"/>
      <c r="B124" s="239"/>
      <c r="C124" s="249"/>
      <c r="D124" s="249"/>
      <c r="E124" s="249"/>
      <c r="F124" s="257"/>
      <c r="G124" s="261" t="str">
        <f>G109</f>
        <v>l</v>
      </c>
      <c r="H124" s="399">
        <v>0.9</v>
      </c>
      <c r="I124" s="56"/>
      <c r="J124" s="54"/>
      <c r="K124" s="54"/>
      <c r="L124" s="54"/>
      <c r="M124" s="262"/>
      <c r="N124" s="261"/>
      <c r="P124" s="262"/>
      <c r="Q124" s="262"/>
      <c r="R124" s="262"/>
      <c r="S124" s="689"/>
      <c r="T124" s="262"/>
      <c r="U124" s="262"/>
      <c r="V124" s="260"/>
      <c r="W124" s="248"/>
      <c r="X124" s="240"/>
      <c r="Y124" s="240"/>
      <c r="Z124" s="240"/>
    </row>
    <row r="125" spans="1:26" s="75" customFormat="1" ht="12" customHeight="1" outlineLevel="1" x14ac:dyDescent="0.25">
      <c r="A125" s="238"/>
      <c r="B125" s="239"/>
      <c r="C125" s="249"/>
      <c r="D125" s="249"/>
      <c r="E125" s="249"/>
      <c r="F125" s="257"/>
      <c r="G125" s="261" t="str">
        <f>G110</f>
        <v>f</v>
      </c>
      <c r="H125" s="399">
        <v>0.9</v>
      </c>
      <c r="I125" s="56"/>
      <c r="J125" s="54"/>
      <c r="K125" s="54"/>
      <c r="L125" s="54"/>
      <c r="M125" s="262"/>
      <c r="N125" s="261"/>
      <c r="P125" s="262"/>
      <c r="Q125" s="262"/>
      <c r="R125" s="262"/>
      <c r="S125" s="689"/>
      <c r="T125" s="262"/>
      <c r="U125" s="262"/>
      <c r="V125" s="260"/>
      <c r="W125" s="248"/>
      <c r="X125" s="240"/>
      <c r="Y125" s="240"/>
      <c r="Z125" s="240"/>
    </row>
    <row r="126" spans="1:26" s="75" customFormat="1" ht="12" customHeight="1" outlineLevel="1" x14ac:dyDescent="0.25">
      <c r="A126" s="238"/>
      <c r="B126" s="239"/>
      <c r="C126" s="249"/>
      <c r="D126" s="249"/>
      <c r="E126" s="249"/>
      <c r="F126" s="257"/>
      <c r="G126" s="261" t="str">
        <f>G111</f>
        <v>i</v>
      </c>
      <c r="H126" s="399">
        <v>0.9</v>
      </c>
      <c r="I126" s="56"/>
      <c r="J126" s="54"/>
      <c r="K126" s="54"/>
      <c r="L126" s="54"/>
      <c r="M126" s="262"/>
      <c r="N126" s="261"/>
      <c r="P126" s="262"/>
      <c r="Q126" s="262"/>
      <c r="R126" s="262"/>
      <c r="S126" s="689"/>
      <c r="T126" s="262"/>
      <c r="U126" s="262"/>
      <c r="V126" s="260"/>
      <c r="W126" s="248"/>
      <c r="X126" s="240"/>
      <c r="Y126" s="240"/>
      <c r="Z126" s="240"/>
    </row>
    <row r="127" spans="1:26" s="75" customFormat="1" ht="12" customHeight="1" outlineLevel="1" x14ac:dyDescent="0.25">
      <c r="A127" s="238"/>
      <c r="B127" s="239"/>
      <c r="C127" s="249"/>
      <c r="D127" s="249"/>
      <c r="E127" s="249"/>
      <c r="F127" s="257"/>
      <c r="G127" s="261" t="str">
        <f>G112</f>
        <v>k</v>
      </c>
      <c r="H127" s="399">
        <v>0.9</v>
      </c>
      <c r="I127" s="56"/>
      <c r="J127" s="54"/>
      <c r="K127" s="54"/>
      <c r="L127" s="54"/>
      <c r="M127" s="262"/>
      <c r="N127" s="261"/>
      <c r="P127" s="262"/>
      <c r="Q127" s="262"/>
      <c r="R127" s="262"/>
      <c r="S127" s="689"/>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G113</f>
        <v>v</v>
      </c>
      <c r="H128" s="399">
        <v>0.9</v>
      </c>
      <c r="I128" s="56"/>
      <c r="J128" s="54"/>
      <c r="K128" s="54"/>
      <c r="L128" s="54"/>
      <c r="M128" s="262"/>
      <c r="N128" s="261"/>
      <c r="P128" s="262"/>
      <c r="Q128" s="262"/>
      <c r="R128" s="262"/>
      <c r="S128" s="689"/>
      <c r="T128" s="262"/>
      <c r="U128" s="262"/>
      <c r="V128" s="260"/>
      <c r="W128" s="248"/>
      <c r="X128" s="240"/>
      <c r="Y128" s="240"/>
      <c r="Z128" s="240"/>
    </row>
    <row r="129" spans="1:54" s="75" customFormat="1" ht="12" customHeight="1" outlineLevel="1" x14ac:dyDescent="0.25">
      <c r="A129" s="238"/>
      <c r="B129" s="239"/>
      <c r="C129" s="249"/>
      <c r="D129" s="249"/>
      <c r="E129" s="249"/>
      <c r="F129" s="257"/>
      <c r="G129" s="261"/>
      <c r="H129" s="261"/>
      <c r="I129" s="56"/>
      <c r="J129" s="54"/>
      <c r="K129" s="54"/>
      <c r="L129" s="54"/>
      <c r="M129" s="262"/>
      <c r="N129" s="261"/>
      <c r="P129" s="262"/>
      <c r="Q129" s="262"/>
      <c r="R129" s="262"/>
      <c r="S129" s="689"/>
      <c r="T129" s="262"/>
      <c r="U129" s="262"/>
      <c r="V129" s="260"/>
      <c r="W129" s="248"/>
      <c r="X129" s="240"/>
      <c r="Y129" s="240"/>
      <c r="Z129" s="240"/>
    </row>
    <row r="130" spans="1:54" s="75" customFormat="1" ht="12" customHeight="1" outlineLevel="1" x14ac:dyDescent="0.25">
      <c r="A130" s="238"/>
      <c r="B130" s="239"/>
      <c r="C130" s="249"/>
      <c r="D130" s="249"/>
      <c r="E130" s="249"/>
      <c r="F130" s="257"/>
      <c r="G130" s="261"/>
      <c r="H130" s="779"/>
      <c r="I130" s="695"/>
      <c r="J130" s="695"/>
      <c r="K130" s="695"/>
      <c r="L130" s="199"/>
      <c r="M130" s="57"/>
      <c r="N130" s="261"/>
      <c r="P130" s="262"/>
      <c r="Q130" s="262"/>
      <c r="R130" s="262"/>
      <c r="S130" s="262"/>
      <c r="T130" s="262"/>
      <c r="U130" s="262"/>
      <c r="V130" s="260"/>
      <c r="W130" s="248"/>
      <c r="X130" s="240"/>
      <c r="Y130" s="240"/>
      <c r="Z130" s="240"/>
    </row>
    <row r="131" spans="1:54" s="138" customFormat="1" ht="12.95" customHeight="1" x14ac:dyDescent="0.25">
      <c r="A131" s="136"/>
      <c r="B131" s="125"/>
      <c r="C131" s="107"/>
      <c r="D131" s="107"/>
      <c r="E131" s="107"/>
      <c r="F131" s="109"/>
      <c r="G131" s="779" t="s">
        <v>1070</v>
      </c>
      <c r="H131" s="779"/>
      <c r="I131" s="109" t="s">
        <v>1069</v>
      </c>
      <c r="J131" s="934"/>
      <c r="K131" s="935">
        <v>0.5</v>
      </c>
      <c r="M131" s="111"/>
      <c r="N131" s="111"/>
      <c r="O131" s="111"/>
      <c r="P131" s="111"/>
      <c r="Q131" s="111"/>
      <c r="R131" s="111"/>
      <c r="S131" s="111"/>
      <c r="T131" s="111"/>
      <c r="U131" s="111"/>
      <c r="V131" s="111"/>
      <c r="W131" s="773"/>
      <c r="X131" s="768"/>
      <c r="Y131" s="768"/>
      <c r="Z131" s="768"/>
      <c r="AC131" s="765"/>
      <c r="AD131" s="765"/>
      <c r="AE131" s="765"/>
      <c r="AF131" s="765"/>
      <c r="AG131" s="765"/>
      <c r="AH131" s="765"/>
      <c r="AI131" s="765"/>
      <c r="AJ131" s="765"/>
      <c r="AK131" s="765"/>
      <c r="AL131" s="765"/>
      <c r="AM131" s="765"/>
      <c r="AN131" s="765"/>
      <c r="AO131" s="765"/>
      <c r="AP131" s="765"/>
      <c r="AQ131" s="765"/>
      <c r="AR131" s="765"/>
      <c r="AS131" s="765"/>
      <c r="AT131" s="765"/>
      <c r="AU131" s="765"/>
      <c r="AV131" s="765"/>
      <c r="AW131" s="765"/>
      <c r="AX131" s="765"/>
      <c r="AY131" s="765"/>
      <c r="AZ131" s="765"/>
      <c r="BA131" s="765"/>
      <c r="BB131" s="765"/>
    </row>
    <row r="132" spans="1:54" s="138" customFormat="1" ht="12.95" customHeight="1" x14ac:dyDescent="0.25">
      <c r="A132" s="136"/>
      <c r="B132" s="125"/>
      <c r="C132" s="107"/>
      <c r="D132" s="107"/>
      <c r="E132" s="107"/>
      <c r="F132" s="109"/>
      <c r="G132" s="100" t="s">
        <v>852</v>
      </c>
      <c r="H132" s="207"/>
      <c r="I132" s="925"/>
      <c r="J132" s="925"/>
      <c r="K132" s="926"/>
      <c r="L132" s="926"/>
      <c r="M132" s="925"/>
      <c r="N132" s="925"/>
      <c r="O132" s="925"/>
      <c r="P132" s="925"/>
      <c r="Q132" s="111"/>
      <c r="R132" s="111"/>
      <c r="S132" s="111"/>
      <c r="T132" s="111"/>
      <c r="U132" s="111"/>
      <c r="V132" s="111"/>
      <c r="W132" s="773"/>
      <c r="X132" s="768"/>
      <c r="Y132" s="768"/>
      <c r="Z132" s="768"/>
      <c r="AC132" s="765"/>
      <c r="AD132" s="765"/>
      <c r="AE132" s="765"/>
      <c r="AF132" s="765"/>
      <c r="AG132" s="765"/>
      <c r="AH132" s="765"/>
      <c r="AI132" s="765"/>
      <c r="AJ132" s="765"/>
      <c r="AK132" s="765"/>
      <c r="AL132" s="765"/>
      <c r="AM132" s="765"/>
      <c r="AN132" s="765"/>
      <c r="AO132" s="765"/>
      <c r="AP132" s="765"/>
      <c r="AQ132" s="765"/>
      <c r="AR132" s="765"/>
      <c r="AS132" s="765"/>
      <c r="AT132" s="765"/>
      <c r="AU132" s="765"/>
      <c r="AV132" s="765"/>
      <c r="AW132" s="765"/>
      <c r="AX132" s="765"/>
      <c r="AY132" s="765"/>
      <c r="AZ132" s="765"/>
      <c r="BA132" s="765"/>
      <c r="BB132" s="765"/>
    </row>
    <row r="133" spans="1:54" s="138" customFormat="1" ht="12.95" customHeight="1" x14ac:dyDescent="0.25">
      <c r="A133" s="136"/>
      <c r="B133" s="125"/>
      <c r="C133" s="107"/>
      <c r="D133" s="107"/>
      <c r="E133" s="107"/>
      <c r="F133" s="109"/>
      <c r="H133" s="110"/>
      <c r="I133" s="110"/>
      <c r="J133" s="110"/>
      <c r="K133" s="110"/>
      <c r="L133" s="110"/>
      <c r="M133" s="110"/>
      <c r="N133" s="110"/>
      <c r="O133" s="110"/>
      <c r="P133" s="110"/>
      <c r="Q133" s="117"/>
      <c r="R133" s="117"/>
      <c r="S133" s="117"/>
      <c r="T133" s="117"/>
      <c r="U133" s="117"/>
      <c r="V133" s="117"/>
      <c r="W133" s="773"/>
      <c r="X133" s="768"/>
      <c r="Y133" s="768"/>
      <c r="Z133" s="768"/>
      <c r="AC133" s="765"/>
      <c r="AD133" s="765"/>
      <c r="AE133" s="765"/>
      <c r="AF133" s="765"/>
      <c r="AG133" s="765"/>
      <c r="AH133" s="765"/>
      <c r="AI133" s="765"/>
      <c r="AJ133" s="765"/>
      <c r="AK133" s="765"/>
      <c r="AL133" s="765"/>
      <c r="AM133" s="765"/>
      <c r="AN133" s="765"/>
      <c r="AO133" s="765"/>
      <c r="AP133" s="765"/>
      <c r="AQ133" s="765"/>
      <c r="AR133" s="765"/>
      <c r="AS133" s="765"/>
      <c r="AT133" s="765"/>
      <c r="AU133" s="765"/>
      <c r="AV133" s="765"/>
      <c r="AW133" s="765"/>
      <c r="AX133" s="765"/>
      <c r="AY133" s="765"/>
      <c r="AZ133" s="765"/>
      <c r="BA133" s="765"/>
      <c r="BB133" s="765"/>
    </row>
    <row r="134" spans="1:54" s="138" customFormat="1" ht="12.95" customHeight="1" x14ac:dyDescent="0.25">
      <c r="A134" s="136"/>
      <c r="B134" s="931"/>
      <c r="C134" s="107"/>
      <c r="D134" s="107"/>
      <c r="E134" s="107"/>
      <c r="F134" s="109"/>
      <c r="G134" s="100"/>
      <c r="H134" s="932"/>
      <c r="I134" s="110"/>
      <c r="J134" s="110"/>
      <c r="K134" s="110"/>
      <c r="L134" s="110"/>
      <c r="M134" s="110"/>
      <c r="N134" s="110"/>
      <c r="O134" s="110"/>
      <c r="P134" s="932"/>
      <c r="Q134" s="933"/>
      <c r="R134" s="933"/>
      <c r="S134" s="933"/>
      <c r="T134" s="933"/>
      <c r="U134" s="933"/>
      <c r="V134" s="109"/>
      <c r="W134" s="773"/>
      <c r="X134" s="768"/>
      <c r="Y134" s="768"/>
      <c r="Z134" s="768"/>
      <c r="AC134" s="765"/>
      <c r="AD134" s="765"/>
      <c r="AE134" s="765"/>
      <c r="AF134" s="765"/>
      <c r="AG134" s="765"/>
      <c r="AH134" s="765"/>
      <c r="AI134" s="765"/>
      <c r="AJ134" s="765"/>
      <c r="AK134" s="765"/>
      <c r="AL134" s="765"/>
      <c r="AM134" s="765"/>
      <c r="AN134" s="765"/>
      <c r="AO134" s="765"/>
      <c r="AP134" s="765"/>
      <c r="AQ134" s="765"/>
      <c r="AR134" s="765"/>
      <c r="AS134" s="765"/>
      <c r="AT134" s="765"/>
      <c r="AU134" s="765"/>
      <c r="AV134" s="765"/>
      <c r="AW134" s="765"/>
      <c r="AX134" s="765"/>
      <c r="AY134" s="765"/>
      <c r="AZ134" s="765"/>
      <c r="BA134" s="765"/>
      <c r="BB134" s="765"/>
    </row>
    <row r="135" spans="1:54" s="138" customFormat="1" ht="12.95" customHeight="1" x14ac:dyDescent="0.25">
      <c r="A135" s="136"/>
      <c r="B135" s="931"/>
      <c r="C135" s="107"/>
      <c r="D135" s="107"/>
      <c r="E135" s="107"/>
      <c r="F135" s="109"/>
      <c r="G135" s="100"/>
      <c r="H135" s="932"/>
      <c r="I135" s="110"/>
      <c r="J135" s="110"/>
      <c r="K135" s="110"/>
      <c r="L135" s="110"/>
      <c r="M135" s="110"/>
      <c r="N135" s="110"/>
      <c r="O135" s="110"/>
      <c r="P135" s="932"/>
      <c r="Q135" s="933"/>
      <c r="R135" s="933"/>
      <c r="S135" s="933"/>
      <c r="T135" s="933"/>
      <c r="U135" s="933"/>
      <c r="V135" s="109"/>
      <c r="W135" s="773"/>
      <c r="X135" s="768"/>
      <c r="Y135" s="768"/>
      <c r="Z135" s="768"/>
      <c r="AC135" s="765"/>
      <c r="AD135" s="765"/>
      <c r="AE135" s="765"/>
      <c r="AF135" s="765"/>
      <c r="AG135" s="765"/>
      <c r="AH135" s="765"/>
      <c r="AI135" s="765"/>
      <c r="AJ135" s="765"/>
      <c r="AK135" s="765"/>
      <c r="AL135" s="765"/>
      <c r="AM135" s="765"/>
      <c r="AN135" s="765"/>
      <c r="AO135" s="765"/>
      <c r="AP135" s="765"/>
      <c r="AQ135" s="765"/>
      <c r="AR135" s="765"/>
      <c r="AS135" s="765"/>
      <c r="AT135" s="765"/>
      <c r="AU135" s="765"/>
      <c r="AV135" s="765"/>
      <c r="AW135" s="765"/>
      <c r="AX135" s="765"/>
      <c r="AY135" s="765"/>
      <c r="AZ135" s="765"/>
      <c r="BA135" s="765"/>
      <c r="BB135" s="765"/>
    </row>
    <row r="136" spans="1:54" s="75" customFormat="1" ht="12" customHeight="1" outlineLevel="1" x14ac:dyDescent="0.25">
      <c r="A136" s="238"/>
      <c r="B136" s="239"/>
      <c r="C136" s="249"/>
      <c r="D136" s="249"/>
      <c r="E136" s="249"/>
      <c r="F136" s="257"/>
      <c r="G136" s="261" t="s">
        <v>363</v>
      </c>
      <c r="H136" s="261"/>
      <c r="I136" s="199"/>
      <c r="J136" s="57"/>
      <c r="K136" s="57"/>
      <c r="L136" s="57"/>
      <c r="M136" s="57"/>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c r="H137" s="288" t="s">
        <v>329</v>
      </c>
      <c r="I137" s="401" t="s">
        <v>364</v>
      </c>
      <c r="J137" s="401" t="s">
        <v>365</v>
      </c>
      <c r="K137" s="401" t="s">
        <v>366</v>
      </c>
      <c r="L137" s="401" t="s">
        <v>367</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G72</f>
        <v>w</v>
      </c>
      <c r="H138" s="399">
        <v>85</v>
      </c>
      <c r="I138" s="399">
        <v>58</v>
      </c>
      <c r="J138" s="399">
        <v>37</v>
      </c>
      <c r="K138" s="399">
        <v>37</v>
      </c>
      <c r="L138" s="399">
        <v>23</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G73</f>
        <v>b</v>
      </c>
      <c r="H139" s="399">
        <v>85</v>
      </c>
      <c r="I139" s="399">
        <v>58</v>
      </c>
      <c r="J139" s="399">
        <v>37</v>
      </c>
      <c r="K139" s="399">
        <v>37</v>
      </c>
      <c r="L139" s="399">
        <v>23</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G74</f>
        <v>o</v>
      </c>
      <c r="H140" s="399">
        <v>85</v>
      </c>
      <c r="I140" s="399">
        <v>58</v>
      </c>
      <c r="J140" s="399">
        <v>37</v>
      </c>
      <c r="K140" s="399">
        <v>37</v>
      </c>
      <c r="L140" s="399">
        <v>23</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G75</f>
        <v>h</v>
      </c>
      <c r="H141" s="399">
        <v>85</v>
      </c>
      <c r="I141" s="399">
        <v>70</v>
      </c>
      <c r="J141" s="399">
        <v>37</v>
      </c>
      <c r="K141" s="399">
        <v>37</v>
      </c>
      <c r="L141" s="399">
        <v>23</v>
      </c>
      <c r="N141" s="57"/>
      <c r="O141" s="57"/>
      <c r="P141" s="262"/>
      <c r="Q141" s="262"/>
      <c r="R141" s="262"/>
      <c r="S141" s="262"/>
      <c r="T141" s="262"/>
      <c r="U141" s="262"/>
      <c r="V141" s="260"/>
      <c r="W141" s="248"/>
      <c r="X141" s="240"/>
      <c r="Y141" s="240"/>
      <c r="Z141" s="240"/>
    </row>
    <row r="142" spans="1:54" s="765" customFormat="1" ht="12" customHeight="1" outlineLevel="1" x14ac:dyDescent="0.25">
      <c r="A142" s="769"/>
      <c r="B142" s="766"/>
      <c r="C142" s="778"/>
      <c r="D142" s="778"/>
      <c r="E142" s="778"/>
      <c r="F142" s="782"/>
      <c r="G142" s="779" t="str">
        <f>G76</f>
        <v>of</v>
      </c>
      <c r="H142" s="399">
        <v>85</v>
      </c>
      <c r="I142" s="399">
        <v>58</v>
      </c>
      <c r="J142" s="399">
        <v>37</v>
      </c>
      <c r="K142" s="399">
        <v>37</v>
      </c>
      <c r="L142" s="399">
        <v>23</v>
      </c>
      <c r="N142" s="57"/>
      <c r="O142" s="57"/>
      <c r="P142" s="262"/>
      <c r="Q142" s="262"/>
      <c r="R142" s="262"/>
      <c r="S142" s="262"/>
      <c r="T142" s="262"/>
      <c r="U142" s="262"/>
      <c r="V142" s="774"/>
      <c r="W142" s="773"/>
      <c r="X142" s="768"/>
      <c r="Y142" s="768"/>
      <c r="Z142" s="768"/>
    </row>
    <row r="143" spans="1:54" s="75" customFormat="1" ht="12" customHeight="1" outlineLevel="1" x14ac:dyDescent="0.25">
      <c r="A143" s="238"/>
      <c r="B143" s="239"/>
      <c r="C143" s="249"/>
      <c r="D143" s="249"/>
      <c r="E143" s="249"/>
      <c r="F143" s="257"/>
      <c r="G143" s="261" t="str">
        <f>G77</f>
        <v>z</v>
      </c>
      <c r="H143" s="399">
        <v>95</v>
      </c>
      <c r="I143" s="399">
        <v>64</v>
      </c>
      <c r="J143" s="399">
        <v>0</v>
      </c>
      <c r="K143" s="399">
        <v>52</v>
      </c>
      <c r="L143" s="399">
        <v>31</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t="str">
        <f>G78</f>
        <v>r</v>
      </c>
      <c r="H144" s="399">
        <v>95</v>
      </c>
      <c r="I144" s="399">
        <v>64</v>
      </c>
      <c r="J144" s="399">
        <v>0</v>
      </c>
      <c r="K144" s="399">
        <v>52</v>
      </c>
      <c r="L144" s="399">
        <v>31</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G79</f>
        <v>l</v>
      </c>
      <c r="H145" s="399">
        <v>90</v>
      </c>
      <c r="I145" s="399">
        <v>64</v>
      </c>
      <c r="J145" s="399">
        <v>0</v>
      </c>
      <c r="K145" s="399">
        <v>58</v>
      </c>
      <c r="L145" s="399">
        <v>35</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G80</f>
        <v>f</v>
      </c>
      <c r="H146" s="399">
        <v>90</v>
      </c>
      <c r="I146" s="399">
        <v>64</v>
      </c>
      <c r="J146" s="399">
        <v>0</v>
      </c>
      <c r="K146" s="399">
        <v>58</v>
      </c>
      <c r="L146" s="399">
        <v>35</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G81</f>
        <v>i</v>
      </c>
      <c r="H147" s="399">
        <v>90</v>
      </c>
      <c r="I147" s="399">
        <v>64</v>
      </c>
      <c r="J147" s="399">
        <v>0</v>
      </c>
      <c r="K147" s="399">
        <v>58</v>
      </c>
      <c r="L147" s="399">
        <v>35</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G82</f>
        <v>k</v>
      </c>
      <c r="H148" s="399">
        <v>90</v>
      </c>
      <c r="I148" s="399">
        <v>64</v>
      </c>
      <c r="J148" s="399">
        <v>0</v>
      </c>
      <c r="K148" s="399">
        <v>58</v>
      </c>
      <c r="L148" s="399">
        <v>35</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G83</f>
        <v>v</v>
      </c>
      <c r="H149" s="399">
        <v>90</v>
      </c>
      <c r="I149" s="399">
        <v>64</v>
      </c>
      <c r="J149" s="399">
        <v>0</v>
      </c>
      <c r="K149" s="399">
        <v>58</v>
      </c>
      <c r="L149" s="399">
        <v>35</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c r="H150" s="261"/>
      <c r="I150" s="261"/>
      <c r="J150" s="261"/>
      <c r="K150" s="261"/>
      <c r="L150" s="261"/>
      <c r="M150" s="261"/>
      <c r="N150" s="261"/>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c r="H151" s="261"/>
      <c r="I151" s="199"/>
      <c r="J151" s="57"/>
      <c r="K151" s="57"/>
      <c r="L151" s="57"/>
      <c r="M151" s="57"/>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
        <v>432</v>
      </c>
      <c r="H152" s="261"/>
      <c r="I152" s="199"/>
      <c r="J152" s="57"/>
      <c r="K152" s="57"/>
      <c r="L152" s="57"/>
      <c r="M152" s="57"/>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c r="H153" s="288" t="s">
        <v>329</v>
      </c>
      <c r="I153" s="401" t="s">
        <v>364</v>
      </c>
      <c r="J153" s="401" t="s">
        <v>365</v>
      </c>
      <c r="K153" s="401" t="s">
        <v>366</v>
      </c>
      <c r="L153" s="401" t="s">
        <v>367</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G138</f>
        <v>w</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G139</f>
        <v>b</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G140</f>
        <v>o</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G141</f>
        <v>h</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65" customFormat="1" ht="12" customHeight="1" outlineLevel="1" x14ac:dyDescent="0.25">
      <c r="A158" s="769"/>
      <c r="B158" s="766"/>
      <c r="C158" s="778"/>
      <c r="D158" s="778"/>
      <c r="E158" s="778"/>
      <c r="F158" s="782"/>
      <c r="G158" s="779" t="str">
        <f>G142</f>
        <v>of</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774"/>
      <c r="W158" s="773"/>
      <c r="X158" s="768"/>
      <c r="Y158" s="768"/>
      <c r="Z158" s="768"/>
    </row>
    <row r="159" spans="1:26" s="75" customFormat="1" ht="12" customHeight="1" outlineLevel="1" x14ac:dyDescent="0.25">
      <c r="A159" s="238"/>
      <c r="B159" s="239"/>
      <c r="C159" s="249"/>
      <c r="D159" s="249"/>
      <c r="E159" s="249"/>
      <c r="F159" s="257"/>
      <c r="G159" s="261" t="str">
        <f>G143</f>
        <v>z</v>
      </c>
      <c r="H159" s="693">
        <v>5.0000000000000001E-4</v>
      </c>
      <c r="I159" s="691">
        <v>3.0000000000000001E-3</v>
      </c>
      <c r="J159" s="691">
        <v>3.0000000000000001E-3</v>
      </c>
      <c r="K159" s="691">
        <v>3.0000000000000001E-3</v>
      </c>
      <c r="L159" s="691">
        <v>3.0000000000000001E-3</v>
      </c>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G144</f>
        <v>r</v>
      </c>
      <c r="H160" s="693">
        <v>5.0000000000000001E-4</v>
      </c>
      <c r="I160" s="691">
        <v>3.0000000000000001E-3</v>
      </c>
      <c r="J160" s="691">
        <v>3.0000000000000001E-3</v>
      </c>
      <c r="K160" s="691">
        <v>3.0000000000000001E-3</v>
      </c>
      <c r="L160" s="691">
        <v>3.0000000000000001E-3</v>
      </c>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G145</f>
        <v>l</v>
      </c>
      <c r="H161" s="693">
        <v>5.0000000000000001E-4</v>
      </c>
      <c r="I161" s="691">
        <v>3.0000000000000001E-3</v>
      </c>
      <c r="J161" s="691">
        <v>3.0000000000000001E-3</v>
      </c>
      <c r="K161" s="691">
        <v>3.0000000000000001E-3</v>
      </c>
      <c r="L161" s="691">
        <v>3.0000000000000001E-3</v>
      </c>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G146</f>
        <v>f</v>
      </c>
      <c r="H162" s="693">
        <v>5.0000000000000001E-4</v>
      </c>
      <c r="I162" s="691">
        <v>3.0000000000000001E-3</v>
      </c>
      <c r="J162" s="691">
        <v>3.0000000000000001E-3</v>
      </c>
      <c r="K162" s="691">
        <v>3.0000000000000001E-3</v>
      </c>
      <c r="L162" s="691">
        <v>3.0000000000000001E-3</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G147</f>
        <v>i</v>
      </c>
      <c r="H163" s="693">
        <v>5.0000000000000001E-4</v>
      </c>
      <c r="I163" s="691">
        <v>3.0000000000000001E-3</v>
      </c>
      <c r="J163" s="691">
        <v>3.0000000000000001E-3</v>
      </c>
      <c r="K163" s="691">
        <v>3.0000000000000001E-3</v>
      </c>
      <c r="L163" s="691">
        <v>3.0000000000000001E-3</v>
      </c>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G148</f>
        <v>k</v>
      </c>
      <c r="H164" s="693">
        <v>5.0000000000000001E-4</v>
      </c>
      <c r="I164" s="691">
        <v>3.0000000000000001E-3</v>
      </c>
      <c r="J164" s="691">
        <v>3.0000000000000001E-3</v>
      </c>
      <c r="K164" s="691">
        <v>3.0000000000000001E-3</v>
      </c>
      <c r="L164" s="691">
        <v>3.0000000000000001E-3</v>
      </c>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G149</f>
        <v>v</v>
      </c>
      <c r="H165" s="693">
        <v>5.0000000000000001E-4</v>
      </c>
      <c r="I165" s="691">
        <v>3.0000000000000001E-3</v>
      </c>
      <c r="J165" s="691">
        <v>3.0000000000000001E-3</v>
      </c>
      <c r="K165" s="691">
        <v>3.0000000000000001E-3</v>
      </c>
      <c r="L165" s="691">
        <v>3.0000000000000001E-3</v>
      </c>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c r="H166" s="261"/>
      <c r="I166" s="261"/>
      <c r="J166" s="261"/>
      <c r="K166" s="261"/>
      <c r="L166" s="261"/>
      <c r="N166" s="57"/>
      <c r="O166" s="57"/>
      <c r="P166" s="262"/>
      <c r="Q166" s="262"/>
      <c r="R166" s="262"/>
      <c r="S166" s="262"/>
      <c r="T166" s="262"/>
      <c r="U166" s="262"/>
      <c r="V166" s="260"/>
      <c r="W166" s="248"/>
      <c r="X166" s="240"/>
      <c r="Y166" s="240"/>
      <c r="Z166" s="240"/>
    </row>
    <row r="167" spans="1:26" s="75" customFormat="1" ht="12.6" customHeight="1" outlineLevel="1" x14ac:dyDescent="0.25">
      <c r="A167" s="238"/>
      <c r="B167" s="239"/>
      <c r="C167" s="249"/>
      <c r="D167" s="249"/>
      <c r="E167" s="249"/>
      <c r="F167" s="257"/>
      <c r="G167" s="261"/>
      <c r="H167" s="261"/>
      <c r="I167" s="199"/>
      <c r="J167" s="57"/>
      <c r="K167" s="57"/>
      <c r="L167" s="57"/>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
        <v>368</v>
      </c>
      <c r="H168" s="261"/>
      <c r="I168" s="695"/>
      <c r="J168" s="696"/>
      <c r="K168" s="696"/>
      <c r="L168" s="696"/>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698" t="s">
        <v>79</v>
      </c>
      <c r="I169" s="699" t="s">
        <v>76</v>
      </c>
      <c r="J169" s="699" t="s">
        <v>370</v>
      </c>
      <c r="K169" s="700" t="s">
        <v>371</v>
      </c>
      <c r="M169" s="694"/>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G154</f>
        <v>w</v>
      </c>
      <c r="H170" s="692">
        <v>0.05</v>
      </c>
      <c r="I170" s="692">
        <v>0.04</v>
      </c>
      <c r="J170" s="692">
        <v>0.1</v>
      </c>
      <c r="K170" s="697">
        <f t="shared" ref="K170:K178" si="0">1-SUM(H170:J170)</f>
        <v>0.81</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G155</f>
        <v>b</v>
      </c>
      <c r="H171" s="399">
        <v>0.05</v>
      </c>
      <c r="I171" s="399">
        <v>0.04</v>
      </c>
      <c r="J171" s="399">
        <v>0.1</v>
      </c>
      <c r="K171" s="400">
        <f t="shared" si="0"/>
        <v>0.81</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G156</f>
        <v>o</v>
      </c>
      <c r="H172" s="399">
        <v>0.05</v>
      </c>
      <c r="I172" s="399">
        <v>0.04</v>
      </c>
      <c r="J172" s="399">
        <v>0.1</v>
      </c>
      <c r="K172" s="400">
        <f t="shared" si="0"/>
        <v>0.81</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G157</f>
        <v>h</v>
      </c>
      <c r="H173" s="399">
        <v>0.05</v>
      </c>
      <c r="I173" s="399">
        <v>0.04</v>
      </c>
      <c r="J173" s="399">
        <v>0.1</v>
      </c>
      <c r="K173" s="400">
        <f t="shared" si="0"/>
        <v>0.81</v>
      </c>
      <c r="M173" s="57"/>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G158</f>
        <v>of</v>
      </c>
      <c r="H174" s="399">
        <v>0.39</v>
      </c>
      <c r="I174" s="399">
        <v>2.5000000000000001E-2</v>
      </c>
      <c r="J174" s="399">
        <v>6.4000000000000001E-2</v>
      </c>
      <c r="K174" s="400">
        <f t="shared" ref="K174" si="1">1-SUM(H174:J174)</f>
        <v>0.52099999999999991</v>
      </c>
      <c r="M174" s="57"/>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G159</f>
        <v>z</v>
      </c>
      <c r="H175" s="399">
        <v>0.02</v>
      </c>
      <c r="I175" s="399">
        <v>0.03</v>
      </c>
      <c r="J175" s="399">
        <v>0.1</v>
      </c>
      <c r="K175" s="400">
        <f t="shared" si="0"/>
        <v>0.85</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G160</f>
        <v>r</v>
      </c>
      <c r="H176" s="399">
        <v>0.02</v>
      </c>
      <c r="I176" s="399">
        <v>0.03</v>
      </c>
      <c r="J176" s="399">
        <v>0.1</v>
      </c>
      <c r="K176" s="400">
        <f t="shared" si="0"/>
        <v>0.85</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G161</f>
        <v>l</v>
      </c>
      <c r="H177" s="399">
        <v>0.05</v>
      </c>
      <c r="I177" s="399">
        <v>0.05</v>
      </c>
      <c r="J177" s="399">
        <v>0.05</v>
      </c>
      <c r="K177" s="400">
        <f t="shared" si="0"/>
        <v>0.85</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G162</f>
        <v>f</v>
      </c>
      <c r="H178" s="399">
        <v>0.05</v>
      </c>
      <c r="I178" s="399">
        <v>0.05</v>
      </c>
      <c r="J178" s="399">
        <v>0.05</v>
      </c>
      <c r="K178" s="400">
        <f t="shared" si="0"/>
        <v>0.85</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G163</f>
        <v>i</v>
      </c>
      <c r="H179" s="399">
        <v>0.05</v>
      </c>
      <c r="I179" s="399">
        <v>0.05</v>
      </c>
      <c r="J179" s="399">
        <v>0.05</v>
      </c>
      <c r="K179" s="400">
        <f t="shared" ref="K179:K181" si="2">1-SUM(H179:J179)</f>
        <v>0.85</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G164</f>
        <v>k</v>
      </c>
      <c r="H180" s="399">
        <v>0.05</v>
      </c>
      <c r="I180" s="399">
        <v>0.05</v>
      </c>
      <c r="J180" s="399">
        <v>0.05</v>
      </c>
      <c r="K180" s="400">
        <f t="shared" si="2"/>
        <v>0.85</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G165</f>
        <v>v</v>
      </c>
      <c r="H181" s="399">
        <v>0.05</v>
      </c>
      <c r="I181" s="399">
        <v>0.05</v>
      </c>
      <c r="J181" s="399">
        <v>0.05</v>
      </c>
      <c r="K181" s="400">
        <f t="shared" si="2"/>
        <v>0.85</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c r="H182" s="261"/>
      <c r="I182" s="261"/>
      <c r="J182" s="261"/>
      <c r="K182" s="261"/>
      <c r="L182" s="261"/>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61"/>
      <c r="I183" s="261"/>
      <c r="J183" s="261"/>
      <c r="K183" s="261"/>
      <c r="L183" s="261"/>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c r="H184" s="261"/>
      <c r="I184" s="261"/>
      <c r="J184" s="261"/>
      <c r="K184" s="261"/>
      <c r="L184" s="261"/>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c r="H185" s="261"/>
      <c r="I185" s="199"/>
      <c r="J185" s="57"/>
      <c r="K185" s="57"/>
      <c r="L185" s="57"/>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
        <v>369</v>
      </c>
      <c r="H186" s="261"/>
      <c r="I186" s="199"/>
      <c r="J186" s="57"/>
      <c r="K186" s="57"/>
      <c r="L186" s="57"/>
      <c r="M186" s="57"/>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c r="I187" s="783" t="s">
        <v>1085</v>
      </c>
      <c r="J187" s="1009">
        <v>0</v>
      </c>
      <c r="K187" s="57"/>
      <c r="L187" s="1008"/>
      <c r="M187" s="57"/>
      <c r="N187" s="57"/>
      <c r="O187" s="57"/>
      <c r="P187" s="262"/>
      <c r="Q187" s="262"/>
      <c r="R187" s="262"/>
      <c r="S187" s="262"/>
      <c r="T187" s="262"/>
      <c r="U187" s="262"/>
      <c r="V187" s="774"/>
      <c r="W187" s="773"/>
      <c r="X187" s="768"/>
      <c r="Y187" s="768"/>
      <c r="Z187" s="768"/>
    </row>
    <row r="188" spans="1:26" s="765" customFormat="1" ht="12" customHeight="1" outlineLevel="1" x14ac:dyDescent="0.25">
      <c r="A188" s="769"/>
      <c r="B188" s="766"/>
      <c r="C188" s="778"/>
      <c r="D188" s="778"/>
      <c r="E188" s="778"/>
      <c r="F188" s="782"/>
      <c r="G188" s="779"/>
      <c r="H188" s="783"/>
      <c r="I188" s="199"/>
      <c r="J188" s="57"/>
      <c r="K188" s="57"/>
      <c r="L188" s="1008"/>
      <c r="M188" s="57"/>
      <c r="N188" s="57"/>
      <c r="O188" s="57"/>
      <c r="P188" s="262"/>
      <c r="Q188" s="262"/>
      <c r="R188" s="262"/>
      <c r="S188" s="262"/>
      <c r="T188" s="262"/>
      <c r="U188" s="262"/>
      <c r="V188" s="774"/>
      <c r="W188" s="773"/>
      <c r="X188" s="768"/>
      <c r="Y188" s="768"/>
      <c r="Z188" s="768"/>
    </row>
    <row r="189" spans="1:26" s="75" customFormat="1" ht="12" customHeight="1" outlineLevel="1" x14ac:dyDescent="0.25">
      <c r="A189" s="238"/>
      <c r="B189" s="239"/>
      <c r="C189" s="249"/>
      <c r="D189" s="249"/>
      <c r="E189" s="249"/>
      <c r="F189" s="257"/>
      <c r="G189" s="261"/>
      <c r="H189" s="288" t="s">
        <v>79</v>
      </c>
      <c r="I189" s="401" t="s">
        <v>76</v>
      </c>
      <c r="J189" s="401" t="s">
        <v>370</v>
      </c>
      <c r="K189" s="401" t="s">
        <v>371</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G170</f>
        <v>w</v>
      </c>
      <c r="H190" s="399">
        <v>80</v>
      </c>
      <c r="I190" s="399">
        <v>51</v>
      </c>
      <c r="J190" s="399">
        <v>45</v>
      </c>
      <c r="K190" s="399">
        <v>30</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t="str">
        <f>G171</f>
        <v>b</v>
      </c>
      <c r="H191" s="399">
        <v>80</v>
      </c>
      <c r="I191" s="399">
        <v>51</v>
      </c>
      <c r="J191" s="399">
        <v>45</v>
      </c>
      <c r="K191" s="399">
        <v>30</v>
      </c>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t="str">
        <f>G172</f>
        <v>o</v>
      </c>
      <c r="H192" s="399">
        <v>80</v>
      </c>
      <c r="I192" s="399">
        <v>51</v>
      </c>
      <c r="J192" s="399">
        <v>45</v>
      </c>
      <c r="K192" s="399">
        <v>30</v>
      </c>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t="str">
        <f>G173</f>
        <v>h</v>
      </c>
      <c r="H193" s="399">
        <v>80</v>
      </c>
      <c r="I193" s="399">
        <v>51</v>
      </c>
      <c r="J193" s="399">
        <v>45</v>
      </c>
      <c r="K193" s="399">
        <v>30</v>
      </c>
      <c r="M193" s="57"/>
      <c r="N193" s="57"/>
      <c r="O193" s="57"/>
      <c r="P193" s="262"/>
      <c r="Q193" s="262"/>
      <c r="R193" s="262"/>
      <c r="S193" s="262"/>
      <c r="T193" s="262"/>
      <c r="U193" s="262"/>
      <c r="V193" s="260"/>
      <c r="W193" s="248"/>
      <c r="X193" s="240"/>
      <c r="Y193" s="240"/>
      <c r="Z193" s="240"/>
    </row>
    <row r="194" spans="1:26" s="765" customFormat="1" ht="12" customHeight="1" outlineLevel="1" x14ac:dyDescent="0.25">
      <c r="A194" s="769"/>
      <c r="B194" s="766"/>
      <c r="C194" s="778"/>
      <c r="D194" s="778"/>
      <c r="E194" s="778"/>
      <c r="F194" s="782"/>
      <c r="G194" s="779" t="str">
        <f>G174</f>
        <v>of</v>
      </c>
      <c r="H194" s="399">
        <v>80</v>
      </c>
      <c r="I194" s="399">
        <v>51</v>
      </c>
      <c r="J194" s="399">
        <v>45</v>
      </c>
      <c r="K194" s="399">
        <v>30</v>
      </c>
      <c r="M194" s="57"/>
      <c r="N194" s="57"/>
      <c r="O194" s="57"/>
      <c r="P194" s="262"/>
      <c r="Q194" s="262"/>
      <c r="R194" s="262"/>
      <c r="S194" s="262"/>
      <c r="T194" s="262"/>
      <c r="U194" s="262"/>
      <c r="V194" s="774"/>
      <c r="W194" s="773"/>
      <c r="X194" s="768"/>
      <c r="Y194" s="768"/>
      <c r="Z194" s="768"/>
    </row>
    <row r="195" spans="1:26" s="75" customFormat="1" ht="12" customHeight="1" outlineLevel="1" x14ac:dyDescent="0.25">
      <c r="A195" s="238"/>
      <c r="B195" s="239"/>
      <c r="C195" s="249"/>
      <c r="D195" s="249"/>
      <c r="E195" s="249"/>
      <c r="F195" s="257"/>
      <c r="G195" s="261" t="str">
        <f t="shared" ref="G195:G201" si="3">G175</f>
        <v>z</v>
      </c>
      <c r="H195" s="399">
        <v>89</v>
      </c>
      <c r="I195" s="399">
        <v>68</v>
      </c>
      <c r="J195" s="399">
        <v>46</v>
      </c>
      <c r="K195" s="399">
        <v>33</v>
      </c>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t="str">
        <f t="shared" si="3"/>
        <v>r</v>
      </c>
      <c r="H196" s="399">
        <v>89</v>
      </c>
      <c r="I196" s="399">
        <v>68</v>
      </c>
      <c r="J196" s="399">
        <v>46</v>
      </c>
      <c r="K196" s="399">
        <v>33</v>
      </c>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3"/>
        <v>l</v>
      </c>
      <c r="H197" s="399">
        <v>85</v>
      </c>
      <c r="I197" s="399">
        <v>65</v>
      </c>
      <c r="J197" s="399">
        <v>56</v>
      </c>
      <c r="K197" s="399">
        <v>43</v>
      </c>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3"/>
        <v>f</v>
      </c>
      <c r="H198" s="399">
        <v>85</v>
      </c>
      <c r="I198" s="399">
        <v>65</v>
      </c>
      <c r="J198" s="399">
        <v>56</v>
      </c>
      <c r="K198" s="399">
        <v>43</v>
      </c>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3"/>
        <v>i</v>
      </c>
      <c r="H199" s="399">
        <v>85</v>
      </c>
      <c r="I199" s="399">
        <v>65</v>
      </c>
      <c r="J199" s="399">
        <v>56</v>
      </c>
      <c r="K199" s="399">
        <v>43</v>
      </c>
      <c r="M199" s="57"/>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3"/>
        <v>k</v>
      </c>
      <c r="H200" s="399">
        <v>85</v>
      </c>
      <c r="I200" s="399">
        <v>65</v>
      </c>
      <c r="J200" s="399">
        <v>56</v>
      </c>
      <c r="K200" s="399">
        <v>43</v>
      </c>
      <c r="M200" s="57"/>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t="str">
        <f t="shared" si="3"/>
        <v>v</v>
      </c>
      <c r="H201" s="399">
        <v>85</v>
      </c>
      <c r="I201" s="399">
        <v>65</v>
      </c>
      <c r="J201" s="399">
        <v>56</v>
      </c>
      <c r="K201" s="399">
        <v>43</v>
      </c>
      <c r="M201" s="57"/>
      <c r="N201" s="57"/>
      <c r="O201" s="57"/>
      <c r="P201" s="262"/>
      <c r="Q201" s="262"/>
      <c r="R201" s="262"/>
      <c r="S201" s="262"/>
      <c r="T201" s="262"/>
      <c r="U201" s="262"/>
      <c r="V201" s="260"/>
      <c r="W201" s="248"/>
      <c r="X201" s="240"/>
      <c r="Y201" s="240"/>
      <c r="Z201" s="240"/>
    </row>
    <row r="202" spans="1:26" s="75" customFormat="1" ht="12" customHeight="1" outlineLevel="1" x14ac:dyDescent="0.25">
      <c r="A202" s="238"/>
      <c r="B202" s="239"/>
      <c r="C202" s="249"/>
      <c r="D202" s="249"/>
      <c r="E202" s="249"/>
      <c r="F202" s="257"/>
      <c r="G202" s="261"/>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c r="H203" s="261"/>
      <c r="I203" s="199"/>
      <c r="J203" s="57"/>
      <c r="K203" s="57"/>
      <c r="L203" s="57"/>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261"/>
      <c r="I204" s="199"/>
      <c r="J204" s="57"/>
      <c r="K204" s="57"/>
      <c r="L204" s="57"/>
      <c r="M204" s="57"/>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c r="H205" s="261"/>
      <c r="I205" s="199"/>
      <c r="J205" s="57"/>
      <c r="K205" s="57"/>
      <c r="L205" s="57"/>
      <c r="M205" s="57"/>
      <c r="N205" s="57"/>
      <c r="O205" s="57"/>
      <c r="P205" s="262"/>
      <c r="Q205" s="262"/>
      <c r="R205" s="262"/>
      <c r="S205" s="262"/>
      <c r="T205" s="262"/>
      <c r="U205" s="262"/>
      <c r="V205" s="260"/>
      <c r="W205" s="248"/>
      <c r="X205" s="240"/>
      <c r="Y205" s="240"/>
      <c r="Z205" s="240"/>
    </row>
    <row r="206" spans="1:26" s="75" customFormat="1" ht="12" customHeight="1" outlineLevel="1" x14ac:dyDescent="0.25">
      <c r="A206" s="238"/>
      <c r="B206" s="239"/>
      <c r="C206" s="249"/>
      <c r="D206" s="249"/>
      <c r="E206" s="249"/>
      <c r="F206" s="257"/>
      <c r="G206" s="261"/>
      <c r="H206" s="261"/>
      <c r="I206" s="199"/>
      <c r="J206" s="57"/>
      <c r="K206" s="57"/>
      <c r="L206" s="57"/>
      <c r="M206" s="57"/>
      <c r="N206" s="57"/>
      <c r="O206" s="57"/>
      <c r="P206" s="262"/>
      <c r="Q206" s="262"/>
      <c r="R206" s="262"/>
      <c r="S206" s="262"/>
      <c r="T206" s="262"/>
      <c r="U206" s="262"/>
      <c r="V206" s="260"/>
      <c r="W206" s="248"/>
      <c r="X206" s="240"/>
      <c r="Y206" s="240"/>
      <c r="Z206" s="240"/>
    </row>
    <row r="207" spans="1:26" s="75" customFormat="1" ht="12" customHeight="1" outlineLevel="1" x14ac:dyDescent="0.25">
      <c r="A207" s="238"/>
      <c r="B207" s="239"/>
      <c r="C207" s="249"/>
      <c r="D207" s="249"/>
      <c r="E207" s="249"/>
      <c r="F207" s="257"/>
      <c r="G207" s="261"/>
      <c r="H207" s="261"/>
      <c r="I207" s="199"/>
      <c r="J207" s="57"/>
      <c r="K207" s="57"/>
      <c r="L207" s="57"/>
      <c r="M207" s="57"/>
      <c r="N207" s="57"/>
      <c r="O207" s="57"/>
      <c r="P207" s="262"/>
      <c r="Q207" s="262"/>
      <c r="R207" s="262"/>
      <c r="S207" s="262"/>
      <c r="T207" s="262"/>
      <c r="U207" s="262"/>
      <c r="V207" s="260"/>
      <c r="W207" s="248"/>
      <c r="X207" s="240"/>
      <c r="Y207" s="240"/>
      <c r="Z207" s="240"/>
    </row>
    <row r="208" spans="1:26" s="75" customFormat="1" ht="12" customHeight="1" outlineLevel="1" x14ac:dyDescent="0.25">
      <c r="A208" s="238"/>
      <c r="B208" s="239"/>
      <c r="C208" s="249"/>
      <c r="D208" s="249"/>
      <c r="E208" s="249"/>
      <c r="F208" s="257"/>
      <c r="G208" s="261"/>
      <c r="H208" s="261"/>
      <c r="I208" s="199"/>
      <c r="J208" s="57"/>
      <c r="K208" s="57"/>
      <c r="L208" s="57"/>
      <c r="M208" s="57"/>
      <c r="N208" s="57"/>
      <c r="O208" s="57"/>
      <c r="P208" s="262"/>
      <c r="Q208" s="262"/>
      <c r="R208" s="262"/>
      <c r="S208" s="262"/>
      <c r="T208" s="262"/>
      <c r="U208" s="262"/>
      <c r="V208" s="260"/>
      <c r="W208" s="248"/>
      <c r="X208" s="240"/>
      <c r="Y208" s="240"/>
      <c r="Z208" s="240"/>
    </row>
    <row r="209" spans="1:26" s="75" customFormat="1" ht="12" customHeight="1" outlineLevel="1" x14ac:dyDescent="0.25">
      <c r="A209" s="238"/>
      <c r="B209" s="239"/>
      <c r="C209" s="249"/>
      <c r="D209" s="249"/>
      <c r="E209" s="249"/>
      <c r="F209" s="257"/>
      <c r="G209" s="261"/>
      <c r="H209" s="261"/>
      <c r="I209" s="199"/>
      <c r="J209" s="57"/>
      <c r="K209" s="57"/>
      <c r="L209" s="57"/>
      <c r="M209" s="57"/>
      <c r="N209" s="57"/>
      <c r="O209" s="57"/>
      <c r="P209" s="262"/>
      <c r="Q209" s="262"/>
      <c r="R209" s="262"/>
      <c r="S209" s="262"/>
      <c r="T209" s="262"/>
      <c r="U209" s="262"/>
      <c r="V209" s="260"/>
      <c r="W209" s="248"/>
      <c r="X209" s="240"/>
      <c r="Y209" s="240"/>
      <c r="Z209" s="240"/>
    </row>
    <row r="210" spans="1:26" s="75" customFormat="1" ht="12" customHeight="1" outlineLevel="1" x14ac:dyDescent="0.25">
      <c r="A210" s="238"/>
      <c r="B210" s="239"/>
      <c r="C210" s="249"/>
      <c r="D210" s="249"/>
      <c r="E210" s="249"/>
      <c r="F210" s="265"/>
      <c r="G210" s="261"/>
      <c r="H210" s="261"/>
      <c r="I210" s="199"/>
      <c r="J210" s="54"/>
      <c r="K210" s="54"/>
      <c r="L210" s="54"/>
      <c r="M210" s="54"/>
      <c r="N210" s="54"/>
      <c r="O210" s="54"/>
      <c r="P210" s="262"/>
      <c r="Q210" s="262"/>
      <c r="R210" s="262"/>
      <c r="S210" s="262"/>
      <c r="T210" s="262"/>
      <c r="U210" s="262"/>
      <c r="V210" s="260"/>
      <c r="W210" s="248"/>
      <c r="X210" s="240"/>
      <c r="Y210" s="240"/>
      <c r="Z210" s="240"/>
    </row>
    <row r="211" spans="1:26" s="75" customFormat="1" ht="5.0999999999999996" customHeight="1" outlineLevel="1" x14ac:dyDescent="0.25">
      <c r="A211" s="238"/>
      <c r="B211" s="239"/>
      <c r="C211" s="249"/>
      <c r="D211" s="249"/>
      <c r="E211" s="249"/>
      <c r="F211" s="264"/>
      <c r="G211" s="267"/>
      <c r="H211" s="267"/>
      <c r="I211" s="267"/>
      <c r="J211" s="268"/>
      <c r="K211" s="268"/>
      <c r="L211" s="268"/>
      <c r="M211" s="268"/>
      <c r="N211" s="268"/>
      <c r="O211" s="268"/>
      <c r="P211" s="268"/>
      <c r="Q211" s="268"/>
      <c r="R211" s="268"/>
      <c r="S211" s="268"/>
      <c r="T211" s="268"/>
      <c r="U211" s="268"/>
      <c r="V211" s="260"/>
      <c r="W211" s="248"/>
      <c r="X211" s="240"/>
      <c r="Y211" s="240"/>
      <c r="Z211" s="240"/>
    </row>
    <row r="212" spans="1:26" s="75" customFormat="1" ht="24.95" customHeight="1" outlineLevel="1" x14ac:dyDescent="0.25">
      <c r="A212" s="238"/>
      <c r="B212" s="239"/>
      <c r="C212" s="269"/>
      <c r="D212" s="269"/>
      <c r="E212" s="269"/>
      <c r="F212" s="269"/>
      <c r="G212" s="270" t="str">
        <f>G55</f>
        <v>HARVEST INDEX &amp; STUBBLE PRODUCTION</v>
      </c>
      <c r="H212" s="269"/>
      <c r="I212" s="269"/>
      <c r="J212" s="269"/>
      <c r="K212" s="269"/>
      <c r="L212" s="269"/>
      <c r="M212" s="269"/>
      <c r="N212" s="269"/>
      <c r="O212" s="269"/>
      <c r="P212" s="269"/>
      <c r="Q212" s="269"/>
      <c r="R212" s="269"/>
      <c r="S212" s="269"/>
      <c r="T212" s="269"/>
      <c r="U212" s="269"/>
      <c r="V212" s="269"/>
      <c r="W212" s="271" t="s">
        <v>24</v>
      </c>
      <c r="X212" s="240"/>
      <c r="Y212" s="240"/>
      <c r="Z212" s="240"/>
    </row>
    <row r="213" spans="1:26" s="75" customFormat="1" ht="12" customHeight="1" outlineLevel="1" x14ac:dyDescent="0.25">
      <c r="A213" s="238"/>
      <c r="B213" s="239"/>
      <c r="C213" s="239"/>
      <c r="D213" s="239"/>
      <c r="E213" s="239"/>
      <c r="F213" s="240"/>
      <c r="G213" s="240"/>
      <c r="H213" s="240"/>
      <c r="I213" s="240"/>
      <c r="J213" s="240"/>
      <c r="K213" s="240"/>
      <c r="L213" s="240"/>
      <c r="M213" s="240"/>
      <c r="N213" s="240"/>
      <c r="O213" s="240"/>
      <c r="P213" s="240"/>
      <c r="Q213" s="240"/>
      <c r="R213" s="240"/>
      <c r="S213" s="240"/>
      <c r="T213" s="240"/>
      <c r="U213" s="240"/>
      <c r="V213" s="240"/>
      <c r="W213" s="240"/>
      <c r="X213" s="240"/>
      <c r="Y213" s="240"/>
      <c r="Z213"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329</vt:i4>
      </vt:variant>
    </vt:vector>
  </HeadingPairs>
  <TitlesOfParts>
    <vt:vector size="344"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2021-08-25T08:17:33Z</dcterms:modified>
</cp:coreProperties>
</file>