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5FB661F6-3C43-4DE0-A05A-0234802A8603}" xr6:coauthVersionLast="46" xr6:coauthVersionMax="46" xr10:uidLastSave="{00000000-0000-0000-0000-000000000000}"/>
  <bookViews>
    <workbookView xWindow="105" yWindow="390" windowWidth="28305" windowHeight="14565"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Settings'!$M$18</definedName>
    <definedName name="i_store_ffcfw_rep">'Report Settings'!$G$18</definedName>
    <definedName name="i_store_lw_rep">'Report Settings'!$J$18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266" i="9" l="1"/>
  <c r="AU294" i="1" l="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N201" i="1" s="1"/>
  <c r="G202" i="1"/>
  <c r="N202" i="1" s="1"/>
  <c r="G203" i="1"/>
  <c r="N203" i="1" s="1"/>
  <c r="G204" i="1"/>
  <c r="N204" i="1" s="1"/>
  <c r="K284" i="1"/>
  <c r="J284" i="1"/>
  <c r="I284" i="1"/>
  <c r="H284" i="1"/>
  <c r="K283" i="1"/>
  <c r="J283" i="1"/>
  <c r="I283" i="1"/>
  <c r="H283" i="1"/>
  <c r="G261" i="1"/>
  <c r="G262" i="1"/>
  <c r="G263" i="1"/>
  <c r="G239" i="1"/>
  <c r="G217" i="1"/>
  <c r="G218" i="1"/>
  <c r="G219" i="1"/>
  <c r="G192" i="1"/>
  <c r="G193" i="1"/>
  <c r="G194" i="1"/>
  <c r="G195" i="1"/>
  <c r="G196" i="1"/>
  <c r="G197" i="1"/>
  <c r="G198" i="1"/>
  <c r="G191" i="1"/>
  <c r="N197" i="1" l="1"/>
  <c r="N196" i="1"/>
  <c r="N199" i="1"/>
  <c r="N200" i="1"/>
  <c r="N194" i="1"/>
  <c r="N193" i="1"/>
  <c r="N195" i="1"/>
  <c r="N192" i="1"/>
  <c r="N198" i="1"/>
  <c r="N191" i="1"/>
  <c r="N208"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L166" i="18" s="1"/>
  <c r="K168" i="18"/>
  <c r="K169" i="18"/>
  <c r="L168" i="18" s="1"/>
  <c r="K170" i="18"/>
  <c r="K171" i="18"/>
  <c r="L170" i="18" s="1"/>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L136" i="18" s="1"/>
  <c r="K138" i="18"/>
  <c r="K139" i="18"/>
  <c r="K140" i="18"/>
  <c r="K141" i="18"/>
  <c r="K142" i="18"/>
  <c r="K143" i="18"/>
  <c r="K134" i="18"/>
  <c r="K125" i="18"/>
  <c r="K126" i="18"/>
  <c r="K127" i="18"/>
  <c r="L126" i="18" s="1"/>
  <c r="K128" i="18"/>
  <c r="K129" i="18"/>
  <c r="K130" i="18"/>
  <c r="K131" i="18"/>
  <c r="K132" i="18"/>
  <c r="K133" i="18"/>
  <c r="L132" i="18" s="1"/>
  <c r="K124" i="18"/>
  <c r="K115" i="18"/>
  <c r="K116" i="18"/>
  <c r="K117" i="18"/>
  <c r="L116" i="18" s="1"/>
  <c r="K118" i="18"/>
  <c r="K119" i="18"/>
  <c r="K120" i="18"/>
  <c r="K121" i="18"/>
  <c r="L120" i="18" s="1"/>
  <c r="K122" i="18"/>
  <c r="K123" i="18"/>
  <c r="K114" i="18"/>
  <c r="K107" i="18"/>
  <c r="K108" i="18"/>
  <c r="K109" i="18"/>
  <c r="K110" i="18"/>
  <c r="K111" i="18"/>
  <c r="L110" i="18" s="1"/>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92" i="18" l="1"/>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K59" i="19"/>
  <c r="BK62" i="19" s="1"/>
  <c r="BK65" i="19" s="1"/>
  <c r="L59" i="19"/>
  <c r="L62" i="19" s="1"/>
  <c r="L65" i="19" s="1"/>
  <c r="C59" i="19"/>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V58" i="19"/>
  <c r="V61" i="19" s="1"/>
  <c r="V64" i="19" s="1"/>
  <c r="C58" i="19"/>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6" i="19"/>
  <c r="J55" i="19"/>
  <c r="K55" i="19" s="1"/>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M59" i="19" l="1"/>
  <c r="M62" i="19" s="1"/>
  <c r="M65" i="19" s="1"/>
  <c r="DK57" i="19"/>
  <c r="DK60" i="19" s="1"/>
  <c r="DK63" i="19" s="1"/>
  <c r="K416" i="18"/>
  <c r="L416" i="18" s="1"/>
  <c r="K396" i="18"/>
  <c r="FB57" i="19"/>
  <c r="FB60" i="19" s="1"/>
  <c r="FB63" i="19" s="1"/>
  <c r="EY58" i="19"/>
  <c r="EY61" i="19" s="1"/>
  <c r="EY64" i="19" s="1"/>
  <c r="FJ57" i="19"/>
  <c r="FJ60" i="19" s="1"/>
  <c r="FJ63" i="19" s="1"/>
  <c r="C39" i="19"/>
  <c r="C53" i="19"/>
  <c r="DN57" i="19"/>
  <c r="DN60" i="19" s="1"/>
  <c r="DN63" i="19" s="1"/>
  <c r="BL59" i="19"/>
  <c r="BL62" i="19" s="1"/>
  <c r="BL65" i="19" s="1"/>
  <c r="FB59" i="19"/>
  <c r="FB62" i="19" s="1"/>
  <c r="FB65" i="19" s="1"/>
  <c r="EO57" i="19"/>
  <c r="EO60" i="19" s="1"/>
  <c r="EO63" i="19" s="1"/>
  <c r="EQ58" i="19"/>
  <c r="EQ61" i="19" s="1"/>
  <c r="EQ64" i="19" s="1"/>
  <c r="C52" i="19"/>
  <c r="L77" i="18"/>
  <c r="EY57" i="19"/>
  <c r="EY60" i="19" s="1"/>
  <c r="EY63" i="19" s="1"/>
  <c r="ET58" i="19"/>
  <c r="ET61" i="19" s="1"/>
  <c r="ET64" i="19" s="1"/>
  <c r="K450" i="18"/>
  <c r="L450" i="18" s="1"/>
  <c r="EQ57" i="19"/>
  <c r="EQ60" i="19" s="1"/>
  <c r="EQ63" i="19" s="1"/>
  <c r="ET57" i="19"/>
  <c r="ET60" i="19" s="1"/>
  <c r="ET63" i="19" s="1"/>
  <c r="FB58" i="19"/>
  <c r="FB61" i="19" s="1"/>
  <c r="FB64" i="19" s="1"/>
  <c r="BM59" i="19"/>
  <c r="BM62" i="19" s="1"/>
  <c r="BM65" i="19" s="1"/>
  <c r="EO59" i="19"/>
  <c r="EO62" i="19" s="1"/>
  <c r="EO65" i="19" s="1"/>
  <c r="EW57" i="19"/>
  <c r="EW60" i="19" s="1"/>
  <c r="EW63" i="19" s="1"/>
  <c r="W58" i="19"/>
  <c r="W61" i="19" s="1"/>
  <c r="W64" i="19" s="1"/>
  <c r="FG58" i="19"/>
  <c r="FG61" i="19" s="1"/>
  <c r="FG64" i="19" s="1"/>
  <c r="ET59" i="19"/>
  <c r="ET62" i="19" s="1"/>
  <c r="ET65" i="19" s="1"/>
  <c r="L79" i="18"/>
  <c r="FJ58" i="19"/>
  <c r="FJ61" i="19" s="1"/>
  <c r="FJ64" i="19" s="1"/>
  <c r="EW59" i="19"/>
  <c r="EW62" i="19" s="1"/>
  <c r="EW65" i="19" s="1"/>
  <c r="FE57" i="19"/>
  <c r="FE60" i="19" s="1"/>
  <c r="FE63" i="19" s="1"/>
  <c r="DN58" i="19"/>
  <c r="DN61" i="19" s="1"/>
  <c r="DN64" i="19" s="1"/>
  <c r="FE59" i="19"/>
  <c r="FE62" i="19" s="1"/>
  <c r="FE65" i="19" s="1"/>
  <c r="L76" i="18"/>
  <c r="ED57" i="19"/>
  <c r="ED60" i="19" s="1"/>
  <c r="ED63" i="19" s="1"/>
  <c r="FG57" i="19"/>
  <c r="FG60" i="19" s="1"/>
  <c r="FG63" i="19" s="1"/>
  <c r="FJ59" i="19"/>
  <c r="FJ62" i="19" s="1"/>
  <c r="FJ65" i="19" s="1"/>
  <c r="L75" i="18"/>
  <c r="L74" i="18"/>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L478" i="18" s="1"/>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T57" i="19"/>
  <c r="HB57" i="19"/>
  <c r="HJ57" i="19"/>
  <c r="DO58" i="19"/>
  <c r="EU58" i="19"/>
  <c r="FC58" i="19"/>
  <c r="GY58" i="19"/>
  <c r="EP59" i="19"/>
  <c r="EX59" i="19"/>
  <c r="FF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BV58" i="19"/>
  <c r="DR58" i="19"/>
  <c r="EP58" i="19"/>
  <c r="EX58" i="19"/>
  <c r="FF58" i="19"/>
  <c r="ES59" i="19"/>
  <c r="FA59" i="19"/>
  <c r="FI59" i="19"/>
  <c r="DK58" i="19"/>
  <c r="DS58" i="19"/>
  <c r="DO57" i="19"/>
  <c r="EU57" i="19"/>
  <c r="FC57" i="19"/>
  <c r="FK57" i="19"/>
  <c r="DL58" i="19"/>
  <c r="DT58" i="19"/>
  <c r="ER58" i="19"/>
  <c r="EZ58" i="19"/>
  <c r="FH58" i="19"/>
  <c r="EU59" i="19"/>
  <c r="FC59" i="19"/>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X58" i="19" l="1"/>
  <c r="N59" i="19"/>
  <c r="GQ58" i="19"/>
  <c r="BW58" i="19"/>
  <c r="GY57" i="19"/>
  <c r="IY57" i="19" s="1"/>
  <c r="GW59" i="19"/>
  <c r="HB58" i="19"/>
  <c r="HB59" i="19"/>
  <c r="DM59" i="19"/>
  <c r="HJ58" i="19"/>
  <c r="JJ58" i="19" s="1"/>
  <c r="GT58" i="19"/>
  <c r="HG57" i="19"/>
  <c r="HG60" i="19" s="1"/>
  <c r="HG63" i="19" s="1"/>
  <c r="FN58" i="19"/>
  <c r="FN61" i="19" s="1"/>
  <c r="FN64" i="19" s="1"/>
  <c r="GQ57" i="19"/>
  <c r="GT59" i="19"/>
  <c r="GT62" i="19" s="1"/>
  <c r="GT65" i="19" s="1"/>
  <c r="GD57" i="19"/>
  <c r="GD60" i="19" s="1"/>
  <c r="GD63" i="19" s="1"/>
  <c r="HE57" i="19"/>
  <c r="HE60" i="19" s="1"/>
  <c r="HE63" i="19" s="1"/>
  <c r="HG58" i="19"/>
  <c r="HG61" i="19" s="1"/>
  <c r="HG64" i="19" s="1"/>
  <c r="HE59" i="19"/>
  <c r="HE62" i="19" s="1"/>
  <c r="HE65" i="19" s="1"/>
  <c r="GO59" i="19"/>
  <c r="GO62" i="19" s="1"/>
  <c r="GO65" i="19" s="1"/>
  <c r="N267" i="18"/>
  <c r="N268" i="18" s="1"/>
  <c r="K583" i="18"/>
  <c r="P267" i="18"/>
  <c r="P26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587" i="18"/>
  <c r="HB61" i="19"/>
  <c r="HB64" i="19" s="1"/>
  <c r="JB58" i="19"/>
  <c r="DP60" i="19"/>
  <c r="DP63" i="19" s="1"/>
  <c r="FP57" i="19"/>
  <c r="Q276" i="18"/>
  <c r="U293" i="18"/>
  <c r="U285" i="18"/>
  <c r="Q268" i="18"/>
  <c r="FC60" i="19"/>
  <c r="FC63" i="19" s="1"/>
  <c r="HC57" i="19"/>
  <c r="DL62" i="19"/>
  <c r="DL65" i="19" s="1"/>
  <c r="FL59" i="19"/>
  <c r="FC61" i="19"/>
  <c r="FC64" i="19" s="1"/>
  <c r="HC58" i="19"/>
  <c r="FA61" i="19"/>
  <c r="FA64" i="19" s="1"/>
  <c r="HA58" i="19"/>
  <c r="R60" i="19"/>
  <c r="R63" i="19" s="1"/>
  <c r="S57" i="19"/>
  <c r="BR57" i="19"/>
  <c r="ER60" i="19"/>
  <c r="ER63" i="19" s="1"/>
  <c r="GR57" i="19"/>
  <c r="N275" i="18"/>
  <c r="R292" i="18"/>
  <c r="SH48" i="19" s="1"/>
  <c r="SH49" i="19" s="1"/>
  <c r="L583" i="18"/>
  <c r="K584" i="18"/>
  <c r="EZ62" i="19"/>
  <c r="EZ65" i="19" s="1"/>
  <c r="GZ59" i="19"/>
  <c r="FH61" i="19"/>
  <c r="FH64" i="19" s="1"/>
  <c r="HH58" i="19"/>
  <c r="HJ62" i="19"/>
  <c r="HJ65" i="19" s="1"/>
  <c r="JJ59"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275" i="18"/>
  <c r="S292" i="18"/>
  <c r="K588" i="18"/>
  <c r="L587" i="18"/>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584"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583" i="18"/>
  <c r="M587" i="18"/>
  <c r="FK60" i="19"/>
  <c r="FK63" i="19" s="1"/>
  <c r="HK57" i="19"/>
  <c r="EY62" i="19"/>
  <c r="EY65" i="19" s="1"/>
  <c r="GY59"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284" i="18"/>
  <c r="O267" i="18"/>
  <c r="L588" i="18"/>
  <c r="M584" i="18"/>
  <c r="M596"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BW61" i="19"/>
  <c r="BW64" i="19" s="1"/>
  <c r="DW58" i="19"/>
  <c r="N62" i="19"/>
  <c r="N65" i="19" s="1"/>
  <c r="O59" i="19"/>
  <c r="BN59" i="19"/>
  <c r="DR61" i="19"/>
  <c r="DR64" i="19" s="1"/>
  <c r="FR58" i="19"/>
  <c r="FH62" i="19"/>
  <c r="FH65" i="19" s="1"/>
  <c r="HH59" i="19"/>
  <c r="FH60" i="19"/>
  <c r="FH63" i="19" s="1"/>
  <c r="HH57" i="19"/>
  <c r="EN61" i="19"/>
  <c r="EN64" i="19" s="1"/>
  <c r="GN58" i="19"/>
  <c r="HB60" i="19"/>
  <c r="HB63" i="19" s="1"/>
  <c r="JB57" i="19"/>
  <c r="EV62" i="19"/>
  <c r="EV65" i="19" s="1"/>
  <c r="GV59" i="19"/>
  <c r="EV60" i="19"/>
  <c r="EV63" i="19" s="1"/>
  <c r="GV57" i="19"/>
  <c r="P275" i="18"/>
  <c r="T292" i="18"/>
  <c r="JG57" i="19" l="1"/>
  <c r="JE57" i="19"/>
  <c r="HN58" i="19"/>
  <c r="IT59" i="19"/>
  <c r="ID57" i="19"/>
  <c r="HJ61" i="19"/>
  <c r="HJ64" i="19" s="1"/>
  <c r="JG58" i="19"/>
  <c r="JE59" i="19"/>
  <c r="IO59" i="19"/>
  <c r="IO62" i="19" s="1"/>
  <c r="IO65" i="19" s="1"/>
  <c r="R285" i="18"/>
  <c r="K595" i="18"/>
  <c r="M595" i="18"/>
  <c r="T285" i="18"/>
  <c r="L596" i="18"/>
  <c r="K596" i="18"/>
  <c r="JB60" i="19"/>
  <c r="JB63" i="19" s="1"/>
  <c r="LB57" i="19"/>
  <c r="HH62" i="19"/>
  <c r="HH65" i="19" s="1"/>
  <c r="JH59" i="19"/>
  <c r="JJ60" i="19"/>
  <c r="JJ63" i="19" s="1"/>
  <c r="LJ57" i="19"/>
  <c r="GS60" i="19"/>
  <c r="GS63" i="19" s="1"/>
  <c r="IS57" i="19"/>
  <c r="JG60" i="19"/>
  <c r="JG63" i="19" s="1"/>
  <c r="LG57" i="19"/>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277" i="18"/>
  <c r="U29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286" i="18"/>
  <c r="N269" i="18"/>
  <c r="GU61" i="19"/>
  <c r="GU64" i="19" s="1"/>
  <c r="IU58" i="19"/>
  <c r="T286" i="18"/>
  <c r="P269" i="18"/>
  <c r="T293" i="18"/>
  <c r="P276" i="18"/>
  <c r="HD61" i="19"/>
  <c r="HD64" i="19" s="1"/>
  <c r="JD58" i="19"/>
  <c r="GS62" i="19"/>
  <c r="GS65" i="19" s="1"/>
  <c r="IS59" i="19"/>
  <c r="HF60" i="19"/>
  <c r="HF63" i="19" s="1"/>
  <c r="JF57" i="19"/>
  <c r="IT61" i="19"/>
  <c r="IT64" i="19" s="1"/>
  <c r="KT58" i="19"/>
  <c r="HI61" i="19"/>
  <c r="HI64" i="19" s="1"/>
  <c r="JI58" i="19"/>
  <c r="GZ62" i="19"/>
  <c r="GZ65" i="19" s="1"/>
  <c r="IZ59" i="19"/>
  <c r="N276" i="18"/>
  <c r="R293" i="18"/>
  <c r="HC61" i="19"/>
  <c r="HC64" i="19" s="1"/>
  <c r="JC58" i="19"/>
  <c r="Q269" i="18"/>
  <c r="U28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268" i="18"/>
  <c r="S28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276" i="18"/>
  <c r="S29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595" i="18"/>
  <c r="DQ60" i="19"/>
  <c r="DQ63" i="19" s="1"/>
  <c r="FQ57" i="19"/>
  <c r="IO60" i="19"/>
  <c r="IO63" i="19" s="1"/>
  <c r="KO57" i="19"/>
  <c r="BR60" i="19"/>
  <c r="BR63" i="19" s="1"/>
  <c r="DR57" i="19"/>
  <c r="IY62" i="19" l="1"/>
  <c r="IY65" i="19" s="1"/>
  <c r="KY59" i="19"/>
  <c r="P277" i="18"/>
  <c r="T294" i="18"/>
  <c r="N270" i="18"/>
  <c r="R28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286" i="18"/>
  <c r="O269" i="18"/>
  <c r="IW61" i="19"/>
  <c r="IW64" i="19" s="1"/>
  <c r="KW58" i="19"/>
  <c r="JD60" i="19"/>
  <c r="JD63" i="19" s="1"/>
  <c r="LD57" i="19"/>
  <c r="LB61" i="19"/>
  <c r="LB64" i="19" s="1"/>
  <c r="NB58" i="19"/>
  <c r="N277" i="18"/>
  <c r="R29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287" i="18"/>
  <c r="P270" i="18"/>
  <c r="JG62" i="19"/>
  <c r="JG65" i="19" s="1"/>
  <c r="LG59" i="19"/>
  <c r="HP60" i="19"/>
  <c r="HP63" i="19" s="1"/>
  <c r="JP57" i="19"/>
  <c r="LB62" i="19"/>
  <c r="LB65" i="19" s="1"/>
  <c r="NB59" i="19"/>
  <c r="IX62" i="19"/>
  <c r="IX65" i="19" s="1"/>
  <c r="KX59" i="19"/>
  <c r="IP62" i="19"/>
  <c r="IP65" i="19" s="1"/>
  <c r="KP59" i="19"/>
  <c r="GE60" i="19"/>
  <c r="GE63" i="19" s="1"/>
  <c r="IE57" i="19"/>
  <c r="Q278" i="18"/>
  <c r="U29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94" i="18"/>
  <c r="O277" i="18"/>
  <c r="JF61" i="19"/>
  <c r="JF64" i="19" s="1"/>
  <c r="LF58" i="19"/>
  <c r="JD62" i="19"/>
  <c r="JD65" i="19" s="1"/>
  <c r="LD59" i="19"/>
  <c r="HM62" i="19"/>
  <c r="HM65" i="19" s="1"/>
  <c r="JM59" i="19"/>
  <c r="U287" i="18"/>
  <c r="Q27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288" i="18"/>
  <c r="AA61" i="19"/>
  <c r="AA64" i="19" s="1"/>
  <c r="AB58" i="19"/>
  <c r="CA58" i="19"/>
  <c r="NB60" i="19"/>
  <c r="NB63" i="19" s="1"/>
  <c r="PB57" i="19"/>
  <c r="EG60" i="19"/>
  <c r="EG63" i="19" s="1"/>
  <c r="GG57" i="19"/>
  <c r="U28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278" i="18"/>
  <c r="S29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288" i="18"/>
  <c r="KW61" i="19"/>
  <c r="KW64" i="19" s="1"/>
  <c r="MW58" i="19"/>
  <c r="BP62" i="19"/>
  <c r="BP65" i="19" s="1"/>
  <c r="DP59" i="19"/>
  <c r="MW60" i="19"/>
  <c r="MW63" i="19" s="1"/>
  <c r="OW57" i="19"/>
  <c r="P278" i="18"/>
  <c r="T29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287" i="18"/>
  <c r="O27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96" i="18"/>
  <c r="NJ61" i="19"/>
  <c r="NJ64" i="19" s="1"/>
  <c r="PJ58" i="19"/>
  <c r="FX61" i="19"/>
  <c r="FX64" i="19" s="1"/>
  <c r="HX58" i="19"/>
  <c r="R295" i="18"/>
  <c r="N27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96" i="18"/>
  <c r="I26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288" i="18"/>
  <c r="DP62" i="19"/>
  <c r="DP65" i="19" s="1"/>
  <c r="FP59" i="19"/>
  <c r="NH60" i="19"/>
  <c r="NH63" i="19" s="1"/>
  <c r="PH57" i="19"/>
  <c r="MR61" i="19"/>
  <c r="MR64" i="19" s="1"/>
  <c r="OR58" i="19"/>
  <c r="S296" i="18"/>
  <c r="OO60" i="19"/>
  <c r="OO63" i="19" s="1"/>
  <c r="QO57" i="19"/>
  <c r="QO60" i="19" s="1"/>
  <c r="QO63" i="19" s="1"/>
  <c r="NF60" i="19"/>
  <c r="NF63" i="19" s="1"/>
  <c r="PF57" i="19"/>
  <c r="GG60" i="19"/>
  <c r="GG63" i="19" s="1"/>
  <c r="IG57" i="19"/>
  <c r="LM60" i="19"/>
  <c r="LM63" i="19" s="1"/>
  <c r="NM57" i="19"/>
  <c r="R29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II57" i="19"/>
  <c r="CC61" i="19"/>
  <c r="CC64" i="19" s="1"/>
  <c r="EC58" i="19"/>
  <c r="LX61" i="19"/>
  <c r="LX64" i="19" s="1"/>
  <c r="NX58" i="19"/>
  <c r="NQ60" i="19"/>
  <c r="NQ63" i="19" s="1"/>
  <c r="PQ57" i="19"/>
  <c r="Y480" i="18"/>
  <c r="Y479" i="18"/>
  <c r="Y481" i="18"/>
  <c r="X480" i="18"/>
  <c r="X481" i="18"/>
  <c r="X479" i="18"/>
  <c r="AA479" i="18"/>
  <c r="AA480" i="18"/>
  <c r="AA481" i="18"/>
  <c r="X505" i="18"/>
  <c r="X503" i="18"/>
  <c r="X504"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271" i="18"/>
  <c r="Q476" i="18"/>
  <c r="Q477" i="18" s="1"/>
  <c r="Z272" i="18"/>
  <c r="Z273" i="18"/>
  <c r="Z274" i="18"/>
  <c r="Z275" i="18"/>
  <c r="Z276" i="18"/>
  <c r="Z277" i="18"/>
  <c r="Z27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474" i="18"/>
  <c r="P475" i="18" s="1"/>
  <c r="Y264" i="18"/>
  <c r="Y263" i="18"/>
  <c r="Y266" i="18"/>
  <c r="Y265" i="18"/>
  <c r="Y267" i="18"/>
  <c r="Y268" i="18"/>
  <c r="Y269" i="18"/>
  <c r="Y27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504" i="18"/>
  <c r="AA503" i="18"/>
  <c r="AA505" i="18"/>
  <c r="O476" i="18"/>
  <c r="O477" i="18" s="1"/>
  <c r="X272" i="18"/>
  <c r="X271" i="18"/>
  <c r="X273" i="18"/>
  <c r="X274" i="18"/>
  <c r="X275" i="18"/>
  <c r="X276" i="18"/>
  <c r="X277" i="18"/>
  <c r="X27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503" i="18"/>
  <c r="Z505" i="18"/>
  <c r="Z504" i="18"/>
  <c r="Z481" i="18"/>
  <c r="Z479" i="18"/>
  <c r="Z480"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9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99" i="18"/>
  <c r="L299" i="18"/>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E50" i="19"/>
  <c r="JD48" i="19"/>
  <c r="JD49" i="19" s="1"/>
  <c r="JD50" i="19" s="1"/>
  <c r="JD45" i="19"/>
  <c r="JD46" i="19" s="1"/>
  <c r="JD47" i="19" s="1"/>
  <c r="LP48" i="19"/>
  <c r="LP49" i="19" s="1"/>
  <c r="LP45" i="19"/>
  <c r="LP46" i="19" s="1"/>
  <c r="LP47" i="19" s="1"/>
  <c r="OC50" i="19"/>
  <c r="OB48" i="19"/>
  <c r="OB49" i="19" s="1"/>
  <c r="OB45" i="19"/>
  <c r="OB46" i="19" s="1"/>
  <c r="QO50" i="19"/>
  <c r="QN48" i="19"/>
  <c r="QN49" i="19" s="1"/>
  <c r="QN50" i="19" s="1"/>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7"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45" i="19"/>
  <c r="CB46" i="19" s="1"/>
  <c r="CB47" i="19" s="1"/>
  <c r="EN48" i="19"/>
  <c r="EN49" i="19" s="1"/>
  <c r="EN50" i="19" s="1"/>
  <c r="EO47" i="19"/>
  <c r="EN45" i="19"/>
  <c r="EN46" i="19" s="1"/>
  <c r="EN47" i="19" s="1"/>
  <c r="GZ48" i="19"/>
  <c r="GZ49" i="19" s="1"/>
  <c r="GZ50" i="19" s="1"/>
  <c r="GZ45" i="19"/>
  <c r="GZ46"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II50" i="19"/>
  <c r="IH48" i="19"/>
  <c r="IH49" i="19" s="1"/>
  <c r="IH50" i="19" s="1"/>
  <c r="IH45" i="19"/>
  <c r="IH46" i="19" s="1"/>
  <c r="IH47" i="19" s="1"/>
  <c r="II47" i="19"/>
  <c r="KU50" i="19"/>
  <c r="KT48" i="19"/>
  <c r="KT49" i="19" s="1"/>
  <c r="KT45" i="19"/>
  <c r="KT46"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8" i="19"/>
  <c r="MB49" i="19" s="1"/>
  <c r="ON45" i="19"/>
  <c r="ON46" i="19" s="1"/>
  <c r="ON47" i="19" s="1"/>
  <c r="ON48" i="19"/>
  <c r="ON49" i="19" s="1"/>
  <c r="ON50" i="19" s="1"/>
  <c r="QZ45" i="19"/>
  <c r="QZ46" i="19" s="1"/>
  <c r="QZ47" i="19" s="1"/>
  <c r="QZ48" i="19"/>
  <c r="QZ49"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50" i="19" s="1"/>
  <c r="MF45" i="19"/>
  <c r="MF46" i="19" s="1"/>
  <c r="MF47" i="19" s="1"/>
  <c r="OR48" i="19"/>
  <c r="OR49" i="19" s="1"/>
  <c r="OR45" i="19"/>
  <c r="OR46" i="19" s="1"/>
  <c r="OR47" i="19" s="1"/>
  <c r="RD48" i="19"/>
  <c r="RD49" i="19" s="1"/>
  <c r="RD50" i="19" s="1"/>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KC47" i="19" s="1"/>
  <c r="MP47" i="19"/>
  <c r="MO48" i="19"/>
  <c r="MO49" i="19" s="1"/>
  <c r="MO45" i="19"/>
  <c r="MO46" i="19" s="1"/>
  <c r="MO47" i="19" s="1"/>
  <c r="PB50" i="19"/>
  <c r="PB47" i="19"/>
  <c r="PA48" i="19"/>
  <c r="PA49" i="19" s="1"/>
  <c r="PA50" i="19" s="1"/>
  <c r="PA45" i="19"/>
  <c r="PA46" i="19" s="1"/>
  <c r="PA47" i="19" s="1"/>
  <c r="RN50" i="19"/>
  <c r="RN47" i="19"/>
  <c r="RM48" i="19"/>
  <c r="RM49" i="19" s="1"/>
  <c r="RM50" i="19" s="1"/>
  <c r="RM45" i="19"/>
  <c r="RM46" i="19" s="1"/>
  <c r="RM47" i="19" s="1"/>
  <c r="BF48" i="19"/>
  <c r="BF49" i="19" s="1"/>
  <c r="BF50" i="19" s="1"/>
  <c r="BF45" i="19"/>
  <c r="BF46" i="19" s="1"/>
  <c r="BG47" i="19"/>
  <c r="DS50" i="19"/>
  <c r="DR48" i="19"/>
  <c r="DR49" i="19" s="1"/>
  <c r="DR50" i="19" s="1"/>
  <c r="DR45" i="19"/>
  <c r="DR46" i="19" s="1"/>
  <c r="DS47" i="19"/>
  <c r="GD48" i="19"/>
  <c r="GD49" i="19" s="1"/>
  <c r="GD45" i="19"/>
  <c r="GD46" i="19" s="1"/>
  <c r="GD47" i="19" s="1"/>
  <c r="IP48" i="19"/>
  <c r="IP49" i="19" s="1"/>
  <c r="IP45" i="19"/>
  <c r="IP46" i="19" s="1"/>
  <c r="IP47" i="19" s="1"/>
  <c r="LB48" i="19"/>
  <c r="LB49" i="19" s="1"/>
  <c r="LB50" i="19" s="1"/>
  <c r="LB45" i="19"/>
  <c r="LB46" i="19" s="1"/>
  <c r="LB47" i="19" s="1"/>
  <c r="NO47" i="19"/>
  <c r="NN48" i="19"/>
  <c r="NN49" i="19" s="1"/>
  <c r="NN50" i="19" s="1"/>
  <c r="NN45" i="19"/>
  <c r="NN46" i="19" s="1"/>
  <c r="NN47" i="19" s="1"/>
  <c r="PZ48" i="19"/>
  <c r="PZ49" i="19" s="1"/>
  <c r="PZ45" i="19"/>
  <c r="PZ46" i="19" s="1"/>
  <c r="PZ47" i="19" s="1"/>
  <c r="K48" i="19"/>
  <c r="K49" i="19" s="1"/>
  <c r="K50" i="19" s="1"/>
  <c r="K45" i="19"/>
  <c r="K46" i="19" s="1"/>
  <c r="BW48" i="19"/>
  <c r="BW49" i="19" s="1"/>
  <c r="BW50" i="19" s="1"/>
  <c r="BX50" i="19"/>
  <c r="BW45" i="19"/>
  <c r="BW46" i="19" s="1"/>
  <c r="EJ50" i="19"/>
  <c r="EJ47" i="19"/>
  <c r="EI48" i="19"/>
  <c r="EI49" i="19" s="1"/>
  <c r="EI50" i="19" s="1"/>
  <c r="EI45" i="19"/>
  <c r="EI46" i="19" s="1"/>
  <c r="EI47" i="19" s="1"/>
  <c r="GU48" i="19"/>
  <c r="GU49" i="19" s="1"/>
  <c r="GU50" i="19" s="1"/>
  <c r="GU45" i="19"/>
  <c r="GU46" i="19" s="1"/>
  <c r="GU47" i="19" s="1"/>
  <c r="JG48" i="19"/>
  <c r="JG49" i="19" s="1"/>
  <c r="JG50" i="19" s="1"/>
  <c r="JG45" i="19"/>
  <c r="JG46" i="19" s="1"/>
  <c r="JG47" i="19" s="1"/>
  <c r="LT50" i="19"/>
  <c r="LT47" i="19"/>
  <c r="LS48" i="19"/>
  <c r="LS49" i="19" s="1"/>
  <c r="LS50" i="19" s="1"/>
  <c r="LS45" i="19"/>
  <c r="LS46" i="19" s="1"/>
  <c r="LS47" i="19" s="1"/>
  <c r="OF47" i="19"/>
  <c r="OE48" i="19"/>
  <c r="OE49" i="19" s="1"/>
  <c r="OE50" i="19" s="1"/>
  <c r="OE45" i="19"/>
  <c r="OE46"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E47" i="19"/>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M48" i="19"/>
  <c r="QM49" i="19" s="1"/>
  <c r="QM50" i="19" s="1"/>
  <c r="QN47" i="19"/>
  <c r="QM45" i="19"/>
  <c r="QM46" i="19" s="1"/>
  <c r="QM47" i="19" s="1"/>
  <c r="AF48" i="19"/>
  <c r="AF49"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O50" i="19"/>
  <c r="MN48" i="19"/>
  <c r="MN49" i="19" s="1"/>
  <c r="MN50" i="19" s="1"/>
  <c r="MN45" i="19"/>
  <c r="MN46" i="19" s="1"/>
  <c r="OZ48" i="19"/>
  <c r="OZ49" i="19" s="1"/>
  <c r="OZ50" i="19" s="1"/>
  <c r="OZ45" i="19"/>
  <c r="OZ46" i="19" s="1"/>
  <c r="OZ47" i="19" s="1"/>
  <c r="RL48" i="19"/>
  <c r="RL49" i="19" s="1"/>
  <c r="RL50" i="19" s="1"/>
  <c r="RL45" i="19"/>
  <c r="RL46" i="19" s="1"/>
  <c r="EE61" i="19"/>
  <c r="EE64" i="19" s="1"/>
  <c r="GE58" i="19"/>
  <c r="HS62" i="19"/>
  <c r="HS65" i="19" s="1"/>
  <c r="JS59" i="19"/>
  <c r="NT60" i="19"/>
  <c r="NT63" i="19" s="1"/>
  <c r="PT57" i="19"/>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P47" i="19"/>
  <c r="AO45" i="19"/>
  <c r="AO46" i="19" s="1"/>
  <c r="AO47" i="19" s="1"/>
  <c r="DB50" i="19"/>
  <c r="DA48" i="19"/>
  <c r="DA49" i="19" s="1"/>
  <c r="DA50" i="19" s="1"/>
  <c r="DB47" i="19"/>
  <c r="DA45" i="19"/>
  <c r="DA46" i="19" s="1"/>
  <c r="DA47" i="19" s="1"/>
  <c r="FM48" i="19"/>
  <c r="FM49" i="19" s="1"/>
  <c r="FM50" i="19" s="1"/>
  <c r="FN47" i="19"/>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45" i="19"/>
  <c r="GL46" i="19" s="1"/>
  <c r="GL47" i="19" s="1"/>
  <c r="IX48" i="19"/>
  <c r="IX49" i="19" s="1"/>
  <c r="IX50" i="19" s="1"/>
  <c r="IX45" i="19"/>
  <c r="IX46" i="19" s="1"/>
  <c r="IX47" i="19" s="1"/>
  <c r="LJ48" i="19"/>
  <c r="LJ49" i="19" s="1"/>
  <c r="LJ50" i="19" s="1"/>
  <c r="LJ45" i="19"/>
  <c r="LJ46" i="19" s="1"/>
  <c r="LJ47" i="19" s="1"/>
  <c r="NV48" i="19"/>
  <c r="NV49" i="19" s="1"/>
  <c r="NV45" i="19"/>
  <c r="NV46" i="19" s="1"/>
  <c r="NV47" i="19" s="1"/>
  <c r="QH48" i="19"/>
  <c r="QH49" i="19" s="1"/>
  <c r="QH50" i="19" s="1"/>
  <c r="QH45" i="19"/>
  <c r="QH46" i="19" s="1"/>
  <c r="S48" i="19"/>
  <c r="S49" i="19" s="1"/>
  <c r="S50" i="19" s="1"/>
  <c r="S45" i="19"/>
  <c r="S46" i="19" s="1"/>
  <c r="S47" i="19" s="1"/>
  <c r="CE48" i="19"/>
  <c r="CE49" i="19" s="1"/>
  <c r="CE50" i="19" s="1"/>
  <c r="CE45" i="19"/>
  <c r="CE46" i="19" s="1"/>
  <c r="EQ48" i="19"/>
  <c r="EQ49" i="19" s="1"/>
  <c r="EQ50" i="19" s="1"/>
  <c r="EQ45" i="19"/>
  <c r="EQ46" i="19" s="1"/>
  <c r="EQ47" i="19" s="1"/>
  <c r="HC48" i="19"/>
  <c r="HC49" i="19" s="1"/>
  <c r="HC50" i="19" s="1"/>
  <c r="HC45" i="19"/>
  <c r="HC46" i="19" s="1"/>
  <c r="HC47" i="19" s="1"/>
  <c r="JO48" i="19"/>
  <c r="JO49" i="19" s="1"/>
  <c r="JO50" i="19" s="1"/>
  <c r="JO45" i="19"/>
  <c r="JO46" i="19" s="1"/>
  <c r="JO47" i="19" s="1"/>
  <c r="MB50" i="19"/>
  <c r="MB47" i="19"/>
  <c r="MA48" i="19"/>
  <c r="MA49" i="19" s="1"/>
  <c r="MA50" i="19" s="1"/>
  <c r="MA45" i="19"/>
  <c r="MA46" i="19" s="1"/>
  <c r="MA47" i="19" s="1"/>
  <c r="OM48" i="19"/>
  <c r="OM49" i="19" s="1"/>
  <c r="OM50" i="19" s="1"/>
  <c r="OM45" i="19"/>
  <c r="OM46" i="19" s="1"/>
  <c r="OM47" i="19" s="1"/>
  <c r="QZ50" i="19"/>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50" i="19" s="1"/>
  <c r="IL45" i="19"/>
  <c r="IL46" i="19" s="1"/>
  <c r="IL47" i="19" s="1"/>
  <c r="KY50" i="19"/>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45" i="19"/>
  <c r="O46" i="19" s="1"/>
  <c r="O47" i="19" s="1"/>
  <c r="CA48" i="19"/>
  <c r="CA49" i="19" s="1"/>
  <c r="CA50" i="19" s="1"/>
  <c r="CB50" i="19"/>
  <c r="CA45" i="19"/>
  <c r="CA46" i="19" s="1"/>
  <c r="CA47" i="19" s="1"/>
  <c r="EM48" i="19"/>
  <c r="EM49" i="19" s="1"/>
  <c r="EM45" i="19"/>
  <c r="EM46" i="19" s="1"/>
  <c r="EM47" i="19" s="1"/>
  <c r="GY48" i="19"/>
  <c r="GY49" i="19" s="1"/>
  <c r="GY50" i="19" s="1"/>
  <c r="GZ47" i="19"/>
  <c r="GY45" i="19"/>
  <c r="GY46" i="19" s="1"/>
  <c r="GY47" i="19" s="1"/>
  <c r="JK48" i="19"/>
  <c r="JK49" i="19" s="1"/>
  <c r="JK45" i="19"/>
  <c r="JK46" i="19" s="1"/>
  <c r="JK47" i="19" s="1"/>
  <c r="LW48" i="19"/>
  <c r="LW49" i="19" s="1"/>
  <c r="LW45" i="19"/>
  <c r="LW46" i="19" s="1"/>
  <c r="LW47" i="19" s="1"/>
  <c r="OI48" i="19"/>
  <c r="OI49" i="19" s="1"/>
  <c r="OI50" i="19" s="1"/>
  <c r="OI45" i="19"/>
  <c r="OI46" i="19" s="1"/>
  <c r="QV50" i="19"/>
  <c r="QU48" i="19"/>
  <c r="QU49" i="19" s="1"/>
  <c r="QU50" i="19" s="1"/>
  <c r="QV47" i="19"/>
  <c r="QU45" i="19"/>
  <c r="QU46" i="19" s="1"/>
  <c r="QU47" i="19" s="1"/>
  <c r="AN48" i="19"/>
  <c r="AN49" i="19" s="1"/>
  <c r="AN50" i="19" s="1"/>
  <c r="AN45" i="19"/>
  <c r="AN46" i="19" s="1"/>
  <c r="AN47" i="19" s="1"/>
  <c r="CZ48" i="19"/>
  <c r="CZ49" i="19" s="1"/>
  <c r="CZ50" i="19" s="1"/>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LQ62" i="19"/>
  <c r="LQ65" i="19" s="1"/>
  <c r="NQ59" i="19"/>
  <c r="DY60" i="19"/>
  <c r="DY63" i="19" s="1"/>
  <c r="FY57" i="19"/>
  <c r="DU62" i="19"/>
  <c r="DU65" i="19" s="1"/>
  <c r="FU59" i="19"/>
  <c r="HW60" i="19"/>
  <c r="HW63" i="19" s="1"/>
  <c r="JW57" i="19"/>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J47" i="19"/>
  <c r="DI45" i="19"/>
  <c r="DI46" i="19" s="1"/>
  <c r="DI47" i="19" s="1"/>
  <c r="FU48" i="19"/>
  <c r="FU49" i="19" s="1"/>
  <c r="FU50" i="19" s="1"/>
  <c r="FU45" i="19"/>
  <c r="FU46" i="19" s="1"/>
  <c r="FU47" i="19" s="1"/>
  <c r="FV47" i="19"/>
  <c r="IG48" i="19"/>
  <c r="IG49" i="19" s="1"/>
  <c r="IG50" i="19" s="1"/>
  <c r="IG45" i="19"/>
  <c r="IG46" i="19" s="1"/>
  <c r="IG47" i="19" s="1"/>
  <c r="KT50" i="19"/>
  <c r="KT47" i="19"/>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W47" i="19"/>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E47" i="19"/>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JW48" i="19"/>
  <c r="JW49" i="19" s="1"/>
  <c r="JW50" i="19" s="1"/>
  <c r="JW45" i="19"/>
  <c r="JW46" i="19" s="1"/>
  <c r="JW47" i="19" s="1"/>
  <c r="MJ50" i="19"/>
  <c r="MJ47" i="19"/>
  <c r="MI48" i="19"/>
  <c r="MI49" i="19" s="1"/>
  <c r="MI50" i="19" s="1"/>
  <c r="MI45" i="19"/>
  <c r="MI46" i="19" s="1"/>
  <c r="MI47" i="19" s="1"/>
  <c r="OV47" i="19"/>
  <c r="OU48" i="19"/>
  <c r="OU49" i="19" s="1"/>
  <c r="OU50" i="19" s="1"/>
  <c r="OU45" i="19"/>
  <c r="OU46" i="19" s="1"/>
  <c r="OU47" i="19" s="1"/>
  <c r="RG48" i="19"/>
  <c r="RG49" i="19" s="1"/>
  <c r="RG50" i="19" s="1"/>
  <c r="RG45" i="19"/>
  <c r="RG46" i="19" s="1"/>
  <c r="RG47" i="19" s="1"/>
  <c r="AS50" i="19"/>
  <c r="AR48" i="19"/>
  <c r="AR49" i="19" s="1"/>
  <c r="AR50" i="19" s="1"/>
  <c r="AR45" i="19"/>
  <c r="AR46" i="19" s="1"/>
  <c r="AR47" i="19" s="1"/>
  <c r="AS47" i="19"/>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E48" i="19"/>
  <c r="ME49" i="19" s="1"/>
  <c r="ME50" i="19" s="1"/>
  <c r="ME45" i="19"/>
  <c r="ME46" i="19" s="1"/>
  <c r="ME47" i="19" s="1"/>
  <c r="OR50" i="19"/>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Q48" i="19"/>
  <c r="DQ49" i="19" s="1"/>
  <c r="DQ50" i="19" s="1"/>
  <c r="DQ45" i="19"/>
  <c r="DQ46" i="19" s="1"/>
  <c r="DQ47" i="19" s="1"/>
  <c r="DR47" i="19"/>
  <c r="GD50" i="19"/>
  <c r="GC48" i="19"/>
  <c r="GC49" i="19" s="1"/>
  <c r="GC50" i="19" s="1"/>
  <c r="GC45" i="19"/>
  <c r="GC46" i="19" s="1"/>
  <c r="GC47" i="19" s="1"/>
  <c r="IP50" i="19"/>
  <c r="IO48" i="19"/>
  <c r="IO49" i="19" s="1"/>
  <c r="IO50" i="19" s="1"/>
  <c r="IO45" i="19"/>
  <c r="IO46" i="19" s="1"/>
  <c r="IO47" i="19" s="1"/>
  <c r="LA48" i="19"/>
  <c r="LA49" i="19" s="1"/>
  <c r="LA50" i="19" s="1"/>
  <c r="LA45" i="19"/>
  <c r="LA46" i="19" s="1"/>
  <c r="LA47" i="19" s="1"/>
  <c r="NM48" i="19"/>
  <c r="NM49" i="19" s="1"/>
  <c r="NM50" i="19" s="1"/>
  <c r="NM45" i="19"/>
  <c r="NM46" i="19" s="1"/>
  <c r="NM47" i="19" s="1"/>
  <c r="PZ50" i="19"/>
  <c r="PY48" i="19"/>
  <c r="PY49" i="19" s="1"/>
  <c r="PY50" i="19" s="1"/>
  <c r="PY45" i="19"/>
  <c r="PY46" i="19" s="1"/>
  <c r="PY47" i="19" s="1"/>
  <c r="R48" i="19"/>
  <c r="R49" i="19" s="1"/>
  <c r="R50" i="19" s="1"/>
  <c r="R45" i="19"/>
  <c r="R46" i="19" s="1"/>
  <c r="R47" i="19" s="1"/>
  <c r="CD48" i="19"/>
  <c r="CD49" i="19" s="1"/>
  <c r="CD50" i="19" s="1"/>
  <c r="CE47" i="19"/>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L45" i="19"/>
  <c r="QL46" i="19" s="1"/>
  <c r="QL47" i="19" s="1"/>
  <c r="AF50" i="19"/>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47" i="19"/>
  <c r="BZ60" i="19"/>
  <c r="BZ63" i="19" s="1"/>
  <c r="DZ57" i="19"/>
  <c r="GD61" i="19"/>
  <c r="GD64" i="19" s="1"/>
  <c r="ID58" i="19"/>
  <c r="OH60" i="19"/>
  <c r="OH63" i="19" s="1"/>
  <c r="QH57" i="19"/>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K45" i="19"/>
  <c r="GK46" i="19" s="1"/>
  <c r="GK47" i="19" s="1"/>
  <c r="IW48" i="19"/>
  <c r="IW49" i="19" s="1"/>
  <c r="IW50" i="19" s="1"/>
  <c r="IW45" i="19"/>
  <c r="IW46" i="19" s="1"/>
  <c r="IW47" i="19" s="1"/>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HK47" i="19"/>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J45" i="19"/>
  <c r="JJ46" i="19" s="1"/>
  <c r="JJ47" i="19" s="1"/>
  <c r="LW50" i="19"/>
  <c r="LV48" i="19"/>
  <c r="LV49" i="19" s="1"/>
  <c r="LV50" i="19" s="1"/>
  <c r="LV45" i="19"/>
  <c r="LV46" i="19" s="1"/>
  <c r="LV47" i="19" s="1"/>
  <c r="OH48" i="19"/>
  <c r="OH49" i="19" s="1"/>
  <c r="OH50" i="19" s="1"/>
  <c r="OI47" i="19"/>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J20" i="17" l="1"/>
  <c r="K20" i="17"/>
  <c r="L20" i="17"/>
  <c r="M20" i="17"/>
  <c r="G20" i="17"/>
  <c r="G31" i="17" s="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l="1"/>
  <c r="K104" i="18"/>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K105" i="18" s="1"/>
  <c r="L104" i="18" s="1"/>
  <c r="I12" i="17"/>
  <c r="K106" i="18" s="1"/>
  <c r="H11" i="17"/>
  <c r="K95" i="18" s="1"/>
  <c r="H12" i="17"/>
  <c r="H10" i="17"/>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20" i="17" l="1"/>
  <c r="H31" i="17" s="1"/>
  <c r="K94" i="18"/>
  <c r="L93" i="18" s="1"/>
  <c r="L118" i="9"/>
  <c r="H24" i="17"/>
  <c r="K96" i="18"/>
  <c r="L106" i="18"/>
  <c r="L105" i="18"/>
  <c r="K154" i="18"/>
  <c r="R118" i="9"/>
  <c r="K164" i="18"/>
  <c r="S118" i="9"/>
  <c r="N22" i="17"/>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<sst xmlns="http://schemas.openxmlformats.org/spreadsheetml/2006/main" count="4551" uniqueCount="995">
  <si>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</si>
  <si>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</si>
  <si>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</si>
  <si>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</si>
  <si>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</si>
  <si>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</si>
  <si>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</si>
  <si>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</si>
  <si>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</si>
  <si>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</si>
  <si>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</si>
  <si>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</si>
  <si>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</si>
  <si>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</si>
  <si>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</si>
  <si>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</si>
  <si>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</si>
  <si>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</si>
  <si>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</si>
  <si>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</si>
  <si>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</si>
  <si>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</si>
  <si>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</si>
  <si>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</si>
  <si>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</si>
  <si>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</si>
  <si>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</si>
  <si>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</si>
  <si>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</si>
  <si>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</si>
  <si>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</si>
  <si>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</si>
  <si>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</si>
  <si>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</si>
  <si>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</si>
  <si>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</si>
  <si>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</si>
  <si>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</si>
  <si>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</si>
  <si>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</si>
  <si>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</si>
  <si>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</si>
  <si>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</si>
  <si>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</si>
  <si>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</si>
  <si>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</si>
  <si>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</si>
  <si>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</si>
  <si>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</si>
  <si>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</si>
  <si>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</si>
  <si>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</si>
  <si>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</si>
  <si>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</si>
  <si>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</si>
  <si>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</si>
  <si>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</si>
  <si>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</si>
  <si>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</si>
  <si>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</si>
  <si>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</si>
  <si>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</si>
  <si>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</si>
  <si>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</si>
  <si>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</si>
  <si>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</si>
  <si>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</si>
  <si>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</si>
  <si>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</si>
  <si>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</si>
  <si>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</si>
  <si>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</si>
  <si>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</si>
  <si>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</si>
  <si>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</si>
  <si>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</si>
  <si>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</si>
  <si>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</si>
  <si>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</si>
  <si>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</si>
  <si>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</si>
  <si>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</si>
  <si>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</si>
  <si>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</si>
  <si>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</si>
  <si>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</si>
  <si>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</si>
  <si>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</si>
  <si>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</si>
  <si>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</si>
  <si>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</si>
  <si>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</si>
  <si>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</si>
  <si>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</si>
  <si>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</si>
  <si>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</si>
  <si>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</si>
  <si>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</si>
  <si>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</si>
  <si>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</si>
  <si>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</si>
  <si>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</si>
  <si>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</si>
  <si>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</si>
  <si>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</si>
  <si>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</si>
  <si>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</si>
  <si>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</si>
  <si>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</si>
  <si>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</si>
  <si>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</si>
  <si>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</si>
  <si>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</si>
  <si>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</si>
  <si>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</si>
  <si>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</si>
  <si>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</si>
  <si>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</si>
  <si>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</si>
  <si>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</si>
  <si>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</si>
  <si>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</si>
  <si>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</si>
  <si>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</si>
  <si>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</si>
  <si>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</si>
  <si>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</si>
  <si>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</si>
  <si>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</si>
  <si>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</si>
  <si>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</si>
  <si>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</si>
  <si>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</si>
  <si>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</si>
  <si>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</si>
  <si>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</si>
  <si>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</si>
  <si>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</si>
  <si>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</si>
  <si>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</si>
  <si>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</si>
  <si>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</si>
  <si>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</si>
  <si>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</si>
  <si>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</si>
  <si>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</si>
  <si>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</si>
  <si>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</si>
  <si>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</si>
  <si>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</si>
  <si>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</si>
  <si>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</si>
  <si>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</si>
  <si>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</si>
  <si>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</si>
  <si>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</si>
  <si>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</si>
  <si>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</si>
  <si>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</si>
  <si>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</si>
  <si>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</si>
  <si>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</si>
  <si>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</si>
  <si>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</si>
  <si>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</si>
  <si>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</si>
  <si>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</si>
  <si>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</si>
  <si>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</si>
  <si>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</si>
  <si>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</si>
  <si>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</si>
  <si>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</si>
  <si>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</si>
  <si>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</si>
  <si>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</si>
  <si>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</si>
  <si>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</si>
  <si>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</si>
  <si>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</si>
  <si>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</si>
  <si>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</si>
  <si>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</si>
  <si>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</si>
  <si>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</si>
  <si>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</si>
  <si>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</si>
  <si>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</si>
  <si>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</si>
  <si>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</si>
  <si>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</si>
  <si>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</si>
  <si>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</si>
  <si>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</si>
  <si>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</si>
  <si>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</si>
  <si>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</si>
  <si>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</si>
  <si>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</si>
  <si>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</si>
  <si>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</si>
  <si>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</si>
  <si>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</si>
  <si>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</si>
  <si>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</si>
  <si>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</si>
  <si>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</si>
  <si>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</si>
  <si>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</si>
  <si>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</si>
  <si>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</si>
  <si>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</si>
  <si>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</si>
  <si>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</si>
  <si>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</si>
  <si>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</si>
  <si>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</si>
  <si>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</si>
  <si>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</si>
  <si>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</si>
  <si>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</si>
  <si>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</si>
  <si>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</si>
  <si>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</si>
  <si>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</si>
  <si>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</si>
  <si>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</si>
  <si>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</si>
  <si>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</si>
  <si>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</si>
  <si>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</si>
  <si>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</si>
  <si>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</si>
  <si>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</si>
  <si>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</si>
  <si>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</si>
  <si>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</si>
  <si>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</si>
  <si>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</si>
  <si>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</si>
  <si>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</si>
  <si>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</si>
  <si>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</si>
  <si>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</si>
  <si>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</si>
  <si>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</si>
  <si>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</si>
  <si>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</si>
  <si>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</si>
  <si>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</si>
  <si>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</si>
  <si>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</si>
  <si>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</si>
  <si>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</si>
  <si>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</si>
  <si>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</si>
  <si>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</si>
  <si>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</si>
  <si>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</si>
  <si>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</si>
  <si>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</si>
  <si>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</si>
  <si>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</si>
  <si>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</si>
  <si>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</si>
  <si>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</si>
  <si>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</si>
  <si>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</si>
  <si>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</si>
  <si>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</si>
  <si>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</si>
  <si>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</si>
  <si>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</si>
  <si>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</si>
  <si>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</si>
  <si>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</si>
  <si>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</si>
  <si>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</si>
  <si>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</si>
  <si>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</si>
  <si>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</si>
  <si>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</si>
  <si>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</si>
  <si>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</si>
  <si>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</si>
  <si>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</si>
  <si>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</si>
  <si>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</si>
  <si>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</si>
  <si>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</si>
  <si>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</si>
  <si>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</si>
  <si>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</si>
  <si>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</si>
  <si>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</si>
  <si>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</si>
  <si>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</si>
  <si>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</si>
  <si>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</si>
  <si>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</si>
  <si>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</si>
  <si>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</si>
  <si>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</si>
  <si>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</si>
  <si>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</si>
  <si>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</si>
  <si>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</si>
  <si>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</si>
  <si>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</si>
  <si>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</si>
  <si>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</si>
  <si>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</si>
  <si>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</si>
  <si>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</si>
  <si>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</si>
  <si>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</si>
  <si>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</si>
  <si>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</si>
  <si>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</si>
  <si>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</si>
  <si>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</si>
  <si>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</si>
  <si>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</si>
  <si>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</si>
  <si>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</si>
  <si>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</si>
  <si>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</si>
  <si>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</si>
  <si>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</si>
  <si>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</si>
  <si>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</si>
  <si>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</si>
  <si>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</si>
  <si>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</si>
  <si>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</si>
  <si>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</si>
  <si>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</si>
  <si>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</si>
  <si>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</si>
  <si>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</si>
  <si>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</si>
  <si>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</si>
  <si>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</si>
  <si>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</si>
  <si>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</si>
  <si>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</si>
  <si>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</si>
  <si>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</si>
  <si>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</si>
  <si>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</si>
  <si>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</si>
  <si>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</si>
  <si>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</si>
  <si>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</si>
  <si>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</si>
  <si>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</si>
  <si>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</si>
  <si>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</si>
  <si>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</si>
  <si>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</si>
  <si>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</si>
  <si>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</si>
  <si>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</si>
  <si>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</si>
  <si>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</si>
  <si>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</si>
  <si>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</si>
  <si>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</si>
  <si>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</si>
  <si>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</si>
  <si>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</si>
  <si>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</si>
  <si>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</si>
  <si>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</si>
  <si>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</si>
  <si>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</si>
  <si>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</si>
  <si>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</si>
  <si>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</si>
  <si>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</si>
  <si>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</si>
  <si>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</si>
  <si>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</si>
  <si>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</si>
  <si>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</si>
  <si>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</si>
  <si>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</si>
  <si>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</si>
  <si>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</si>
  <si>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</si>
  <si>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</si>
  <si>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</si>
  <si>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</si>
  <si>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</si>
  <si>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</si>
  <si>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</si>
  <si>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</si>
  <si>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</si>
  <si>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</si>
  <si>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</si>
  <si>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</si>
  <si>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</si>
  <si>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</si>
  <si>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</si>
  <si>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</si>
  <si>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</si>
  <si>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</si>
  <si>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</si>
  <si>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</si>
  <si>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</si>
  <si>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</si>
  <si>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</si>
  <si>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</si>
  <si>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</si>
  <si>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</si>
  <si>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</si>
  <si>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</si>
  <si>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</si>
  <si>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</si>
  <si>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</si>
  <si>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</si>
  <si>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</si>
  <si>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</si>
  <si>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</si>
  <si>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</si>
  <si>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</si>
  <si>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</si>
  <si>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</si>
  <si>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</si>
  <si>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</si>
  <si>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</si>
  <si>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</si>
  <si>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</si>
  <si>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</si>
  <si>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</si>
  <si>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</si>
  <si>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</si>
  <si>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</si>
  <si>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</si>
  <si>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</si>
  <si>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</si>
  <si>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</si>
  <si>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</si>
  <si>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</si>
  <si>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</si>
  <si>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</si>
  <si>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</si>
  <si>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</si>
  <si>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</si>
  <si>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</si>
  <si>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</si>
  <si>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</si>
  <si>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</si>
  <si>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</si>
  <si>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</si>
  <si>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</si>
  <si>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</si>
  <si>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</si>
  <si>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</si>
  <si>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</si>
  <si>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</si>
  <si>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</si>
  <si>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</si>
  <si>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</si>
  <si>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</si>
  <si>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</si>
  <si>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</si>
  <si>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</si>
  <si>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</si>
  <si>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</si>
  <si>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</si>
  <si>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</si>
  <si>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</si>
  <si>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</si>
  <si>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</si>
  <si>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</si>
  <si>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</si>
  <si>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</si>
  <si>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</si>
  <si>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</si>
  <si>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</si>
  <si>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</si>
  <si>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</si>
  <si>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</si>
  <si>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</si>
  <si>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</si>
  <si>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</si>
  <si>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</si>
  <si>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</si>
  <si>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</si>
  <si>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</si>
  <si>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</si>
  <si>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</si>
  <si>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</si>
  <si>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</si>
  <si>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</si>
  <si>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</si>
  <si>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</si>
  <si>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</si>
  <si>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</si>
  <si>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</si>
  <si>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</si>
  <si>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</si>
  <si>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</si>
  <si>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</si>
  <si>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</si>
  <si>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</si>
  <si>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</si>
  <si>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</si>
  <si>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</si>
  <si>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</si>
  <si>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</si>
  <si>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</si>
  <si>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</si>
  <si>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</si>
  <si>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</si>
  <si>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</si>
  <si>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</si>
  <si>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</si>
  <si>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</si>
  <si>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</si>
  <si>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</si>
  <si>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</si>
  <si>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</si>
  <si>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</si>
  <si>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</si>
  <si>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</si>
  <si>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</si>
  <si>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</si>
  <si>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</si>
  <si>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</si>
  <si>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</si>
  <si>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</si>
  <si>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</si>
  <si>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</si>
  <si>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</si>
  <si>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</si>
  <si>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</si>
  <si>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</si>
  <si>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</si>
  <si>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</si>
  <si>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</si>
  <si>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</si>
  <si>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</si>
  <si>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</si>
  <si>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</si>
  <si>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</si>
  <si>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</si>
  <si>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</si>
  <si>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</si>
  <si>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</si>
  <si>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</si>
  <si>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</si>
  <si>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</si>
  <si>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</si>
  <si>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</si>
  <si>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</si>
  <si>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</si>
  <si>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</si>
  <si>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</si>
  <si>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</si>
  <si>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</si>
  <si>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</si>
  <si>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</si>
  <si>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</si>
  <si>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</si>
  <si>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</si>
  <si>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</si>
  <si>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</si>
  <si>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</si>
  <si>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</si>
  <si>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</si>
  <si>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</si>
  <si>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</si>
  <si>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</si>
  <si>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</si>
  <si>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</si>
  <si>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</si>
  <si>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</si>
  <si>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</si>
  <si>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</si>
  <si>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</si>
  <si>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</si>
  <si>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</si>
  <si>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</si>
  <si>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</si>
  <si>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</si>
  <si>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</si>
  <si>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</si>
  <si>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</si>
  <si>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</si>
  <si>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</si>
  <si>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</si>
  <si>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</si>
  <si>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</si>
  <si>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</si>
  <si>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</si>
  <si>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</si>
  <si>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</si>
  <si>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</si>
  <si>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</si>
  <si>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</si>
  <si>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</si>
  <si>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</si>
  <si>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</si>
  <si>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</si>
  <si>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</si>
  <si>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</si>
  <si>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</si>
  <si>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</si>
  <si>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</si>
  <si>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</si>
  <si>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</si>
  <si>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</si>
  <si>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</si>
  <si>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</si>
  <si>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</si>
  <si>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</si>
  <si>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</si>
  <si>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</si>
  <si>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</si>
  <si>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</si>
  <si>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</si>
  <si>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</si>
  <si>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</si>
  <si>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</si>
  <si>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</si>
  <si>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</si>
  <si>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</si>
  <si>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</si>
  <si>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</si>
  <si>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</si>
  <si>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</si>
  <si>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</si>
  <si>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</si>
  <si>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</si>
  <si>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</si>
  <si>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</si>
  <si>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</si>
  <si>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</si>
  <si>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</si>
  <si>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</si>
  <si>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</si>
  <si>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</si>
  <si>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</si>
  <si>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</si>
  <si>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</si>
  <si>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</si>
  <si>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</si>
  <si>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</si>
  <si>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</si>
  <si>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</si>
  <si>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</si>
  <si>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</si>
  <si>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</si>
  <si>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</si>
  <si>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</si>
  <si>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</si>
  <si>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</si>
  <si>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</si>
  <si>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</si>
  <si>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</si>
  <si>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</si>
  <si>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</si>
  <si>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</si>
  <si>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</si>
  <si>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</si>
  <si>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</si>
  <si>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</si>
  <si>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</si>
  <si>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</si>
  <si>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</si>
  <si>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</si>
  <si>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</si>
  <si>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</si>
  <si>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</si>
  <si>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</si>
  <si>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</si>
  <si>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</si>
  <si>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</si>
  <si>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</si>
  <si>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</si>
  <si>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</si>
  <si>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</si>
  <si>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</si>
  <si>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</si>
  <si>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</si>
  <si>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</si>
  <si>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</si>
  <si>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</si>
  <si>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</si>
  <si>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</si>
  <si>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</si>
  <si>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</si>
  <si>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</si>
  <si>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</si>
  <si>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</si>
  <si>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</si>
  <si>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</si>
  <si>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</si>
  <si>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</si>
  <si>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</si>
  <si>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</si>
  <si>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</si>
  <si>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</si>
  <si>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</si>
  <si>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</si>
  <si>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</si>
  <si>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</si>
  <si>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</si>
  <si>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</si>
  <si>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</si>
  <si>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</si>
  <si>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</si>
  <si>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</si>
  <si>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</si>
  <si>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</si>
  <si>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</si>
  <si>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</si>
  <si>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</si>
  <si>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</si>
  <si>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</si>
  <si>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</si>
  <si>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</si>
  <si>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</si>
  <si>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</si>
  <si>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</si>
  <si>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</si>
  <si>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</si>
  <si>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</si>
  <si>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</si>
  <si>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</si>
  <si>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</si>
  <si>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</si>
  <si>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</si>
  <si>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</si>
  <si>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</si>
  <si>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</si>
  <si>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</si>
  <si>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</si>
  <si>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</si>
  <si>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</si>
  <si>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</si>
  <si>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</si>
  <si>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</si>
  <si>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</si>
  <si>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</si>
  <si>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</si>
  <si>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</si>
  <si>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</si>
  <si>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</si>
  <si>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</si>
  <si>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</si>
  <si>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</si>
  <si>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</si>
  <si>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</si>
  <si>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</si>
  <si>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</si>
  <si>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</si>
  <si>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</si>
  <si>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</si>
  <si>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</si>
  <si>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</si>
  <si>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</si>
  <si>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</si>
  <si>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</si>
  <si>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</si>
  <si>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</si>
  <si>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</si>
  <si>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</si>
  <si>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</si>
  <si>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</si>
  <si>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</si>
  <si>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</si>
  <si>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</si>
  <si>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</si>
  <si>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</si>
  <si>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</si>
  <si>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</si>
  <si>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</si>
  <si>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</si>
  <si>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</si>
  <si>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</si>
  <si>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</si>
  <si>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</si>
  <si>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</si>
  <si>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</si>
  <si>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</si>
  <si>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</si>
  <si>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</si>
  <si>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</si>
  <si>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</si>
  <si>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</si>
  <si>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</si>
  <si>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</si>
  <si>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</si>
  <si>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</si>
  <si>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</si>
  <si>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</si>
  <si>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</si>
  <si>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</si>
  <si>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</si>
  <si>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</si>
  <si>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</si>
  <si>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</si>
  <si>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</si>
  <si>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</si>
  <si>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</si>
  <si>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</si>
  <si>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</si>
  <si>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</si>
  <si>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</si>
  <si>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</si>
  <si>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</si>
  <si>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</si>
  <si>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</si>
  <si>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</si>
  <si>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</si>
  <si>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</si>
  <si>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</si>
  <si>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</si>
  <si>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</si>
  <si>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</si>
  <si>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</si>
  <si>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</si>
  <si>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</si>
  <si>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</si>
  <si>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</si>
  <si>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</si>
  <si>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</si>
  <si>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</si>
  <si>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</si>
  <si>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</si>
  <si>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</si>
  <si>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</si>
  <si>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</si>
  <si>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</si>
  <si>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</si>
  <si>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</si>
  <si>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</si>
  <si>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</si>
  <si>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</si>
  <si>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</si>
  <si>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</si>
  <si>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</si>
  <si>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</si>
  <si>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</si>
  <si>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</si>
  <si>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</si>
  <si>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</si>
  <si>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</si>
  <si>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</si>
  <si>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</si>
  <si>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</si>
  <si>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</si>
  <si>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</si>
  <si>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</si>
  <si>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</si>
  <si>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</si>
  <si>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</si>
  <si>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</si>
  <si>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</si>
  <si>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</si>
  <si>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</si>
  <si>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</si>
  <si>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</si>
  <si>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</si>
  <si>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</si>
  <si>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</si>
  <si>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</si>
  <si>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</si>
  <si>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</si>
  <si>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</si>
  <si>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</si>
  <si>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</si>
  <si>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</si>
  <si>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</si>
  <si>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</si>
  <si>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</si>
  <si>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</si>
  <si>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</si>
  <si>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</si>
  <si>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</si>
  <si>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</si>
  <si>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</si>
  <si>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</si>
  <si>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</si>
  <si>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</si>
  <si>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</si>
  <si>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</si>
  <si>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</si>
  <si>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</si>
  <si>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</si>
  <si>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</si>
  <si>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</si>
  <si>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</si>
  <si>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</si>
  <si>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</si>
  <si>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</si>
  <si>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</si>
  <si>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</si>
  <si>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</si>
  <si>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</si>
  <si>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</si>
  <si>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</si>
  <si>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</si>
  <si>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</si>
  <si>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</si>
  <si>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</si>
  <si>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</si>
  <si>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</si>
  <si>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</si>
  <si>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</si>
  <si>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</si>
  <si>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</si>
  <si>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</si>
  <si>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</si>
  <si>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</si>
  <si>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</si>
  <si>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</si>
  <si>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</si>
  <si>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</si>
  <si>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</si>
  <si>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</si>
  <si>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</si>
  <si>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</si>
  <si>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</si>
  <si>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</si>
  <si>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</si>
  <si>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</si>
  <si>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</si>
  <si>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</si>
  <si>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</si>
  <si>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</si>
  <si>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</si>
  <si>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</si>
  <si>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</si>
  <si>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</si>
  <si>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</si>
  <si>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</si>
  <si>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</si>
  <si>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</si>
  <si>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</si>
  <si>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</si>
  <si>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</si>
  <si>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</si>
  <si>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</si>
  <si>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</si>
  <si>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</si>
  <si>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</si>
  <si>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</si>
  <si>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</si>
  <si>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</si>
  <si>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</si>
  <si>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</si>
  <si>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</si>
  <si>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</si>
  <si>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</si>
  <si>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</si>
  <si>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</si>
  <si>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</si>
  <si>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</si>
  <si>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</si>
  <si>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</si>
  <si>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</si>
  <si>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</si>
  <si>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</si>
  <si>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</si>
  <si>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</si>
  <si>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</si>
  <si>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</si>
  <si>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</si>
  <si>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</si>
  <si>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</si>
  <si>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</si>
  <si>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</si>
  <si>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</si>
  <si>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</si>
  <si>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</si>
  <si>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</si>
  <si>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</si>
  <si>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</si>
  <si>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</si>
  <si>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</si>
  <si>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</si>
  <si>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</si>
  <si>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</si>
  <si>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</si>
  <si>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</si>
  <si>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</si>
  <si>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</si>
  <si>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</si>
  <si>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</si>
  <si>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18Mar21: Change the standard TOL to July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</si>
  <si>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18Mar21: Alter the standard July feed supply based on 5 FVP optimisation
1: 11Apr19-Blank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</si>
</sst>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3">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1">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15" fontId="0" fillId="0" borderId="0" xfId="0" applyNumberFormat="1" applyAlignment="1">
      <alignment horizontal="center" vertical="top" wrapText="1"/>
    </xf>
    <xf numFmtId="15" fontId="36" fillId="29" borderId="90" xfId="23" applyNumberFormat="1" applyAlignment="1">
      <alignment horizontal="center" vertical="top"/>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490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124</v>
      </c>
      <c r="K11" s="200"/>
      <c r="L11" s="268"/>
      <c r="M11" s="268"/>
      <c r="N11" s="268" t="s">
        <v>491</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261</v>
      </c>
      <c r="H12" s="74" t="s">
        <v>262</v>
      </c>
      <c r="I12" s="280"/>
      <c r="J12" s="74" t="s">
        <v>122</v>
      </c>
      <c r="K12" s="357">
        <v>13.59</v>
      </c>
      <c r="L12" s="280"/>
      <c r="M12" s="280"/>
      <c r="N12" s="439">
        <v>40</v>
      </c>
      <c r="O12" s="280" t="s">
        <v>492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123</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949</v>
      </c>
      <c r="H29" s="264"/>
      <c r="I29" s="264" t="s">
        <v>370</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950</v>
      </c>
      <c r="J30" s="264" t="s">
        <v>961</v>
      </c>
      <c r="K30" s="264" t="s">
        <v>962</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951</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427</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429</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428</v>
      </c>
      <c r="K46" s="274" t="s">
        <v>430</v>
      </c>
      <c r="L46" s="275"/>
      <c r="M46" s="353" t="s">
        <v>960</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989</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480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952</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953</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954</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955</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956</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957</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958</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959</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336</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322</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323</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324</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326</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325</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328</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329</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330</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331</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332</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333</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334</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335</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276</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336</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337</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338</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339</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340</v>
      </c>
      <c r="K10" s="274" t="s">
        <v>341</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345</v>
      </c>
      <c r="K13" s="278" t="s">
        <v>346</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347</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348</v>
      </c>
      <c r="J15" s="365">
        <v>4760</v>
      </c>
      <c r="K15" s="365">
        <v>6752</v>
      </c>
      <c r="L15" s="280" t="s">
        <v>327</v>
      </c>
      <c r="M15" s="280" t="s">
        <v>344</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349</v>
      </c>
      <c r="J16" s="365">
        <v>30</v>
      </c>
      <c r="K16" s="365">
        <v>30</v>
      </c>
      <c r="L16" s="280" t="s">
        <v>342</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350</v>
      </c>
      <c r="J17" s="2">
        <f>J15/EXP(J16*LN(1.2))</f>
        <v>20.052548309496157</v>
      </c>
      <c r="K17" s="2">
        <f>K15/EXP(K16*LN(1.2))</f>
        <v>28.444287013806314</v>
      </c>
      <c r="L17" s="280" t="s">
        <v>327</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276</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343</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351</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352</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353</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354</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355</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356</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357</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345</v>
      </c>
      <c r="I50" s="311" t="s">
        <v>346</v>
      </c>
      <c r="J50" s="311"/>
      <c r="K50" s="311"/>
      <c r="L50" s="311"/>
      <c r="M50" s="311"/>
      <c r="W50" s="267"/>
      <c r="X50" s="259"/>
      <c r="Y50" s="259"/>
      <c r="Z50" s="259"/>
    </row>
    <row r="51" spans="1:26" ht="12.75" customHeight="1" x14ac:dyDescent="0.25">
      <c r="A51" s="297"/>
      <c r="B51" s="258"/>
      <c r="C51" s="268"/>
      <c r="D51" s="268"/>
      <c r="E51" s="268"/>
      <c r="F51" s="276"/>
      <c r="G51" s="323" t="s">
        <v>368</v>
      </c>
      <c r="H51" s="368">
        <v>0.1</v>
      </c>
      <c r="I51" s="368">
        <v>0.2</v>
      </c>
      <c r="J51" s="311" t="s">
        <v>358</v>
      </c>
      <c r="K51" s="370">
        <f>H51*60</f>
        <v>6</v>
      </c>
      <c r="L51" s="370">
        <f>I51*60</f>
        <v>12</v>
      </c>
      <c r="M51" s="311" t="s">
        <v>359</v>
      </c>
      <c r="Q51" s="311"/>
      <c r="R51" s="311"/>
      <c r="S51" s="311"/>
      <c r="T51" s="311"/>
      <c r="U51" s="311"/>
      <c r="V51" s="312"/>
      <c r="W51" s="267"/>
      <c r="X51" s="259"/>
      <c r="Y51" s="259"/>
      <c r="Z51" s="259"/>
    </row>
    <row r="52" spans="1:26" ht="12.75" customHeight="1" x14ac:dyDescent="0.25">
      <c r="A52" s="297"/>
      <c r="B52" s="258"/>
      <c r="C52" s="268"/>
      <c r="D52" s="268"/>
      <c r="E52" s="268"/>
      <c r="F52" s="276"/>
      <c r="G52" s="323" t="s">
        <v>369</v>
      </c>
      <c r="H52" s="368">
        <v>0.1</v>
      </c>
      <c r="I52" s="368">
        <v>0.1</v>
      </c>
      <c r="J52" s="311" t="s">
        <v>360</v>
      </c>
      <c r="K52" s="370">
        <f>H52*60</f>
        <v>6</v>
      </c>
      <c r="L52" s="370">
        <f>I52*60</f>
        <v>6</v>
      </c>
      <c r="M52" s="311" t="s">
        <v>359</v>
      </c>
      <c r="Q52" s="311"/>
      <c r="R52" s="311"/>
      <c r="S52" s="311"/>
      <c r="T52" s="311"/>
      <c r="U52" s="311"/>
      <c r="V52" s="312"/>
      <c r="W52" s="267"/>
      <c r="X52" s="259"/>
      <c r="Y52" s="259"/>
      <c r="Z52" s="259"/>
    </row>
    <row r="53" spans="1:26" ht="12.75" customHeight="1" x14ac:dyDescent="0.25">
      <c r="A53" s="297"/>
      <c r="B53" s="258"/>
      <c r="C53" s="268"/>
      <c r="D53" s="268"/>
      <c r="E53" s="268"/>
      <c r="F53" s="276"/>
      <c r="G53" s="323" t="s">
        <v>347</v>
      </c>
      <c r="H53" s="368">
        <v>2</v>
      </c>
      <c r="I53" s="368">
        <v>2</v>
      </c>
      <c r="J53" s="311" t="s">
        <v>361</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362</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364</v>
      </c>
      <c r="O55" s="314"/>
      <c r="P55" s="314"/>
      <c r="Q55" s="311" t="s">
        <v>370</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363</v>
      </c>
      <c r="K57" s="314"/>
      <c r="L57" s="314"/>
      <c r="M57" s="314"/>
      <c r="N57" s="314" t="s">
        <v>316</v>
      </c>
      <c r="O57" s="371">
        <v>0.2</v>
      </c>
      <c r="P57" s="319" t="s">
        <v>365</v>
      </c>
      <c r="Q57" s="373">
        <f>O57*60</f>
        <v>12</v>
      </c>
      <c r="R57" s="314" t="s">
        <v>359</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366</v>
      </c>
      <c r="O58" s="372">
        <v>2</v>
      </c>
      <c r="P58" s="319" t="s">
        <v>367</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345</v>
      </c>
      <c r="I60" s="313" t="s">
        <v>346</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374</v>
      </c>
      <c r="I61" s="313" t="s">
        <v>371</v>
      </c>
      <c r="M61" s="314"/>
      <c r="N61" s="314" t="s">
        <v>111</v>
      </c>
      <c r="O61" s="314" t="s">
        <v>372</v>
      </c>
      <c r="P61" s="320" t="s">
        <v>373</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opLeftCell="A53" zoomScale="80" zoomScaleNormal="80" workbookViewId="0">
      <selection activeCell="I53" sqref="I53"/>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433</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398</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922</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120</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ht="15" outlineLevel="1" x14ac:dyDescent="0.25">
      <c r="A35" s="4"/>
      <c r="B35" s="5"/>
      <c r="C35" s="16"/>
      <c r="D35" s="16"/>
      <c r="E35" s="16"/>
      <c r="F35" s="25"/>
      <c r="G35" s="343" t="s">
        <v>399</v>
      </c>
      <c r="H35" s="34"/>
      <c r="I35" s="34"/>
      <c r="J35" s="34"/>
      <c r="K35" s="339"/>
      <c r="L35" s="339"/>
      <c r="M35" s="339"/>
      <c r="N35" s="34"/>
      <c r="O35" s="34"/>
      <c r="P35" s="34"/>
      <c r="Q35" s="34"/>
      <c r="R35" s="34"/>
      <c r="S35" s="34"/>
      <c r="T35" s="34"/>
      <c r="U35" s="34"/>
      <c r="V35" s="34"/>
      <c r="W35" s="15"/>
      <c r="X35" s="6"/>
      <c r="Y35" s="6"/>
      <c r="Z35" s="6"/>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ht="15" outlineLevel="1" x14ac:dyDescent="0.2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ht="15" outlineLevel="1" x14ac:dyDescent="0.25">
      <c r="A37" s="4"/>
      <c r="B37" s="5"/>
      <c r="C37" s="16"/>
      <c r="D37" s="16"/>
      <c r="E37" s="16"/>
      <c r="F37" s="25"/>
      <c r="G37" s="33"/>
      <c r="H37" s="341" t="s">
        <v>118</v>
      </c>
      <c r="I37" s="341" t="s">
        <v>121</v>
      </c>
      <c r="J37" s="341" t="s">
        <v>125</v>
      </c>
      <c r="K37" s="71"/>
      <c r="L37" s="71"/>
      <c r="M37" s="71"/>
      <c r="N37" s="34"/>
      <c r="O37" s="34"/>
      <c r="P37" s="34"/>
      <c r="Q37" s="34"/>
      <c r="R37" s="34"/>
      <c r="S37" s="34"/>
      <c r="T37" s="34"/>
      <c r="U37" s="34"/>
      <c r="V37" s="34"/>
      <c r="W37" s="15"/>
      <c r="X37" s="6"/>
      <c r="Y37" s="6"/>
      <c r="Z37" s="6"/>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ht="15" outlineLevel="1" x14ac:dyDescent="0.25">
      <c r="A38" s="4"/>
      <c r="B38" s="5"/>
      <c r="C38" s="16"/>
      <c r="D38" s="16"/>
      <c r="E38" s="16"/>
      <c r="F38" s="25"/>
      <c r="G38" s="33"/>
      <c r="H38" s="341" t="s">
        <v>76</v>
      </c>
      <c r="I38" s="387">
        <v>25</v>
      </c>
      <c r="J38" s="387">
        <v>250</v>
      </c>
      <c r="K38" s="71"/>
      <c r="L38" s="71"/>
      <c r="M38" s="71"/>
      <c r="N38" s="34"/>
      <c r="O38" s="34"/>
      <c r="P38" s="34"/>
      <c r="Q38" s="34"/>
      <c r="R38" s="34"/>
      <c r="S38" s="34"/>
      <c r="T38" s="34"/>
      <c r="U38" s="34"/>
      <c r="V38" s="34"/>
      <c r="W38" s="15"/>
      <c r="X38" s="6"/>
      <c r="Y38" s="6"/>
      <c r="Z38" s="6"/>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ht="15" outlineLevel="1" x14ac:dyDescent="0.25">
      <c r="A39" s="4"/>
      <c r="B39" s="5"/>
      <c r="C39" s="16"/>
      <c r="D39" s="16"/>
      <c r="E39" s="16"/>
      <c r="F39" s="25"/>
      <c r="G39" s="33"/>
      <c r="H39" s="341" t="s">
        <v>79</v>
      </c>
      <c r="I39" s="387">
        <v>20</v>
      </c>
      <c r="J39" s="387">
        <v>250</v>
      </c>
      <c r="K39" s="71"/>
      <c r="L39" s="71"/>
      <c r="M39" s="71"/>
      <c r="N39" s="34"/>
      <c r="O39" s="34"/>
      <c r="P39" s="34"/>
      <c r="Q39" s="34"/>
      <c r="R39" s="34"/>
      <c r="S39" s="34"/>
      <c r="T39" s="34"/>
      <c r="U39" s="34"/>
      <c r="V39" s="34"/>
      <c r="W39" s="15"/>
      <c r="X39" s="6"/>
      <c r="Y39" s="6"/>
      <c r="Z39" s="6"/>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ht="15" outlineLevel="1" x14ac:dyDescent="0.25">
      <c r="A40" s="4"/>
      <c r="B40" s="5"/>
      <c r="C40" s="16"/>
      <c r="D40" s="16"/>
      <c r="E40" s="16"/>
      <c r="F40" s="25"/>
      <c r="G40" s="33"/>
      <c r="H40" s="341" t="s">
        <v>78</v>
      </c>
      <c r="I40" s="387">
        <v>15</v>
      </c>
      <c r="J40" s="387">
        <v>250</v>
      </c>
      <c r="K40" s="71"/>
      <c r="L40" s="71"/>
      <c r="M40" s="71"/>
      <c r="N40" s="34"/>
      <c r="O40" s="34"/>
      <c r="P40" s="34"/>
      <c r="Q40" s="34"/>
      <c r="R40" s="34"/>
      <c r="S40" s="34"/>
      <c r="T40" s="34"/>
      <c r="U40" s="34"/>
      <c r="V40" s="34"/>
      <c r="W40" s="15"/>
      <c r="X40" s="6"/>
      <c r="Y40" s="6"/>
      <c r="Z40" s="6"/>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ht="15" outlineLevel="1" x14ac:dyDescent="0.25">
      <c r="A41" s="4"/>
      <c r="B41" s="5"/>
      <c r="C41" s="16"/>
      <c r="D41" s="16"/>
      <c r="E41" s="16"/>
      <c r="F41" s="25"/>
      <c r="G41" s="33"/>
      <c r="H41" s="341" t="s">
        <v>81</v>
      </c>
      <c r="I41" s="387">
        <v>25</v>
      </c>
      <c r="J41" s="387">
        <v>250</v>
      </c>
      <c r="K41" s="71"/>
      <c r="L41" s="71"/>
      <c r="M41" s="71"/>
      <c r="N41" s="34"/>
      <c r="O41" s="34"/>
      <c r="P41" s="34"/>
      <c r="Q41" s="34"/>
      <c r="R41" s="34"/>
      <c r="S41" s="34"/>
      <c r="T41" s="34"/>
      <c r="U41" s="34"/>
      <c r="V41" s="34"/>
      <c r="W41" s="15"/>
      <c r="X41" s="6"/>
      <c r="Y41" s="6"/>
      <c r="Z41" s="6"/>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ht="15" outlineLevel="1" x14ac:dyDescent="0.25">
      <c r="A42" s="4"/>
      <c r="B42" s="5"/>
      <c r="C42" s="16"/>
      <c r="D42" s="16"/>
      <c r="E42" s="16"/>
      <c r="F42" s="25"/>
      <c r="G42" s="33"/>
      <c r="H42" s="341" t="s">
        <v>266</v>
      </c>
      <c r="I42" s="387">
        <v>25</v>
      </c>
      <c r="J42" s="387">
        <v>250</v>
      </c>
      <c r="K42" s="71"/>
      <c r="L42" s="71"/>
      <c r="M42" s="71"/>
      <c r="N42" s="34"/>
      <c r="O42" s="34"/>
      <c r="P42" s="34"/>
      <c r="Q42" s="34"/>
      <c r="R42" s="34"/>
      <c r="S42" s="34"/>
      <c r="T42" s="34"/>
      <c r="U42" s="34"/>
      <c r="V42" s="34"/>
      <c r="W42" s="15"/>
      <c r="X42" s="6"/>
      <c r="Y42" s="6"/>
      <c r="Z42" s="6"/>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ht="15" outlineLevel="1" x14ac:dyDescent="0.25">
      <c r="A43" s="4"/>
      <c r="B43" s="5"/>
      <c r="C43" s="16"/>
      <c r="D43" s="16"/>
      <c r="E43" s="16"/>
      <c r="F43" s="25"/>
      <c r="G43" s="33"/>
      <c r="H43" s="341" t="s">
        <v>84</v>
      </c>
      <c r="I43" s="387">
        <v>30</v>
      </c>
      <c r="J43" s="387">
        <v>250</v>
      </c>
      <c r="K43" s="71"/>
      <c r="L43" s="71"/>
      <c r="M43" s="71"/>
      <c r="N43" s="34"/>
      <c r="O43" s="34"/>
      <c r="P43" s="34"/>
      <c r="Q43" s="34"/>
      <c r="R43" s="34"/>
      <c r="S43" s="34"/>
      <c r="T43" s="34"/>
      <c r="U43" s="34"/>
      <c r="V43" s="34"/>
      <c r="W43" s="15"/>
      <c r="X43" s="6"/>
      <c r="Y43" s="6"/>
      <c r="Z43" s="6"/>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ht="15" outlineLevel="1" x14ac:dyDescent="0.25">
      <c r="A44" s="4"/>
      <c r="B44" s="5"/>
      <c r="C44" s="16"/>
      <c r="D44" s="16"/>
      <c r="E44" s="16"/>
      <c r="F44" s="25"/>
      <c r="G44" s="33"/>
      <c r="H44" s="341" t="s">
        <v>75</v>
      </c>
      <c r="I44" s="387">
        <v>30</v>
      </c>
      <c r="J44" s="387">
        <v>250</v>
      </c>
      <c r="K44" s="71"/>
      <c r="L44" s="71"/>
      <c r="M44" s="71"/>
      <c r="N44" s="34"/>
      <c r="O44" s="34"/>
      <c r="P44" s="34"/>
      <c r="Q44" s="34"/>
      <c r="R44" s="34"/>
      <c r="S44" s="34"/>
      <c r="T44" s="34"/>
      <c r="U44" s="34"/>
      <c r="V44" s="34"/>
      <c r="W44" s="15"/>
      <c r="X44" s="6"/>
      <c r="Y44" s="6"/>
      <c r="Z44" s="6"/>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ht="15" outlineLevel="1" x14ac:dyDescent="0.25">
      <c r="A45" s="4"/>
      <c r="B45" s="5"/>
      <c r="C45" s="16"/>
      <c r="D45" s="16"/>
      <c r="E45" s="16"/>
      <c r="F45" s="25"/>
      <c r="G45" s="33"/>
      <c r="H45" s="341" t="s">
        <v>80</v>
      </c>
      <c r="I45" s="387">
        <v>25</v>
      </c>
      <c r="J45" s="387">
        <v>250</v>
      </c>
      <c r="K45" s="71"/>
      <c r="L45" s="71"/>
      <c r="M45" s="71"/>
      <c r="N45" s="34"/>
      <c r="O45" s="34"/>
      <c r="P45" s="34"/>
      <c r="Q45" s="34"/>
      <c r="R45" s="34"/>
      <c r="S45" s="34"/>
      <c r="T45" s="34"/>
      <c r="U45" s="34"/>
      <c r="V45" s="34"/>
      <c r="W45" s="15"/>
      <c r="X45" s="6"/>
      <c r="Y45" s="6"/>
      <c r="Z45" s="6"/>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ht="15" outlineLevel="1" x14ac:dyDescent="0.25">
      <c r="A46" s="4"/>
      <c r="B46" s="5"/>
      <c r="C46" s="16"/>
      <c r="D46" s="16"/>
      <c r="E46" s="16"/>
      <c r="F46" s="25"/>
      <c r="G46" s="33"/>
      <c r="H46" s="341" t="s">
        <v>77</v>
      </c>
      <c r="I46" s="387">
        <v>25</v>
      </c>
      <c r="J46" s="387">
        <v>250</v>
      </c>
      <c r="K46" s="71"/>
      <c r="L46" s="71"/>
      <c r="M46" s="71"/>
      <c r="N46" s="34"/>
      <c r="O46" s="34"/>
      <c r="P46" s="34"/>
      <c r="Q46" s="34"/>
      <c r="R46" s="34"/>
      <c r="S46" s="34"/>
      <c r="T46" s="34"/>
      <c r="U46" s="34"/>
      <c r="V46" s="34"/>
      <c r="W46" s="15"/>
      <c r="X46" s="6"/>
      <c r="Y46" s="6"/>
      <c r="Z46" s="6"/>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ht="15" outlineLevel="1" x14ac:dyDescent="0.25">
      <c r="A47" s="4"/>
      <c r="B47" s="5"/>
      <c r="C47" s="16"/>
      <c r="D47" s="16"/>
      <c r="E47" s="16"/>
      <c r="F47" s="25"/>
      <c r="G47" s="33"/>
      <c r="H47" s="341" t="s">
        <v>85</v>
      </c>
      <c r="I47" s="387">
        <v>25</v>
      </c>
      <c r="J47" s="387">
        <v>250</v>
      </c>
      <c r="K47" s="71"/>
      <c r="L47" s="71"/>
      <c r="M47" s="71"/>
      <c r="N47" s="34"/>
      <c r="O47" s="34"/>
      <c r="P47" s="34"/>
      <c r="Q47" s="34"/>
      <c r="R47" s="34"/>
      <c r="S47" s="34"/>
      <c r="T47" s="34"/>
      <c r="U47" s="34"/>
      <c r="V47" s="34"/>
      <c r="W47" s="15"/>
      <c r="X47" s="6"/>
      <c r="Y47" s="6"/>
      <c r="Z47" s="6"/>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ht="15" outlineLevel="1" x14ac:dyDescent="0.25">
      <c r="A48" s="4"/>
      <c r="B48" s="5"/>
      <c r="C48" s="16"/>
      <c r="D48" s="16"/>
      <c r="E48" s="16"/>
      <c r="F48" s="25"/>
      <c r="G48" s="33"/>
      <c r="H48" s="341" t="s">
        <v>86</v>
      </c>
      <c r="I48" s="387">
        <v>25</v>
      </c>
      <c r="J48" s="387">
        <v>250</v>
      </c>
      <c r="K48" s="71"/>
      <c r="L48" s="71"/>
      <c r="M48" s="71"/>
      <c r="N48" s="34"/>
      <c r="O48" s="34"/>
      <c r="P48" s="34"/>
      <c r="Q48" s="34"/>
      <c r="R48" s="34"/>
      <c r="S48" s="34"/>
      <c r="T48" s="34"/>
      <c r="U48" s="34"/>
      <c r="V48" s="34"/>
      <c r="W48" s="15"/>
      <c r="X48" s="6"/>
      <c r="Y48" s="6"/>
      <c r="Z48" s="6"/>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ht="15" outlineLevel="1" x14ac:dyDescent="0.25">
      <c r="A49" s="4"/>
      <c r="B49" s="5"/>
      <c r="C49" s="16"/>
      <c r="D49" s="16"/>
      <c r="E49" s="16"/>
      <c r="F49" s="25"/>
      <c r="G49" s="33"/>
      <c r="H49" s="341" t="s">
        <v>87</v>
      </c>
      <c r="I49" s="387">
        <v>25</v>
      </c>
      <c r="J49" s="387">
        <v>250</v>
      </c>
      <c r="K49" s="71"/>
      <c r="L49" s="71"/>
      <c r="M49" s="71"/>
      <c r="N49" s="34"/>
      <c r="O49" s="34"/>
      <c r="P49" s="34"/>
      <c r="Q49" s="34"/>
      <c r="R49" s="34"/>
      <c r="S49" s="34"/>
      <c r="T49" s="34"/>
      <c r="U49" s="34"/>
      <c r="V49" s="34"/>
      <c r="W49" s="15"/>
      <c r="X49" s="6"/>
      <c r="Y49" s="6"/>
      <c r="Z49" s="6"/>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ht="15" outlineLevel="1" x14ac:dyDescent="0.25">
      <c r="A52" s="4"/>
      <c r="B52" s="5"/>
      <c r="C52" s="16"/>
      <c r="D52" s="16"/>
      <c r="E52" s="16"/>
      <c r="F52" s="25"/>
      <c r="G52" s="343" t="s">
        <v>315</v>
      </c>
      <c r="H52" s="34"/>
      <c r="I52" s="34"/>
      <c r="J52" s="34"/>
      <c r="K52" s="71"/>
      <c r="L52" s="71"/>
      <c r="M52" s="71"/>
      <c r="N52" s="34"/>
      <c r="O52" s="34"/>
      <c r="P52" s="34"/>
      <c r="Q52" s="34"/>
      <c r="R52" s="34"/>
      <c r="S52" s="34"/>
      <c r="T52" s="34"/>
      <c r="U52" s="34"/>
      <c r="V52" s="34"/>
      <c r="W52" s="15"/>
      <c r="X52" s="6"/>
      <c r="Y52" s="6"/>
      <c r="Z52" s="6"/>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ht="15" outlineLevel="1" x14ac:dyDescent="0.25">
      <c r="A53" s="4"/>
      <c r="B53" s="5"/>
      <c r="C53" s="16"/>
      <c r="D53" s="16"/>
      <c r="E53" s="16"/>
      <c r="F53" s="25"/>
      <c r="G53" s="33"/>
      <c r="H53" s="341" t="s">
        <v>118</v>
      </c>
      <c r="I53" s="341" t="s">
        <v>989</v>
      </c>
      <c r="J53" s="34" t="s">
        <v>480</v>
      </c>
      <c r="K53" s="71" t="s">
        <v>952</v>
      </c>
      <c r="L53" s="71" t="s">
        <v>953</v>
      </c>
      <c r="M53" s="71" t="s">
        <v>954</v>
      </c>
      <c r="N53" s="34" t="s">
        <v>955</v>
      </c>
      <c r="O53" s="34" t="s">
        <v>956</v>
      </c>
      <c r="P53" s="34" t="s">
        <v>957</v>
      </c>
      <c r="Q53" s="34" t="s">
        <v>958</v>
      </c>
      <c r="R53" s="34" t="s">
        <v>959</v>
      </c>
      <c r="S53" s="34"/>
      <c r="T53" s="34"/>
      <c r="U53" s="34"/>
      <c r="V53" s="34"/>
      <c r="W53" s="15"/>
      <c r="X53" s="6"/>
      <c r="Y53" s="6"/>
      <c r="Z53" s="6"/>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ht="15" outlineLevel="1" x14ac:dyDescent="0.25">
      <c r="A54" s="4"/>
      <c r="B54" s="5"/>
      <c r="C54" s="16"/>
      <c r="D54" s="16"/>
      <c r="E54" s="16"/>
      <c r="F54" s="25"/>
      <c r="G54" s="33"/>
      <c r="H54" s="341" t="s">
        <v>76</v>
      </c>
      <c r="I54" s="388">
        <v>43804</v>
      </c>
      <c r="J54" s="388">
        <v>43804</v>
      </c>
      <c r="K54" s="388">
        <v>43804</v>
      </c>
      <c r="L54" s="388">
        <v>43804</v>
      </c>
      <c r="M54" s="388">
        <v>43804</v>
      </c>
      <c r="N54" s="388">
        <v>43804</v>
      </c>
      <c r="O54" s="388">
        <v>43804</v>
      </c>
      <c r="P54" s="388">
        <v>43804</v>
      </c>
      <c r="Q54" s="388">
        <v>43804</v>
      </c>
      <c r="R54" s="388">
        <v>43804</v>
      </c>
      <c r="S54" s="34"/>
      <c r="T54" s="34"/>
      <c r="U54" s="34"/>
      <c r="V54" s="34"/>
      <c r="W54" s="15"/>
      <c r="X54" s="6"/>
      <c r="Y54" s="6"/>
      <c r="Z54" s="6"/>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ht="15" outlineLevel="1" x14ac:dyDescent="0.25">
      <c r="A55" s="4"/>
      <c r="B55" s="5"/>
      <c r="C55" s="16"/>
      <c r="D55" s="16"/>
      <c r="E55" s="16"/>
      <c r="F55" s="25"/>
      <c r="G55" s="33"/>
      <c r="H55" s="341" t="s">
        <v>79</v>
      </c>
      <c r="I55" s="388">
        <v>43804</v>
      </c>
      <c r="J55" s="388">
        <v>43804</v>
      </c>
      <c r="K55" s="388">
        <v>43804</v>
      </c>
      <c r="L55" s="388">
        <v>43804</v>
      </c>
      <c r="M55" s="388">
        <v>43804</v>
      </c>
      <c r="N55" s="388">
        <v>43804</v>
      </c>
      <c r="O55" s="388">
        <v>43804</v>
      </c>
      <c r="P55" s="388">
        <v>43804</v>
      </c>
      <c r="Q55" s="388">
        <v>43804</v>
      </c>
      <c r="R55" s="388">
        <v>43804</v>
      </c>
      <c r="S55" s="34"/>
      <c r="T55" s="34"/>
      <c r="U55" s="34"/>
      <c r="V55" s="34"/>
      <c r="W55" s="15"/>
      <c r="X55" s="6"/>
      <c r="Y55" s="6"/>
      <c r="Z55" s="6"/>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ht="15" outlineLevel="1" x14ac:dyDescent="0.25">
      <c r="A56" s="4"/>
      <c r="B56" s="5"/>
      <c r="C56" s="16"/>
      <c r="D56" s="16"/>
      <c r="E56" s="16"/>
      <c r="F56" s="25"/>
      <c r="G56" s="33"/>
      <c r="H56" s="341" t="s">
        <v>78</v>
      </c>
      <c r="I56" s="388">
        <v>43804</v>
      </c>
      <c r="J56" s="388">
        <v>43804</v>
      </c>
      <c r="K56" s="388">
        <v>43804</v>
      </c>
      <c r="L56" s="388">
        <v>43804</v>
      </c>
      <c r="M56" s="388">
        <v>43804</v>
      </c>
      <c r="N56" s="388">
        <v>43804</v>
      </c>
      <c r="O56" s="388">
        <v>43804</v>
      </c>
      <c r="P56" s="388">
        <v>43804</v>
      </c>
      <c r="Q56" s="388">
        <v>43804</v>
      </c>
      <c r="R56" s="388">
        <v>43804</v>
      </c>
      <c r="S56" s="34"/>
      <c r="T56" s="34"/>
      <c r="U56" s="34"/>
      <c r="V56" s="34"/>
      <c r="W56" s="15"/>
      <c r="X56" s="6"/>
      <c r="Y56" s="6"/>
      <c r="Z56" s="6"/>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ht="15" outlineLevel="1" x14ac:dyDescent="0.25">
      <c r="A57" s="4"/>
      <c r="B57" s="5"/>
      <c r="C57" s="16"/>
      <c r="D57" s="16"/>
      <c r="E57" s="16"/>
      <c r="F57" s="25"/>
      <c r="G57" s="33"/>
      <c r="H57" s="341" t="s">
        <v>81</v>
      </c>
      <c r="I57" s="388">
        <v>43794</v>
      </c>
      <c r="J57" s="388">
        <v>43794</v>
      </c>
      <c r="K57" s="388">
        <v>43794</v>
      </c>
      <c r="L57" s="388">
        <v>43794</v>
      </c>
      <c r="M57" s="388">
        <v>43794</v>
      </c>
      <c r="N57" s="388">
        <v>43794</v>
      </c>
      <c r="O57" s="388">
        <v>43794</v>
      </c>
      <c r="P57" s="388">
        <v>43794</v>
      </c>
      <c r="Q57" s="388">
        <v>43794</v>
      </c>
      <c r="R57" s="388">
        <v>43794</v>
      </c>
      <c r="S57" s="34"/>
      <c r="T57" s="34"/>
      <c r="U57" s="34"/>
      <c r="V57" s="34"/>
      <c r="W57" s="15"/>
      <c r="X57" s="6"/>
      <c r="Y57" s="6"/>
      <c r="Z57" s="6"/>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ht="15" outlineLevel="1" x14ac:dyDescent="0.25">
      <c r="A58" s="4"/>
      <c r="B58" s="5"/>
      <c r="C58" s="16"/>
      <c r="D58" s="16"/>
      <c r="E58" s="16"/>
      <c r="F58" s="25"/>
      <c r="G58" s="33"/>
      <c r="H58" s="341" t="s">
        <v>84</v>
      </c>
      <c r="I58" s="388">
        <v>43794</v>
      </c>
      <c r="J58" s="388">
        <v>43794</v>
      </c>
      <c r="K58" s="388">
        <v>43794</v>
      </c>
      <c r="L58" s="388">
        <v>43794</v>
      </c>
      <c r="M58" s="388">
        <v>43794</v>
      </c>
      <c r="N58" s="388">
        <v>43794</v>
      </c>
      <c r="O58" s="388">
        <v>43794</v>
      </c>
      <c r="P58" s="388">
        <v>43794</v>
      </c>
      <c r="Q58" s="388">
        <v>43794</v>
      </c>
      <c r="R58" s="388">
        <v>43794</v>
      </c>
      <c r="S58" s="34"/>
      <c r="T58" s="34"/>
      <c r="U58" s="34"/>
      <c r="V58" s="34"/>
      <c r="W58" s="15"/>
      <c r="X58" s="6"/>
      <c r="Y58" s="6"/>
      <c r="Z58" s="6"/>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ht="15" outlineLevel="1" x14ac:dyDescent="0.25">
      <c r="A59" s="4"/>
      <c r="B59" s="5"/>
      <c r="C59" s="16"/>
      <c r="D59" s="16"/>
      <c r="E59" s="16"/>
      <c r="F59" s="25"/>
      <c r="G59" s="33"/>
      <c r="H59" s="341" t="s">
        <v>75</v>
      </c>
      <c r="I59" s="388">
        <v>43794</v>
      </c>
      <c r="J59" s="388">
        <v>43794</v>
      </c>
      <c r="K59" s="388">
        <v>43794</v>
      </c>
      <c r="L59" s="388">
        <v>43794</v>
      </c>
      <c r="M59" s="388">
        <v>43794</v>
      </c>
      <c r="N59" s="388">
        <v>43794</v>
      </c>
      <c r="O59" s="388">
        <v>43794</v>
      </c>
      <c r="P59" s="388">
        <v>43794</v>
      </c>
      <c r="Q59" s="388">
        <v>43794</v>
      </c>
      <c r="R59" s="388">
        <v>43794</v>
      </c>
      <c r="S59" s="34"/>
      <c r="T59" s="34"/>
      <c r="U59" s="34"/>
      <c r="V59" s="34"/>
      <c r="W59" s="15"/>
      <c r="X59" s="6"/>
      <c r="Y59" s="6"/>
      <c r="Z59" s="6"/>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ht="15" outlineLevel="1" x14ac:dyDescent="0.25">
      <c r="A60" s="4"/>
      <c r="B60" s="5"/>
      <c r="C60" s="16"/>
      <c r="D60" s="16"/>
      <c r="E60" s="16"/>
      <c r="F60" s="25"/>
      <c r="G60" s="33"/>
      <c r="H60" s="341" t="s">
        <v>80</v>
      </c>
      <c r="I60" s="388">
        <v>43804</v>
      </c>
      <c r="J60" s="388">
        <v>43804</v>
      </c>
      <c r="K60" s="388">
        <v>43804</v>
      </c>
      <c r="L60" s="388">
        <v>43804</v>
      </c>
      <c r="M60" s="388">
        <v>43804</v>
      </c>
      <c r="N60" s="388">
        <v>43804</v>
      </c>
      <c r="O60" s="388">
        <v>43804</v>
      </c>
      <c r="P60" s="388">
        <v>43804</v>
      </c>
      <c r="Q60" s="388">
        <v>43804</v>
      </c>
      <c r="R60" s="388">
        <v>43804</v>
      </c>
      <c r="S60" s="34"/>
      <c r="T60" s="34"/>
      <c r="U60" s="34"/>
      <c r="V60" s="34"/>
      <c r="W60" s="15"/>
      <c r="X60" s="6"/>
      <c r="Y60" s="6"/>
      <c r="Z60" s="6"/>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ht="15" outlineLevel="1" x14ac:dyDescent="0.25">
      <c r="A61" s="4"/>
      <c r="B61" s="5"/>
      <c r="C61" s="16"/>
      <c r="D61" s="16"/>
      <c r="E61" s="16"/>
      <c r="F61" s="25"/>
      <c r="G61" s="33"/>
      <c r="H61" s="341" t="s">
        <v>77</v>
      </c>
      <c r="I61" s="388">
        <v>43804</v>
      </c>
      <c r="J61" s="388">
        <v>43804</v>
      </c>
      <c r="K61" s="388">
        <v>43804</v>
      </c>
      <c r="L61" s="388">
        <v>43804</v>
      </c>
      <c r="M61" s="388">
        <v>43804</v>
      </c>
      <c r="N61" s="388">
        <v>43804</v>
      </c>
      <c r="O61" s="388">
        <v>43804</v>
      </c>
      <c r="P61" s="388">
        <v>43804</v>
      </c>
      <c r="Q61" s="388">
        <v>43804</v>
      </c>
      <c r="R61" s="388">
        <v>43804</v>
      </c>
      <c r="S61" s="34"/>
      <c r="T61" s="34"/>
      <c r="U61" s="34"/>
      <c r="V61" s="34"/>
      <c r="W61" s="15"/>
      <c r="X61" s="6"/>
      <c r="Y61" s="6"/>
      <c r="Z61" s="6"/>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ht="15" outlineLevel="1" x14ac:dyDescent="0.25">
      <c r="A62" s="4"/>
      <c r="B62" s="5"/>
      <c r="C62" s="16"/>
      <c r="D62" s="16"/>
      <c r="E62" s="16"/>
      <c r="F62" s="25"/>
      <c r="G62" s="33"/>
      <c r="H62" s="341" t="s">
        <v>85</v>
      </c>
      <c r="I62" s="388">
        <v>43804</v>
      </c>
      <c r="J62" s="388">
        <v>43804</v>
      </c>
      <c r="K62" s="388">
        <v>43804</v>
      </c>
      <c r="L62" s="388">
        <v>43804</v>
      </c>
      <c r="M62" s="388">
        <v>43804</v>
      </c>
      <c r="N62" s="388">
        <v>43804</v>
      </c>
      <c r="O62" s="388">
        <v>43804</v>
      </c>
      <c r="P62" s="388">
        <v>43804</v>
      </c>
      <c r="Q62" s="388">
        <v>43804</v>
      </c>
      <c r="R62" s="388">
        <v>43804</v>
      </c>
      <c r="S62" s="34"/>
      <c r="T62" s="34"/>
      <c r="U62" s="34"/>
      <c r="V62" s="34"/>
      <c r="W62" s="15"/>
      <c r="X62" s="6"/>
      <c r="Y62" s="6"/>
      <c r="Z62" s="6"/>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1" t="s">
        <v>86</v>
      </c>
      <c r="I63" s="388">
        <v>43804</v>
      </c>
      <c r="J63" s="388">
        <v>43804</v>
      </c>
      <c r="K63" s="388">
        <v>43804</v>
      </c>
      <c r="L63" s="388">
        <v>43804</v>
      </c>
      <c r="M63" s="388">
        <v>43804</v>
      </c>
      <c r="N63" s="388">
        <v>43804</v>
      </c>
      <c r="O63" s="388">
        <v>43804</v>
      </c>
      <c r="P63" s="388">
        <v>43804</v>
      </c>
      <c r="Q63" s="388">
        <v>43804</v>
      </c>
      <c r="R63" s="388">
        <v>43804</v>
      </c>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3"/>
      <c r="H64" s="341" t="s">
        <v>87</v>
      </c>
      <c r="I64" s="388">
        <v>43804</v>
      </c>
      <c r="J64" s="388">
        <v>43804</v>
      </c>
      <c r="K64" s="388">
        <v>43804</v>
      </c>
      <c r="L64" s="388">
        <v>43804</v>
      </c>
      <c r="M64" s="388">
        <v>43804</v>
      </c>
      <c r="N64" s="388">
        <v>43804</v>
      </c>
      <c r="O64" s="388">
        <v>43804</v>
      </c>
      <c r="P64" s="388">
        <v>43804</v>
      </c>
      <c r="Q64" s="388">
        <v>43804</v>
      </c>
      <c r="R64" s="388">
        <v>43804</v>
      </c>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84" ht="15" outlineLevel="1" x14ac:dyDescent="0.25">
      <c r="A66" s="4"/>
      <c r="B66" s="5"/>
      <c r="C66" s="16"/>
      <c r="D66" s="16"/>
      <c r="E66" s="16"/>
      <c r="F66" s="25"/>
      <c r="G66" s="33"/>
      <c r="H66" s="34" t="s">
        <v>267</v>
      </c>
      <c r="I66" s="388">
        <v>43770</v>
      </c>
      <c r="J66" s="34"/>
      <c r="K66" s="71"/>
      <c r="L66" s="71"/>
      <c r="M66" s="71"/>
      <c r="N66" s="34"/>
      <c r="O66" s="34"/>
      <c r="P66" s="34"/>
      <c r="Q66" s="34"/>
      <c r="R66" s="34"/>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84" ht="15" outlineLevel="1" x14ac:dyDescent="0.25">
      <c r="A68" s="4"/>
      <c r="B68" s="5"/>
      <c r="C68" s="16"/>
      <c r="D68" s="16"/>
      <c r="E68" s="16"/>
      <c r="F68" s="25"/>
      <c r="G68" s="33"/>
      <c r="H68" s="34" t="s">
        <v>268</v>
      </c>
      <c r="I68" s="387">
        <v>15</v>
      </c>
      <c r="J68" s="34"/>
      <c r="K68" s="71"/>
      <c r="L68" s="71"/>
      <c r="M68" s="71"/>
      <c r="N68" s="34"/>
      <c r="O68" s="34"/>
      <c r="P68" s="34"/>
      <c r="Q68" s="34"/>
      <c r="R68" s="34"/>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84" ht="15" outlineLevel="1" x14ac:dyDescent="0.25">
      <c r="A70" s="4"/>
      <c r="B70" s="5"/>
      <c r="C70" s="16"/>
      <c r="D70" s="16"/>
      <c r="E70" s="16"/>
      <c r="F70" s="25"/>
      <c r="G70" s="711" t="s">
        <v>279</v>
      </c>
      <c r="I70" s="34"/>
      <c r="J70" s="34"/>
      <c r="K70" s="71"/>
      <c r="L70" s="71"/>
      <c r="M70" s="71"/>
      <c r="N70" s="34"/>
      <c r="O70" s="34"/>
      <c r="P70" s="34"/>
      <c r="Q70" s="34"/>
      <c r="R70" s="34"/>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84" ht="13.35" customHeight="1" outlineLevel="1" x14ac:dyDescent="0.25">
      <c r="A71" s="4"/>
      <c r="B71" s="5"/>
      <c r="C71" s="16"/>
      <c r="D71" s="16"/>
      <c r="E71" s="16"/>
      <c r="F71" s="25"/>
      <c r="G71" s="33"/>
      <c r="H71" s="34" t="s">
        <v>280</v>
      </c>
      <c r="I71" s="387">
        <v>7</v>
      </c>
      <c r="J71" s="34"/>
      <c r="K71" s="71"/>
      <c r="L71" s="71"/>
      <c r="M71" s="71"/>
      <c r="N71" s="34"/>
      <c r="O71" s="34"/>
      <c r="P71" s="34"/>
      <c r="Q71" s="34"/>
      <c r="R71" s="34"/>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c r="BP76" s="258"/>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c r="BP77" s="258"/>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12" customHeight="1" outlineLevel="1" x14ac:dyDescent="0.25">
      <c r="A86" s="4"/>
      <c r="B86" s="5"/>
      <c r="C86" s="16"/>
      <c r="D86" s="16"/>
      <c r="E86" s="16"/>
      <c r="F86" s="16"/>
      <c r="G86" s="16"/>
      <c r="H86" s="16"/>
      <c r="I86" s="22" t="s">
        <v>466</v>
      </c>
      <c r="J86" s="22" t="s">
        <v>66</v>
      </c>
      <c r="K86" s="22" t="s">
        <v>67</v>
      </c>
      <c r="L86" s="22" t="s">
        <v>68</v>
      </c>
      <c r="M86" s="22" t="s">
        <v>69</v>
      </c>
      <c r="N86" s="22"/>
      <c r="O86" s="22"/>
      <c r="P86" s="23"/>
      <c r="Q86" s="23"/>
      <c r="R86" s="23"/>
      <c r="S86" s="21"/>
      <c r="T86" s="21"/>
      <c r="U86" s="21"/>
      <c r="V86" s="21"/>
      <c r="W86" s="15"/>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5" outlineLevel="1" x14ac:dyDescent="0.25">
      <c r="A87" s="4"/>
      <c r="B87" s="5"/>
      <c r="C87" s="16"/>
      <c r="D87" s="16"/>
      <c r="E87" s="16"/>
      <c r="F87" s="25"/>
      <c r="G87" s="33"/>
      <c r="H87" s="26" t="s">
        <v>262</v>
      </c>
      <c r="I87" s="385">
        <v>1</v>
      </c>
      <c r="J87" s="385">
        <v>1</v>
      </c>
      <c r="K87" s="385">
        <v>1</v>
      </c>
      <c r="L87" s="389">
        <v>0.8</v>
      </c>
      <c r="M87" s="389">
        <v>0.8</v>
      </c>
      <c r="N87" s="34"/>
      <c r="O87" s="34"/>
      <c r="P87" s="34"/>
      <c r="Q87" s="34"/>
      <c r="R87" s="34"/>
      <c r="S87" s="34"/>
      <c r="T87" s="34"/>
      <c r="U87" s="34"/>
      <c r="V87" s="34"/>
      <c r="W87" s="15"/>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59"/>
      <c r="AB88" s="259"/>
      <c r="AC88" s="259"/>
      <c r="AD88" s="259"/>
      <c r="AE88" s="259"/>
      <c r="AF88" s="259"/>
      <c r="AG88" s="259"/>
      <c r="AH88" s="259"/>
      <c r="AI88" s="259"/>
      <c r="AJ88" s="259"/>
      <c r="AK88" s="259"/>
      <c r="AL88" s="259"/>
      <c r="AM88" s="259"/>
      <c r="AN88" s="259"/>
      <c r="AO88" s="259"/>
      <c r="AP88" s="259"/>
      <c r="AQ88" s="259"/>
      <c r="AR88" s="259"/>
      <c r="AS88" s="259"/>
      <c r="AT88" s="259"/>
      <c r="AU88" s="259"/>
      <c r="AV88" s="259"/>
      <c r="AW88" s="259"/>
      <c r="AX88" s="259"/>
      <c r="AY88" s="259"/>
      <c r="AZ88" s="259"/>
      <c r="BA88" s="259"/>
      <c r="BB88" s="259"/>
      <c r="BC88" s="259"/>
      <c r="BD88" s="259"/>
      <c r="BE88" s="259"/>
      <c r="BF88" s="259"/>
      <c r="BG88" s="259"/>
      <c r="BH88" s="259"/>
      <c r="BI88" s="259"/>
      <c r="BJ88" s="259"/>
      <c r="BK88" s="259"/>
      <c r="BL88" s="259"/>
      <c r="BM88" s="259"/>
      <c r="BN88" s="259"/>
      <c r="BO88" s="259"/>
      <c r="BP88" s="259"/>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59"/>
      <c r="AB89" s="259"/>
      <c r="AC89" s="259"/>
      <c r="AD89" s="259"/>
      <c r="AE89" s="259"/>
      <c r="AF89" s="259"/>
      <c r="AG89" s="259"/>
      <c r="AH89" s="259"/>
      <c r="AI89" s="259"/>
      <c r="AJ89" s="259"/>
      <c r="AK89" s="259"/>
      <c r="AL89" s="259"/>
      <c r="AM89" s="259"/>
      <c r="AN89" s="259"/>
      <c r="AO89" s="259"/>
      <c r="AP89" s="259"/>
      <c r="AQ89" s="259"/>
      <c r="AR89" s="259"/>
      <c r="AS89" s="259"/>
      <c r="AT89" s="259"/>
      <c r="AU89" s="259"/>
      <c r="AV89" s="259"/>
      <c r="AW89" s="259"/>
      <c r="AX89" s="259"/>
      <c r="AY89" s="259"/>
      <c r="AZ89" s="259"/>
      <c r="BA89" s="259"/>
      <c r="BB89" s="259"/>
      <c r="BC89" s="259"/>
      <c r="BD89" s="259"/>
      <c r="BE89" s="259"/>
      <c r="BF89" s="259"/>
      <c r="BG89" s="259"/>
      <c r="BH89" s="259"/>
      <c r="BI89" s="259"/>
      <c r="BJ89" s="259"/>
      <c r="BK89" s="259"/>
      <c r="BL89" s="259"/>
      <c r="BM89" s="259"/>
      <c r="BN89" s="259"/>
      <c r="BO89" s="259"/>
      <c r="BP89" s="259"/>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c r="BP93" s="258"/>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c r="BP94" s="258"/>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1"/>
      <c r="D96" s="11"/>
      <c r="E96" s="11" t="s">
        <v>1</v>
      </c>
      <c r="F96" s="12"/>
      <c r="G96" s="13" t="s">
        <v>396</v>
      </c>
      <c r="H96" s="12"/>
      <c r="I96" s="12"/>
      <c r="J96" s="12"/>
      <c r="K96" s="12"/>
      <c r="L96" s="12"/>
      <c r="M96" s="12"/>
      <c r="N96" s="12"/>
      <c r="O96" s="12"/>
      <c r="P96" s="12"/>
      <c r="Q96" s="12"/>
      <c r="R96" s="12"/>
      <c r="S96" s="14"/>
      <c r="T96" s="12"/>
      <c r="U96" s="14"/>
      <c r="V96" s="14"/>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68" ht="12" customHeight="1" outlineLevel="1" x14ac:dyDescent="0.25">
      <c r="A97" s="4"/>
      <c r="B97" s="5"/>
      <c r="C97" s="11"/>
      <c r="D97" s="11"/>
      <c r="E97" s="16"/>
      <c r="F97" s="12"/>
      <c r="G97" s="17"/>
      <c r="H97" s="12"/>
      <c r="I97" s="334" t="s">
        <v>395</v>
      </c>
      <c r="J97" s="12"/>
      <c r="K97" s="12"/>
      <c r="L97" s="12"/>
      <c r="M97" s="12"/>
      <c r="N97" s="12"/>
      <c r="O97" s="12"/>
      <c r="P97" s="12"/>
      <c r="Q97" s="12"/>
      <c r="R97" s="12"/>
      <c r="S97" s="14"/>
      <c r="T97" s="18"/>
      <c r="U97" s="14"/>
      <c r="V97" s="14"/>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68" ht="12" customHeight="1" outlineLevel="1" x14ac:dyDescent="0.25">
      <c r="A98" s="4"/>
      <c r="B98" s="5"/>
      <c r="C98" s="16"/>
      <c r="D98" s="11"/>
      <c r="E98" s="16"/>
      <c r="F98" s="12"/>
      <c r="G98" s="12"/>
      <c r="H98" s="12"/>
      <c r="I98" s="12" t="s">
        <v>421</v>
      </c>
      <c r="J98" s="12"/>
      <c r="K98" s="12"/>
      <c r="L98" s="12"/>
      <c r="M98" s="12"/>
      <c r="N98" s="12"/>
      <c r="O98" s="12"/>
      <c r="P98" s="12"/>
      <c r="Q98" s="12"/>
      <c r="R98" s="12"/>
      <c r="S98" s="14"/>
      <c r="T98" s="18"/>
      <c r="U98" s="14"/>
      <c r="V98" s="14"/>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68" ht="12" customHeight="1" outlineLevel="1" x14ac:dyDescent="0.25">
      <c r="A100" s="4"/>
      <c r="B100" s="5"/>
      <c r="C100" s="16"/>
      <c r="D100" s="16"/>
      <c r="E100" s="16"/>
      <c r="F100" s="16"/>
      <c r="G100" s="16"/>
      <c r="H100" s="330"/>
      <c r="I100" s="329"/>
      <c r="J100" s="329"/>
      <c r="K100" s="329"/>
      <c r="L100" s="344"/>
      <c r="M100" s="344"/>
      <c r="N100" s="344"/>
      <c r="O100" s="344"/>
      <c r="P100" s="344"/>
      <c r="Q100" s="344"/>
      <c r="R100" s="344"/>
      <c r="S100" s="344"/>
      <c r="T100" s="344"/>
      <c r="U100" s="329"/>
      <c r="V100" s="329"/>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68" ht="12" customHeight="1" outlineLevel="1" x14ac:dyDescent="0.25">
      <c r="A101" s="4"/>
      <c r="B101" s="5"/>
      <c r="C101" s="16"/>
      <c r="D101" s="16"/>
      <c r="E101" s="16"/>
      <c r="F101" s="16"/>
      <c r="G101" s="16"/>
      <c r="H101" s="792" t="s">
        <v>426</v>
      </c>
      <c r="I101" s="792"/>
      <c r="J101" s="792"/>
      <c r="K101" s="329"/>
      <c r="L101" s="344"/>
      <c r="M101" s="791" t="s">
        <v>318</v>
      </c>
      <c r="N101" s="791"/>
      <c r="O101" s="791"/>
      <c r="P101" s="344"/>
      <c r="Q101" s="344"/>
      <c r="R101" s="344"/>
      <c r="S101" s="344"/>
      <c r="T101" s="344"/>
      <c r="U101" s="329"/>
      <c r="V101" s="329"/>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68" ht="12" customHeight="1" outlineLevel="1" x14ac:dyDescent="0.25">
      <c r="A102" s="4"/>
      <c r="B102" s="5"/>
      <c r="C102" s="16"/>
      <c r="D102" s="16"/>
      <c r="E102" s="16"/>
      <c r="F102" s="16"/>
      <c r="G102" s="16"/>
      <c r="H102" s="344" t="s">
        <v>70</v>
      </c>
      <c r="I102" s="344" t="s">
        <v>70</v>
      </c>
      <c r="J102" s="344" t="s">
        <v>70</v>
      </c>
      <c r="K102" s="344"/>
      <c r="L102" s="344"/>
      <c r="M102" s="16"/>
      <c r="N102" s="344"/>
      <c r="O102" s="344"/>
      <c r="P102" s="16"/>
      <c r="Q102" s="16"/>
      <c r="R102" s="16"/>
      <c r="S102" s="16"/>
      <c r="T102" s="16"/>
      <c r="U102" s="329"/>
      <c r="V102" s="3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68" ht="12" customHeight="1" outlineLevel="1" x14ac:dyDescent="0.25">
      <c r="A103" s="4"/>
      <c r="B103" s="5"/>
      <c r="C103" s="16"/>
      <c r="D103" s="16"/>
      <c r="E103" s="16"/>
      <c r="F103" s="16"/>
      <c r="G103" s="22"/>
      <c r="H103" s="23" t="s">
        <v>74</v>
      </c>
      <c r="I103" s="23" t="s">
        <v>73</v>
      </c>
      <c r="J103" s="23" t="s">
        <v>72</v>
      </c>
      <c r="K103" s="349"/>
      <c r="L103" s="349"/>
      <c r="M103" s="23" t="s">
        <v>74</v>
      </c>
      <c r="N103" s="23" t="s">
        <v>73</v>
      </c>
      <c r="O103" s="23" t="s">
        <v>72</v>
      </c>
      <c r="P103" s="23"/>
      <c r="Q103" s="23"/>
      <c r="R103" s="23"/>
      <c r="S103" s="23"/>
      <c r="T103" s="23"/>
      <c r="U103" s="329"/>
      <c r="V103" s="329"/>
      <c r="W103" s="15"/>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68" ht="15" outlineLevel="1" x14ac:dyDescent="0.25">
      <c r="A104" s="4"/>
      <c r="B104" s="5"/>
      <c r="C104" s="16"/>
      <c r="D104" s="16"/>
      <c r="E104" s="16"/>
      <c r="F104" s="25"/>
      <c r="G104" s="7" t="s">
        <v>79</v>
      </c>
      <c r="H104" s="389">
        <v>250</v>
      </c>
      <c r="I104" s="389">
        <v>0</v>
      </c>
      <c r="J104" s="389">
        <v>0</v>
      </c>
      <c r="L104" s="7" t="str">
        <f t="shared" ref="L104:L128" si="0">G104</f>
        <v>b</v>
      </c>
      <c r="M104" s="390">
        <f>1/4</f>
        <v>0.25</v>
      </c>
      <c r="N104" s="389">
        <f>IF(I104&gt;0,1,0)</f>
        <v>0</v>
      </c>
      <c r="O104" s="389">
        <f>IF(J104&gt;0,1,0)</f>
        <v>0</v>
      </c>
      <c r="S104" s="34"/>
      <c r="T104" s="34"/>
      <c r="U104" s="34"/>
      <c r="V104" s="34"/>
      <c r="W104" s="15"/>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row>
    <row r="105" spans="1:68" ht="15" outlineLevel="1" x14ac:dyDescent="0.25">
      <c r="A105" s="4"/>
      <c r="B105" s="5"/>
      <c r="C105" s="16"/>
      <c r="D105" s="16"/>
      <c r="E105" s="16"/>
      <c r="F105" s="25"/>
      <c r="G105" s="7" t="s">
        <v>77</v>
      </c>
      <c r="H105" s="389">
        <v>250</v>
      </c>
      <c r="I105" s="389">
        <v>0</v>
      </c>
      <c r="J105" s="389">
        <v>0</v>
      </c>
      <c r="L105" s="7" t="str">
        <f t="shared" si="0"/>
        <v>f</v>
      </c>
      <c r="M105" s="390">
        <f t="shared" ref="M105:M128" si="1">1/4</f>
        <v>0.25</v>
      </c>
      <c r="N105" s="389">
        <f t="shared" ref="N105:O128" si="2">IF(I105&gt;0,1,0)</f>
        <v>0</v>
      </c>
      <c r="O105" s="389">
        <f t="shared" si="2"/>
        <v>0</v>
      </c>
      <c r="S105" s="34"/>
      <c r="T105" s="34"/>
      <c r="U105" s="34"/>
      <c r="V105" s="34"/>
      <c r="W105" s="15"/>
      <c r="X105" s="6"/>
      <c r="Y105" s="6"/>
      <c r="Z105" s="6"/>
      <c r="AA105" s="259"/>
      <c r="AB105" s="259"/>
      <c r="AC105" s="259"/>
      <c r="AD105" s="259"/>
      <c r="AE105" s="259"/>
      <c r="AF105" s="259"/>
      <c r="AG105" s="259"/>
      <c r="AH105" s="259"/>
      <c r="AI105" s="259"/>
      <c r="AJ105" s="259"/>
      <c r="AK105" s="259"/>
      <c r="AL105" s="259"/>
      <c r="AM105" s="259"/>
      <c r="AN105" s="259"/>
      <c r="AO105" s="259"/>
      <c r="AP105" s="259"/>
      <c r="AQ105" s="259"/>
      <c r="AR105" s="259"/>
      <c r="AS105" s="259"/>
      <c r="AT105" s="259"/>
      <c r="AU105" s="259"/>
      <c r="AV105" s="259"/>
      <c r="AW105" s="259"/>
      <c r="AX105" s="259"/>
      <c r="AY105" s="259"/>
      <c r="AZ105" s="259"/>
      <c r="BA105" s="259"/>
      <c r="BB105" s="259"/>
      <c r="BC105" s="259"/>
      <c r="BD105" s="259"/>
      <c r="BE105" s="259"/>
      <c r="BF105" s="259"/>
      <c r="BG105" s="259"/>
      <c r="BH105" s="259"/>
      <c r="BI105" s="259"/>
      <c r="BJ105" s="259"/>
      <c r="BK105" s="259"/>
      <c r="BL105" s="259"/>
      <c r="BM105" s="259"/>
      <c r="BN105" s="259"/>
      <c r="BO105" s="259"/>
      <c r="BP105" s="259"/>
    </row>
    <row r="106" spans="1:68" ht="15" outlineLevel="1" x14ac:dyDescent="0.25">
      <c r="A106" s="4"/>
      <c r="B106" s="5"/>
      <c r="C106" s="16"/>
      <c r="D106" s="16"/>
      <c r="E106" s="16"/>
      <c r="F106" s="25"/>
      <c r="G106" s="7" t="s">
        <v>81</v>
      </c>
      <c r="H106" s="389">
        <v>250</v>
      </c>
      <c r="I106" s="389">
        <v>0</v>
      </c>
      <c r="J106" s="389">
        <v>0</v>
      </c>
      <c r="L106" s="7" t="str">
        <f t="shared" si="0"/>
        <v>h</v>
      </c>
      <c r="M106" s="390">
        <f t="shared" si="1"/>
        <v>0.25</v>
      </c>
      <c r="N106" s="389">
        <f t="shared" si="2"/>
        <v>0</v>
      </c>
      <c r="O106" s="389">
        <f t="shared" si="2"/>
        <v>0</v>
      </c>
      <c r="S106" s="34"/>
      <c r="T106" s="34"/>
      <c r="U106" s="34"/>
      <c r="V106" s="34"/>
      <c r="W106" s="15"/>
      <c r="X106" s="6"/>
      <c r="Y106" s="6"/>
      <c r="Z106" s="6"/>
      <c r="AA106" s="259"/>
      <c r="AB106" s="259"/>
      <c r="AC106" s="259"/>
      <c r="AD106" s="259"/>
      <c r="AE106" s="259"/>
      <c r="AF106" s="259"/>
      <c r="AG106" s="259"/>
      <c r="AH106" s="259"/>
      <c r="AI106" s="259"/>
      <c r="AJ106" s="259"/>
      <c r="AK106" s="259"/>
      <c r="AL106" s="259"/>
      <c r="AM106" s="259"/>
      <c r="AN106" s="259"/>
      <c r="AO106" s="259"/>
      <c r="AP106" s="259"/>
      <c r="AQ106" s="259"/>
      <c r="AR106" s="259"/>
      <c r="AS106" s="259"/>
      <c r="AT106" s="259"/>
      <c r="AU106" s="259"/>
      <c r="AV106" s="259"/>
      <c r="AW106" s="259"/>
      <c r="AX106" s="259"/>
      <c r="AY106" s="259"/>
      <c r="AZ106" s="259"/>
      <c r="BA106" s="259"/>
      <c r="BB106" s="259"/>
      <c r="BC106" s="259"/>
      <c r="BD106" s="259"/>
      <c r="BE106" s="259"/>
      <c r="BF106" s="259"/>
      <c r="BG106" s="259"/>
      <c r="BH106" s="259"/>
      <c r="BI106" s="259"/>
      <c r="BJ106" s="259"/>
      <c r="BK106" s="259"/>
      <c r="BL106" s="259"/>
      <c r="BM106" s="259"/>
      <c r="BN106" s="259"/>
      <c r="BO106" s="259"/>
      <c r="BP106" s="259"/>
    </row>
    <row r="107" spans="1:68" ht="15" outlineLevel="1" x14ac:dyDescent="0.25">
      <c r="A107" s="4"/>
      <c r="B107" s="5"/>
      <c r="C107" s="16"/>
      <c r="D107" s="16"/>
      <c r="E107" s="16"/>
      <c r="F107" s="25"/>
      <c r="G107" s="7" t="s">
        <v>85</v>
      </c>
      <c r="H107" s="389">
        <v>250</v>
      </c>
      <c r="I107" s="389">
        <v>0</v>
      </c>
      <c r="J107" s="389">
        <v>0</v>
      </c>
      <c r="L107" s="7" t="str">
        <f t="shared" si="0"/>
        <v>i</v>
      </c>
      <c r="M107" s="390">
        <f t="shared" si="1"/>
        <v>0.25</v>
      </c>
      <c r="N107" s="389">
        <f t="shared" si="2"/>
        <v>0</v>
      </c>
      <c r="O107" s="389">
        <f t="shared" si="2"/>
        <v>0</v>
      </c>
      <c r="S107" s="34"/>
      <c r="T107" s="34"/>
      <c r="U107" s="34"/>
      <c r="V107" s="34"/>
      <c r="W107" s="15"/>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68" ht="15" outlineLevel="1" x14ac:dyDescent="0.25">
      <c r="A108" s="4"/>
      <c r="B108" s="5"/>
      <c r="C108" s="16"/>
      <c r="D108" s="16"/>
      <c r="E108" s="16"/>
      <c r="F108" s="25"/>
      <c r="G108" s="7" t="s">
        <v>86</v>
      </c>
      <c r="H108" s="389">
        <v>250</v>
      </c>
      <c r="I108" s="389">
        <v>0</v>
      </c>
      <c r="J108" s="389">
        <v>0</v>
      </c>
      <c r="L108" s="7" t="str">
        <f t="shared" si="0"/>
        <v>k</v>
      </c>
      <c r="M108" s="390">
        <f t="shared" si="1"/>
        <v>0.25</v>
      </c>
      <c r="N108" s="389">
        <f t="shared" si="2"/>
        <v>0</v>
      </c>
      <c r="O108" s="389">
        <f t="shared" si="2"/>
        <v>0</v>
      </c>
      <c r="S108" s="34"/>
      <c r="T108" s="34"/>
      <c r="U108" s="34"/>
      <c r="V108" s="3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68" ht="15" outlineLevel="1" x14ac:dyDescent="0.25">
      <c r="A109" s="4"/>
      <c r="B109" s="5"/>
      <c r="C109" s="16"/>
      <c r="D109" s="16"/>
      <c r="E109" s="16"/>
      <c r="F109" s="25"/>
      <c r="G109" s="7" t="s">
        <v>80</v>
      </c>
      <c r="H109" s="389">
        <v>250</v>
      </c>
      <c r="I109" s="389">
        <v>0</v>
      </c>
      <c r="J109" s="389">
        <v>0</v>
      </c>
      <c r="L109" s="7" t="str">
        <f t="shared" si="0"/>
        <v>l</v>
      </c>
      <c r="M109" s="390">
        <f t="shared" si="1"/>
        <v>0.25</v>
      </c>
      <c r="N109" s="389">
        <f t="shared" si="2"/>
        <v>0</v>
      </c>
      <c r="O109" s="389">
        <f t="shared" si="2"/>
        <v>0</v>
      </c>
      <c r="S109" s="34"/>
      <c r="T109" s="34"/>
      <c r="U109" s="34"/>
      <c r="V109" s="3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68" ht="15" outlineLevel="1" x14ac:dyDescent="0.25">
      <c r="A110" s="4"/>
      <c r="B110" s="5"/>
      <c r="C110" s="16"/>
      <c r="D110" s="16"/>
      <c r="E110" s="16"/>
      <c r="F110" s="25"/>
      <c r="G110" s="7" t="s">
        <v>78</v>
      </c>
      <c r="H110" s="389">
        <v>250</v>
      </c>
      <c r="I110" s="389">
        <v>0</v>
      </c>
      <c r="J110" s="389">
        <v>0</v>
      </c>
      <c r="L110" s="7" t="str">
        <f t="shared" si="0"/>
        <v>o</v>
      </c>
      <c r="M110" s="390">
        <f t="shared" si="1"/>
        <v>0.25</v>
      </c>
      <c r="N110" s="389">
        <f t="shared" si="2"/>
        <v>0</v>
      </c>
      <c r="O110" s="389">
        <f t="shared" si="2"/>
        <v>0</v>
      </c>
      <c r="S110" s="34"/>
      <c r="T110" s="34"/>
      <c r="U110" s="34"/>
      <c r="V110" s="3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68" ht="15" outlineLevel="1" x14ac:dyDescent="0.25">
      <c r="A111" s="4"/>
      <c r="B111" s="5"/>
      <c r="C111" s="16"/>
      <c r="D111" s="16"/>
      <c r="E111" s="16"/>
      <c r="F111" s="25"/>
      <c r="G111" s="7" t="s">
        <v>266</v>
      </c>
      <c r="H111" s="389">
        <v>250</v>
      </c>
      <c r="I111" s="389">
        <v>0</v>
      </c>
      <c r="J111" s="389">
        <v>0</v>
      </c>
      <c r="L111" s="7" t="str">
        <f t="shared" si="0"/>
        <v>of</v>
      </c>
      <c r="M111" s="390">
        <f t="shared" si="1"/>
        <v>0.25</v>
      </c>
      <c r="N111" s="389">
        <f t="shared" si="2"/>
        <v>0</v>
      </c>
      <c r="O111" s="389">
        <f t="shared" si="2"/>
        <v>0</v>
      </c>
      <c r="S111" s="34"/>
      <c r="T111" s="34"/>
      <c r="U111" s="34"/>
      <c r="V111" s="3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68" ht="15" outlineLevel="1" x14ac:dyDescent="0.25">
      <c r="A112" s="4"/>
      <c r="B112" s="5"/>
      <c r="C112" s="16"/>
      <c r="D112" s="16"/>
      <c r="E112" s="16"/>
      <c r="F112" s="25"/>
      <c r="G112" s="7" t="s">
        <v>75</v>
      </c>
      <c r="H112" s="389">
        <v>250</v>
      </c>
      <c r="I112" s="389">
        <v>0</v>
      </c>
      <c r="J112" s="389">
        <v>0</v>
      </c>
      <c r="L112" s="7" t="str">
        <f t="shared" si="0"/>
        <v>r</v>
      </c>
      <c r="M112" s="390">
        <f t="shared" si="1"/>
        <v>0.25</v>
      </c>
      <c r="N112" s="389">
        <f t="shared" si="2"/>
        <v>0</v>
      </c>
      <c r="O112" s="389">
        <f t="shared" si="2"/>
        <v>0</v>
      </c>
      <c r="S112" s="34"/>
      <c r="T112" s="34"/>
      <c r="U112" s="34"/>
      <c r="V112" s="34"/>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5" outlineLevel="1" x14ac:dyDescent="0.25">
      <c r="A113" s="4"/>
      <c r="B113" s="5"/>
      <c r="C113" s="16"/>
      <c r="D113" s="16"/>
      <c r="E113" s="16"/>
      <c r="F113" s="25"/>
      <c r="G113" s="7" t="s">
        <v>87</v>
      </c>
      <c r="H113" s="389">
        <v>250</v>
      </c>
      <c r="I113" s="389">
        <v>0</v>
      </c>
      <c r="J113" s="389">
        <v>0</v>
      </c>
      <c r="L113" s="7" t="str">
        <f t="shared" si="0"/>
        <v>v</v>
      </c>
      <c r="M113" s="390">
        <f t="shared" si="1"/>
        <v>0.25</v>
      </c>
      <c r="N113" s="389">
        <f t="shared" si="2"/>
        <v>0</v>
      </c>
      <c r="O113" s="389">
        <f t="shared" si="2"/>
        <v>0</v>
      </c>
      <c r="S113" s="34"/>
      <c r="T113" s="34"/>
      <c r="U113" s="34"/>
      <c r="V113" s="34"/>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5" outlineLevel="1" x14ac:dyDescent="0.25">
      <c r="A114" s="4"/>
      <c r="B114" s="5"/>
      <c r="C114" s="16"/>
      <c r="D114" s="16"/>
      <c r="E114" s="16"/>
      <c r="F114" s="25"/>
      <c r="G114" s="7" t="s">
        <v>76</v>
      </c>
      <c r="H114" s="389">
        <v>250</v>
      </c>
      <c r="I114" s="389">
        <v>0</v>
      </c>
      <c r="J114" s="389">
        <v>0</v>
      </c>
      <c r="L114" s="7" t="str">
        <f t="shared" si="0"/>
        <v>w</v>
      </c>
      <c r="M114" s="390">
        <f t="shared" si="1"/>
        <v>0.25</v>
      </c>
      <c r="N114" s="389">
        <f t="shared" si="2"/>
        <v>0</v>
      </c>
      <c r="O114" s="389">
        <f t="shared" si="2"/>
        <v>0</v>
      </c>
      <c r="S114" s="34"/>
      <c r="T114" s="34"/>
      <c r="U114" s="34"/>
      <c r="V114" s="34"/>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5" outlineLevel="1" x14ac:dyDescent="0.25">
      <c r="A115" s="4"/>
      <c r="B115" s="5"/>
      <c r="C115" s="16"/>
      <c r="D115" s="16"/>
      <c r="E115" s="16"/>
      <c r="F115" s="25"/>
      <c r="G115" s="7" t="s">
        <v>84</v>
      </c>
      <c r="H115" s="389">
        <v>250</v>
      </c>
      <c r="I115" s="389">
        <v>0</v>
      </c>
      <c r="J115" s="389">
        <v>0</v>
      </c>
      <c r="L115" s="7" t="str">
        <f t="shared" si="0"/>
        <v>z</v>
      </c>
      <c r="M115" s="390">
        <f t="shared" si="1"/>
        <v>0.25</v>
      </c>
      <c r="N115" s="389">
        <f t="shared" si="2"/>
        <v>0</v>
      </c>
      <c r="O115" s="389">
        <f t="shared" si="2"/>
        <v>0</v>
      </c>
      <c r="S115" s="34"/>
      <c r="T115" s="34"/>
      <c r="U115" s="34"/>
      <c r="V115" s="34"/>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26" t="s">
        <v>82</v>
      </c>
      <c r="H116" s="389">
        <v>250</v>
      </c>
      <c r="I116" s="389">
        <v>60</v>
      </c>
      <c r="J116" s="389">
        <v>120</v>
      </c>
      <c r="K116" s="26"/>
      <c r="L116" s="7" t="str">
        <f>G116</f>
        <v>a</v>
      </c>
      <c r="M116" s="390">
        <f t="shared" si="1"/>
        <v>0.25</v>
      </c>
      <c r="N116" s="389">
        <f>IF(I116&gt;0,1,0)</f>
        <v>1</v>
      </c>
      <c r="O116" s="389">
        <f>IF(J116&gt;0,1,0)</f>
        <v>1</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26" t="s">
        <v>83</v>
      </c>
      <c r="H117" s="389">
        <v>250</v>
      </c>
      <c r="I117" s="389">
        <v>60</v>
      </c>
      <c r="J117" s="389">
        <v>170</v>
      </c>
      <c r="K117" s="26"/>
      <c r="L117" s="7" t="str">
        <f t="shared" si="0"/>
        <v>ar</v>
      </c>
      <c r="M117" s="390">
        <f t="shared" si="1"/>
        <v>0.25</v>
      </c>
      <c r="N117" s="389">
        <f t="shared" si="2"/>
        <v>1</v>
      </c>
      <c r="O117" s="389">
        <f t="shared" si="2"/>
        <v>1</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26" t="s">
        <v>415</v>
      </c>
      <c r="H118" s="389">
        <v>250</v>
      </c>
      <c r="I118" s="389">
        <v>60</v>
      </c>
      <c r="J118" s="389">
        <v>120</v>
      </c>
      <c r="K118" s="26"/>
      <c r="L118" s="7" t="str">
        <f t="shared" si="0"/>
        <v>m</v>
      </c>
      <c r="M118" s="390">
        <f t="shared" si="1"/>
        <v>0.25</v>
      </c>
      <c r="N118" s="389">
        <f t="shared" si="2"/>
        <v>1</v>
      </c>
      <c r="O118" s="389">
        <f t="shared" si="2"/>
        <v>1</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416</v>
      </c>
      <c r="H119" s="389">
        <v>250</v>
      </c>
      <c r="I119" s="389">
        <v>60</v>
      </c>
      <c r="J119" s="389">
        <v>120</v>
      </c>
      <c r="L119" s="7" t="str">
        <f t="shared" si="0"/>
        <v>j</v>
      </c>
      <c r="M119" s="390">
        <f t="shared" si="1"/>
        <v>0.25</v>
      </c>
      <c r="N119" s="389">
        <f t="shared" si="2"/>
        <v>1</v>
      </c>
      <c r="O119" s="389">
        <f t="shared" si="2"/>
        <v>1</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275</v>
      </c>
      <c r="H120" s="389">
        <v>250</v>
      </c>
      <c r="I120" s="389">
        <v>60</v>
      </c>
      <c r="J120" s="389">
        <v>170</v>
      </c>
      <c r="L120" s="7" t="str">
        <f t="shared" si="0"/>
        <v>jr</v>
      </c>
      <c r="M120" s="390">
        <f t="shared" si="1"/>
        <v>0.25</v>
      </c>
      <c r="N120" s="389">
        <f t="shared" si="2"/>
        <v>1</v>
      </c>
      <c r="O120" s="389">
        <f t="shared" si="2"/>
        <v>1</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26" t="s">
        <v>417</v>
      </c>
      <c r="H121" s="389">
        <v>250</v>
      </c>
      <c r="I121" s="389">
        <v>60</v>
      </c>
      <c r="J121" s="389">
        <v>120</v>
      </c>
      <c r="K121" s="26"/>
      <c r="L121" s="7" t="str">
        <f t="shared" si="0"/>
        <v>s</v>
      </c>
      <c r="M121" s="390">
        <f t="shared" si="1"/>
        <v>0.25</v>
      </c>
      <c r="N121" s="389">
        <f t="shared" si="2"/>
        <v>1</v>
      </c>
      <c r="O121" s="389">
        <f t="shared" si="2"/>
        <v>1</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26" t="s">
        <v>88</v>
      </c>
      <c r="H122" s="389">
        <v>250</v>
      </c>
      <c r="I122" s="389">
        <v>60</v>
      </c>
      <c r="J122" s="389">
        <v>170</v>
      </c>
      <c r="K122" s="26"/>
      <c r="L122" s="7" t="str">
        <f t="shared" si="0"/>
        <v>sr</v>
      </c>
      <c r="M122" s="390">
        <f t="shared" si="1"/>
        <v>0.25</v>
      </c>
      <c r="N122" s="389">
        <f t="shared" si="2"/>
        <v>1</v>
      </c>
      <c r="O122" s="389">
        <f t="shared" si="2"/>
        <v>1</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26" t="s">
        <v>418</v>
      </c>
      <c r="H123" s="389">
        <v>250</v>
      </c>
      <c r="I123" s="389">
        <v>60</v>
      </c>
      <c r="J123" s="389">
        <v>120</v>
      </c>
      <c r="K123" s="26"/>
      <c r="L123" s="7" t="str">
        <f t="shared" si="0"/>
        <v>t</v>
      </c>
      <c r="M123" s="390">
        <f t="shared" si="1"/>
        <v>0.25</v>
      </c>
      <c r="N123" s="389">
        <f t="shared" si="2"/>
        <v>1</v>
      </c>
      <c r="O123" s="389">
        <f t="shared" si="2"/>
        <v>1</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26" t="s">
        <v>274</v>
      </c>
      <c r="H124" s="389">
        <v>250</v>
      </c>
      <c r="I124" s="389">
        <v>60</v>
      </c>
      <c r="J124" s="389">
        <v>170</v>
      </c>
      <c r="K124" s="26"/>
      <c r="L124" s="7" t="str">
        <f t="shared" si="0"/>
        <v>tr</v>
      </c>
      <c r="M124" s="390">
        <f t="shared" si="1"/>
        <v>0.25</v>
      </c>
      <c r="N124" s="389">
        <f t="shared" si="2"/>
        <v>1</v>
      </c>
      <c r="O124" s="389">
        <f t="shared" si="2"/>
        <v>1</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26" t="s">
        <v>419</v>
      </c>
      <c r="H125" s="389">
        <v>250</v>
      </c>
      <c r="I125" s="389">
        <v>60</v>
      </c>
      <c r="J125" s="389">
        <v>120</v>
      </c>
      <c r="K125" s="26"/>
      <c r="L125" s="7" t="str">
        <f t="shared" si="0"/>
        <v>u</v>
      </c>
      <c r="M125" s="390">
        <f t="shared" si="1"/>
        <v>0.25</v>
      </c>
      <c r="N125" s="389">
        <f t="shared" si="2"/>
        <v>1</v>
      </c>
      <c r="O125" s="389">
        <f t="shared" si="2"/>
        <v>1</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25" t="s">
        <v>272</v>
      </c>
      <c r="H126" s="389">
        <v>250</v>
      </c>
      <c r="I126" s="389">
        <v>60</v>
      </c>
      <c r="J126" s="389">
        <v>170</v>
      </c>
      <c r="K126" s="25"/>
      <c r="L126" s="7" t="str">
        <f t="shared" si="0"/>
        <v>ur</v>
      </c>
      <c r="M126" s="390">
        <f t="shared" si="1"/>
        <v>0.25</v>
      </c>
      <c r="N126" s="389">
        <f t="shared" si="2"/>
        <v>1</v>
      </c>
      <c r="O126" s="389">
        <f t="shared" si="2"/>
        <v>1</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25" t="s">
        <v>420</v>
      </c>
      <c r="H127" s="389">
        <v>250</v>
      </c>
      <c r="I127" s="389">
        <v>60</v>
      </c>
      <c r="J127" s="389">
        <v>120</v>
      </c>
      <c r="K127" s="25"/>
      <c r="L127" s="7" t="str">
        <f t="shared" si="0"/>
        <v>x</v>
      </c>
      <c r="M127" s="390">
        <f t="shared" si="1"/>
        <v>0.25</v>
      </c>
      <c r="N127" s="389">
        <f t="shared" si="2"/>
        <v>1</v>
      </c>
      <c r="O127" s="389">
        <f t="shared" si="2"/>
        <v>1</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7" t="s">
        <v>273</v>
      </c>
      <c r="H128" s="389">
        <v>250</v>
      </c>
      <c r="I128" s="389">
        <v>60</v>
      </c>
      <c r="J128" s="389">
        <v>170</v>
      </c>
      <c r="L128" s="7" t="str">
        <f t="shared" si="0"/>
        <v>xr</v>
      </c>
      <c r="M128" s="390">
        <f t="shared" si="1"/>
        <v>0.25</v>
      </c>
      <c r="N128" s="389">
        <f t="shared" si="2"/>
        <v>1</v>
      </c>
      <c r="O128" s="389">
        <f t="shared" si="2"/>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84" ht="15" outlineLevel="1" x14ac:dyDescent="0.25">
      <c r="A129" s="4"/>
      <c r="B129" s="5"/>
      <c r="C129" s="16"/>
      <c r="D129" s="16"/>
      <c r="E129" s="16"/>
      <c r="F129" s="25"/>
      <c r="H129" s="331"/>
      <c r="I129" s="332"/>
      <c r="J129" s="332"/>
      <c r="K129" s="34"/>
      <c r="P129" s="34"/>
      <c r="Q129" s="34"/>
      <c r="R129" s="34"/>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c r="BP135" s="258"/>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c r="BP136" s="258"/>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84" ht="12" customHeight="1" outlineLevel="1" x14ac:dyDescent="0.25">
      <c r="A138" s="4"/>
      <c r="B138" s="5"/>
      <c r="C138" s="11"/>
      <c r="D138" s="11"/>
      <c r="E138" s="11" t="s">
        <v>1</v>
      </c>
      <c r="F138" s="12"/>
      <c r="G138" s="13" t="s">
        <v>317</v>
      </c>
      <c r="H138" s="12"/>
      <c r="I138" s="12"/>
      <c r="J138" s="12"/>
      <c r="K138" s="12"/>
      <c r="L138" s="12"/>
      <c r="M138" s="12"/>
      <c r="N138" s="12"/>
      <c r="O138" s="12"/>
      <c r="P138" s="12"/>
      <c r="Q138" s="12"/>
      <c r="R138" s="12"/>
      <c r="S138" s="14"/>
      <c r="T138" s="12"/>
      <c r="U138" s="14"/>
      <c r="V138" s="1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84" ht="12" customHeight="1" outlineLevel="1" x14ac:dyDescent="0.25">
      <c r="A140" s="4"/>
      <c r="B140" s="5"/>
      <c r="C140" s="16"/>
      <c r="D140" s="11"/>
      <c r="E140" s="16"/>
      <c r="F140" s="12"/>
      <c r="G140" s="12" t="s">
        <v>2</v>
      </c>
      <c r="H140" s="12"/>
      <c r="I140" s="12" t="s">
        <v>310</v>
      </c>
      <c r="J140" s="12"/>
      <c r="K140" s="12"/>
      <c r="L140" s="12"/>
      <c r="M140" s="12"/>
      <c r="N140" s="12"/>
      <c r="O140" s="12"/>
      <c r="P140" s="12"/>
      <c r="Q140" s="12"/>
      <c r="R140" s="12"/>
      <c r="S140" s="14"/>
      <c r="T140" s="18"/>
      <c r="U140" s="14"/>
      <c r="V140" s="1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84" ht="12" customHeight="1" outlineLevel="1" x14ac:dyDescent="0.25">
      <c r="A142" s="4"/>
      <c r="B142" s="5"/>
      <c r="C142" s="16"/>
      <c r="D142" s="16"/>
      <c r="E142" s="16"/>
      <c r="F142" s="16"/>
      <c r="G142" s="16"/>
      <c r="H142" s="16"/>
      <c r="I142" s="16"/>
      <c r="J142" s="244"/>
      <c r="K142" s="244"/>
      <c r="L142" s="244"/>
      <c r="M142" s="244"/>
      <c r="N142" s="244"/>
      <c r="O142" s="244"/>
      <c r="P142" s="244"/>
      <c r="Q142" s="244"/>
      <c r="R142" s="244"/>
      <c r="S142" s="244"/>
      <c r="T142" s="244"/>
      <c r="U142" s="244"/>
      <c r="V142" s="24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84" ht="12" customHeight="1" outlineLevel="1" x14ac:dyDescent="0.25">
      <c r="A143" s="4"/>
      <c r="B143" s="5"/>
      <c r="C143" s="16"/>
      <c r="D143" s="16"/>
      <c r="E143" s="16"/>
      <c r="F143" s="16"/>
      <c r="G143" s="16"/>
      <c r="H143" s="16"/>
      <c r="I143" s="16"/>
      <c r="J143" s="16"/>
      <c r="K143" s="16"/>
      <c r="L143" s="244"/>
      <c r="M143" s="244"/>
      <c r="N143" s="244"/>
      <c r="O143" s="244"/>
      <c r="P143" s="244"/>
      <c r="Q143" s="244"/>
      <c r="R143" s="244"/>
      <c r="S143" s="244"/>
      <c r="T143" s="244"/>
      <c r="U143" s="244"/>
      <c r="V143" s="24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44"/>
      <c r="T144" s="244"/>
      <c r="U144" s="244"/>
      <c r="V144" s="244"/>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68" ht="12" customHeight="1" outlineLevel="1" x14ac:dyDescent="0.25">
      <c r="A145" s="4"/>
      <c r="B145" s="5"/>
      <c r="C145" s="16"/>
      <c r="D145" s="16"/>
      <c r="E145" s="16"/>
      <c r="F145" s="16"/>
      <c r="G145" s="16"/>
      <c r="H145" s="16" t="s">
        <v>70</v>
      </c>
      <c r="I145" s="268" t="s">
        <v>479</v>
      </c>
      <c r="J145" s="274" t="s">
        <v>466</v>
      </c>
      <c r="K145" s="274" t="s">
        <v>66</v>
      </c>
      <c r="L145" s="274" t="s">
        <v>67</v>
      </c>
      <c r="M145" s="274" t="s">
        <v>68</v>
      </c>
      <c r="N145" s="274" t="s">
        <v>69</v>
      </c>
      <c r="O145" s="22"/>
      <c r="P145" s="23"/>
      <c r="Q145" s="23"/>
      <c r="R145" s="23"/>
      <c r="S145" s="244"/>
      <c r="T145" s="244"/>
      <c r="U145" s="244"/>
      <c r="V145" s="244"/>
      <c r="W145" s="15"/>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68" ht="15" outlineLevel="1" x14ac:dyDescent="0.25">
      <c r="A146" s="4"/>
      <c r="B146" s="5"/>
      <c r="C146" s="16"/>
      <c r="D146" s="16"/>
      <c r="E146" s="16"/>
      <c r="F146" s="25"/>
      <c r="G146" s="26" t="s">
        <v>42</v>
      </c>
      <c r="H146" s="26" t="s">
        <v>72</v>
      </c>
      <c r="I146" s="277" t="s">
        <v>82</v>
      </c>
      <c r="J146" s="391">
        <v>120</v>
      </c>
      <c r="K146" s="391">
        <v>120</v>
      </c>
      <c r="L146" s="391">
        <v>120</v>
      </c>
      <c r="M146" s="391">
        <v>120</v>
      </c>
      <c r="N146" s="391">
        <v>120</v>
      </c>
      <c r="O146" s="68"/>
      <c r="P146" s="61"/>
      <c r="Q146" s="61"/>
      <c r="R146" s="61"/>
      <c r="S146" s="61"/>
      <c r="T146" s="61"/>
      <c r="U146" s="61"/>
      <c r="V146" s="59"/>
      <c r="W146" s="15"/>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row>
    <row r="147" spans="1:68" s="79" customFormat="1" ht="15" outlineLevel="1" x14ac:dyDescent="0.25">
      <c r="A147" s="257"/>
      <c r="B147" s="258"/>
      <c r="C147" s="268"/>
      <c r="D147" s="268"/>
      <c r="E147" s="268"/>
      <c r="F147" s="276"/>
      <c r="G147" s="277"/>
      <c r="H147" s="277" t="s">
        <v>72</v>
      </c>
      <c r="I147" s="277" t="s">
        <v>83</v>
      </c>
      <c r="J147" s="391">
        <v>120</v>
      </c>
      <c r="K147" s="391">
        <v>120</v>
      </c>
      <c r="L147" s="391">
        <v>120</v>
      </c>
      <c r="M147" s="391">
        <v>120</v>
      </c>
      <c r="N147" s="391">
        <v>120</v>
      </c>
      <c r="O147" s="68"/>
      <c r="P147" s="61"/>
      <c r="Q147" s="61"/>
      <c r="R147" s="61"/>
      <c r="S147" s="61"/>
      <c r="T147" s="61"/>
      <c r="U147" s="61"/>
      <c r="V147" s="59"/>
      <c r="W147" s="267"/>
      <c r="X147" s="259"/>
      <c r="Y147" s="259"/>
      <c r="Z147" s="259"/>
      <c r="AA147" s="259"/>
      <c r="AB147" s="259"/>
      <c r="AC147" s="259"/>
      <c r="AD147" s="259"/>
      <c r="AE147" s="259"/>
      <c r="AF147" s="259"/>
      <c r="AG147" s="259"/>
      <c r="AH147" s="259"/>
      <c r="AI147" s="259"/>
      <c r="AJ147" s="259"/>
      <c r="AK147" s="259"/>
      <c r="AL147" s="259"/>
      <c r="AM147" s="259"/>
      <c r="AN147" s="259"/>
      <c r="AO147" s="259"/>
      <c r="AP147" s="259"/>
      <c r="AQ147" s="259"/>
      <c r="AR147" s="259"/>
      <c r="AS147" s="259"/>
      <c r="AT147" s="259"/>
      <c r="AU147" s="259"/>
      <c r="AV147" s="259"/>
      <c r="AW147" s="259"/>
      <c r="AX147" s="259"/>
      <c r="AY147" s="259"/>
      <c r="AZ147" s="259"/>
      <c r="BA147" s="259"/>
      <c r="BB147" s="259"/>
      <c r="BC147" s="259"/>
      <c r="BD147" s="259"/>
      <c r="BE147" s="259"/>
      <c r="BF147" s="259"/>
      <c r="BG147" s="259"/>
      <c r="BH147" s="259"/>
      <c r="BI147" s="259"/>
      <c r="BJ147" s="259"/>
      <c r="BK147" s="259"/>
      <c r="BL147" s="259"/>
      <c r="BM147" s="259"/>
      <c r="BN147" s="259"/>
      <c r="BO147" s="259"/>
      <c r="BP147" s="259"/>
    </row>
    <row r="148" spans="1:68" s="79" customFormat="1" ht="15" outlineLevel="1" x14ac:dyDescent="0.25">
      <c r="A148" s="257"/>
      <c r="B148" s="258"/>
      <c r="C148" s="268"/>
      <c r="D148" s="268"/>
      <c r="E148" s="268"/>
      <c r="F148" s="276"/>
      <c r="G148" s="277"/>
      <c r="H148" s="277" t="s">
        <v>72</v>
      </c>
      <c r="I148" s="277" t="s">
        <v>415</v>
      </c>
      <c r="J148" s="391">
        <v>120</v>
      </c>
      <c r="K148" s="391">
        <v>120</v>
      </c>
      <c r="L148" s="391">
        <v>120</v>
      </c>
      <c r="M148" s="391">
        <v>120</v>
      </c>
      <c r="N148" s="391">
        <v>120</v>
      </c>
      <c r="O148" s="68"/>
      <c r="P148" s="61"/>
      <c r="Q148" s="61"/>
      <c r="R148" s="61"/>
      <c r="S148" s="61"/>
      <c r="T148" s="61"/>
      <c r="U148" s="61"/>
      <c r="V148" s="59"/>
      <c r="W148" s="267"/>
      <c r="X148" s="259"/>
      <c r="Y148" s="259"/>
      <c r="Z148" s="259"/>
      <c r="AA148" s="259"/>
      <c r="AB148" s="259"/>
      <c r="AC148" s="259"/>
      <c r="AD148" s="259"/>
      <c r="AE148" s="259"/>
      <c r="AF148" s="259"/>
      <c r="AG148" s="259"/>
      <c r="AH148" s="259"/>
      <c r="AI148" s="259"/>
      <c r="AJ148" s="259"/>
      <c r="AK148" s="259"/>
      <c r="AL148" s="259"/>
      <c r="AM148" s="259"/>
      <c r="AN148" s="259"/>
      <c r="AO148" s="259"/>
      <c r="AP148" s="259"/>
      <c r="AQ148" s="259"/>
      <c r="AR148" s="259"/>
      <c r="AS148" s="259"/>
      <c r="AT148" s="259"/>
      <c r="AU148" s="259"/>
      <c r="AV148" s="259"/>
      <c r="AW148" s="259"/>
      <c r="AX148" s="259"/>
      <c r="AY148" s="259"/>
      <c r="AZ148" s="259"/>
      <c r="BA148" s="259"/>
      <c r="BB148" s="259"/>
      <c r="BC148" s="259"/>
      <c r="BD148" s="259"/>
      <c r="BE148" s="259"/>
      <c r="BF148" s="259"/>
      <c r="BG148" s="259"/>
      <c r="BH148" s="259"/>
      <c r="BI148" s="259"/>
      <c r="BJ148" s="259"/>
      <c r="BK148" s="259"/>
      <c r="BL148" s="259"/>
      <c r="BM148" s="259"/>
      <c r="BN148" s="259"/>
      <c r="BO148" s="259"/>
      <c r="BP148" s="259"/>
    </row>
    <row r="149" spans="1:68" s="79" customFormat="1" ht="15" outlineLevel="1" x14ac:dyDescent="0.25">
      <c r="A149" s="257"/>
      <c r="B149" s="258"/>
      <c r="C149" s="268"/>
      <c r="D149" s="268"/>
      <c r="E149" s="268"/>
      <c r="F149" s="276"/>
      <c r="G149" s="277"/>
      <c r="H149" s="277" t="s">
        <v>72</v>
      </c>
      <c r="I149" s="79" t="s">
        <v>416</v>
      </c>
      <c r="J149" s="391">
        <v>120</v>
      </c>
      <c r="K149" s="391">
        <v>120</v>
      </c>
      <c r="L149" s="391">
        <v>120</v>
      </c>
      <c r="M149" s="391">
        <v>120</v>
      </c>
      <c r="N149" s="391">
        <v>120</v>
      </c>
      <c r="O149" s="68"/>
      <c r="P149" s="61"/>
      <c r="Q149" s="61"/>
      <c r="R149" s="61"/>
      <c r="S149" s="61"/>
      <c r="T149" s="61"/>
      <c r="U149" s="61"/>
      <c r="V149" s="59"/>
      <c r="W149" s="267"/>
      <c r="X149" s="259"/>
      <c r="Y149" s="259"/>
      <c r="Z149" s="259"/>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68" s="79" customFormat="1" ht="15" outlineLevel="1" x14ac:dyDescent="0.25">
      <c r="A150" s="257"/>
      <c r="B150" s="258"/>
      <c r="C150" s="268"/>
      <c r="D150" s="268"/>
      <c r="E150" s="268"/>
      <c r="F150" s="276"/>
      <c r="G150" s="277"/>
      <c r="H150" s="277" t="s">
        <v>72</v>
      </c>
      <c r="I150" s="79" t="s">
        <v>275</v>
      </c>
      <c r="J150" s="391">
        <v>120</v>
      </c>
      <c r="K150" s="391">
        <v>120</v>
      </c>
      <c r="L150" s="391">
        <v>120</v>
      </c>
      <c r="M150" s="391">
        <v>120</v>
      </c>
      <c r="N150" s="391">
        <v>120</v>
      </c>
      <c r="O150" s="68"/>
      <c r="P150" s="61"/>
      <c r="Q150" s="61"/>
      <c r="R150" s="61"/>
      <c r="S150" s="61"/>
      <c r="T150" s="61"/>
      <c r="U150" s="61"/>
      <c r="V150" s="59"/>
      <c r="W150" s="267"/>
      <c r="X150" s="259"/>
      <c r="Y150" s="259"/>
      <c r="Z150" s="259"/>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68" s="79" customFormat="1" ht="15" outlineLevel="1" x14ac:dyDescent="0.25">
      <c r="A151" s="257"/>
      <c r="B151" s="258"/>
      <c r="C151" s="268"/>
      <c r="D151" s="268"/>
      <c r="E151" s="268"/>
      <c r="F151" s="276"/>
      <c r="G151" s="277"/>
      <c r="H151" s="277" t="s">
        <v>72</v>
      </c>
      <c r="I151" s="277" t="s">
        <v>417</v>
      </c>
      <c r="J151" s="391">
        <v>120</v>
      </c>
      <c r="K151" s="391">
        <v>120</v>
      </c>
      <c r="L151" s="391">
        <v>120</v>
      </c>
      <c r="M151" s="391">
        <v>120</v>
      </c>
      <c r="N151" s="391">
        <v>120</v>
      </c>
      <c r="O151" s="68"/>
      <c r="P151" s="61"/>
      <c r="Q151" s="61"/>
      <c r="R151" s="61"/>
      <c r="S151" s="61"/>
      <c r="T151" s="61"/>
      <c r="U151" s="61"/>
      <c r="V151" s="59"/>
      <c r="W151" s="267"/>
      <c r="X151" s="259"/>
      <c r="Y151" s="259"/>
      <c r="Z151" s="259"/>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68" s="79" customFormat="1" ht="15" outlineLevel="1" x14ac:dyDescent="0.25">
      <c r="A152" s="257"/>
      <c r="B152" s="258"/>
      <c r="C152" s="268"/>
      <c r="D152" s="268"/>
      <c r="E152" s="268"/>
      <c r="F152" s="276"/>
      <c r="G152" s="277"/>
      <c r="H152" s="277" t="s">
        <v>72</v>
      </c>
      <c r="I152" s="277" t="s">
        <v>88</v>
      </c>
      <c r="J152" s="391">
        <v>120</v>
      </c>
      <c r="K152" s="391">
        <v>120</v>
      </c>
      <c r="L152" s="391">
        <v>120</v>
      </c>
      <c r="M152" s="391">
        <v>120</v>
      </c>
      <c r="N152" s="391">
        <v>120</v>
      </c>
      <c r="O152" s="68"/>
      <c r="P152" s="61"/>
      <c r="Q152" s="61"/>
      <c r="R152" s="61"/>
      <c r="S152" s="61"/>
      <c r="T152" s="61"/>
      <c r="U152" s="61"/>
      <c r="V152" s="59"/>
      <c r="W152" s="267"/>
      <c r="X152" s="259"/>
      <c r="Y152" s="259"/>
      <c r="Z152" s="259"/>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68" s="79" customFormat="1" ht="15" outlineLevel="1" x14ac:dyDescent="0.25">
      <c r="A153" s="257"/>
      <c r="B153" s="258"/>
      <c r="C153" s="268"/>
      <c r="D153" s="268"/>
      <c r="E153" s="268"/>
      <c r="F153" s="276"/>
      <c r="G153" s="277"/>
      <c r="H153" s="277" t="s">
        <v>72</v>
      </c>
      <c r="I153" s="277" t="s">
        <v>418</v>
      </c>
      <c r="J153" s="391">
        <v>120</v>
      </c>
      <c r="K153" s="391">
        <v>120</v>
      </c>
      <c r="L153" s="391">
        <v>120</v>
      </c>
      <c r="M153" s="391">
        <v>120</v>
      </c>
      <c r="N153" s="391">
        <v>120</v>
      </c>
      <c r="O153" s="68"/>
      <c r="P153" s="61"/>
      <c r="Q153" s="61"/>
      <c r="R153" s="61"/>
      <c r="S153" s="61"/>
      <c r="T153" s="61"/>
      <c r="U153" s="61"/>
      <c r="V153" s="59"/>
      <c r="W153" s="267"/>
      <c r="X153" s="259"/>
      <c r="Y153" s="259"/>
      <c r="Z153" s="259"/>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68" s="79" customFormat="1" ht="15" outlineLevel="1" x14ac:dyDescent="0.25">
      <c r="A154" s="257"/>
      <c r="B154" s="258"/>
      <c r="C154" s="268"/>
      <c r="D154" s="268"/>
      <c r="E154" s="268"/>
      <c r="F154" s="276"/>
      <c r="G154" s="277"/>
      <c r="H154" s="277" t="s">
        <v>72</v>
      </c>
      <c r="I154" s="277" t="s">
        <v>274</v>
      </c>
      <c r="J154" s="391">
        <v>120</v>
      </c>
      <c r="K154" s="391">
        <v>120</v>
      </c>
      <c r="L154" s="391">
        <v>120</v>
      </c>
      <c r="M154" s="391">
        <v>120</v>
      </c>
      <c r="N154" s="391">
        <v>120</v>
      </c>
      <c r="O154" s="68"/>
      <c r="P154" s="61"/>
      <c r="Q154" s="61"/>
      <c r="R154" s="61"/>
      <c r="S154" s="61"/>
      <c r="T154" s="61"/>
      <c r="U154" s="61"/>
      <c r="V154" s="59"/>
      <c r="W154" s="267"/>
      <c r="X154" s="259"/>
      <c r="Y154" s="259"/>
      <c r="Z154" s="259"/>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68" s="79" customFormat="1" ht="15" outlineLevel="1" x14ac:dyDescent="0.25">
      <c r="A155" s="257"/>
      <c r="B155" s="258"/>
      <c r="C155" s="268"/>
      <c r="D155" s="268"/>
      <c r="E155" s="268"/>
      <c r="F155" s="276"/>
      <c r="G155" s="277"/>
      <c r="H155" s="277" t="s">
        <v>72</v>
      </c>
      <c r="I155" s="277" t="s">
        <v>419</v>
      </c>
      <c r="J155" s="391">
        <v>120</v>
      </c>
      <c r="K155" s="391">
        <v>120</v>
      </c>
      <c r="L155" s="391">
        <v>120</v>
      </c>
      <c r="M155" s="391">
        <v>120</v>
      </c>
      <c r="N155" s="391">
        <v>120</v>
      </c>
      <c r="O155" s="68"/>
      <c r="P155" s="61"/>
      <c r="Q155" s="61"/>
      <c r="R155" s="61"/>
      <c r="S155" s="61"/>
      <c r="T155" s="61"/>
      <c r="U155" s="61"/>
      <c r="V155" s="59"/>
      <c r="W155" s="267"/>
      <c r="X155" s="259"/>
      <c r="Y155" s="259"/>
      <c r="Z155" s="259"/>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68" s="79" customFormat="1" ht="15" outlineLevel="1" x14ac:dyDescent="0.25">
      <c r="A156" s="257"/>
      <c r="B156" s="258"/>
      <c r="C156" s="268"/>
      <c r="D156" s="268"/>
      <c r="E156" s="268"/>
      <c r="F156" s="276"/>
      <c r="G156" s="277"/>
      <c r="H156" s="277" t="s">
        <v>72</v>
      </c>
      <c r="I156" s="276" t="s">
        <v>272</v>
      </c>
      <c r="J156" s="391">
        <v>120</v>
      </c>
      <c r="K156" s="391">
        <v>120</v>
      </c>
      <c r="L156" s="391">
        <v>120</v>
      </c>
      <c r="M156" s="391">
        <v>120</v>
      </c>
      <c r="N156" s="391">
        <v>120</v>
      </c>
      <c r="O156" s="68"/>
      <c r="P156" s="61"/>
      <c r="Q156" s="61"/>
      <c r="R156" s="61"/>
      <c r="S156" s="61"/>
      <c r="T156" s="61"/>
      <c r="U156" s="61"/>
      <c r="V156" s="59"/>
      <c r="W156" s="267"/>
      <c r="X156" s="259"/>
      <c r="Y156" s="259"/>
      <c r="Z156" s="259"/>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68" s="79" customFormat="1" ht="15" outlineLevel="1" x14ac:dyDescent="0.25">
      <c r="A157" s="257"/>
      <c r="B157" s="258"/>
      <c r="C157" s="268"/>
      <c r="D157" s="268"/>
      <c r="E157" s="268"/>
      <c r="F157" s="276"/>
      <c r="G157" s="277"/>
      <c r="H157" s="277" t="s">
        <v>72</v>
      </c>
      <c r="I157" s="276" t="s">
        <v>420</v>
      </c>
      <c r="J157" s="391">
        <v>120</v>
      </c>
      <c r="K157" s="391">
        <v>120</v>
      </c>
      <c r="L157" s="391">
        <v>120</v>
      </c>
      <c r="M157" s="391">
        <v>120</v>
      </c>
      <c r="N157" s="391">
        <v>120</v>
      </c>
      <c r="O157" s="68"/>
      <c r="P157" s="61"/>
      <c r="Q157" s="61"/>
      <c r="R157" s="61"/>
      <c r="S157" s="61"/>
      <c r="T157" s="61"/>
      <c r="U157" s="61"/>
      <c r="V157" s="59"/>
      <c r="W157" s="267"/>
      <c r="X157" s="259"/>
      <c r="Y157" s="259"/>
      <c r="Z157" s="259"/>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68" s="79" customFormat="1" ht="15" outlineLevel="1" x14ac:dyDescent="0.25">
      <c r="A158" s="257"/>
      <c r="B158" s="258"/>
      <c r="C158" s="268"/>
      <c r="D158" s="268"/>
      <c r="E158" s="268"/>
      <c r="F158" s="276"/>
      <c r="G158" s="277"/>
      <c r="H158" s="277" t="s">
        <v>72</v>
      </c>
      <c r="I158" s="79" t="s">
        <v>273</v>
      </c>
      <c r="J158" s="391">
        <v>120</v>
      </c>
      <c r="K158" s="391">
        <v>120</v>
      </c>
      <c r="L158" s="391">
        <v>120</v>
      </c>
      <c r="M158" s="391">
        <v>120</v>
      </c>
      <c r="N158" s="391">
        <v>120</v>
      </c>
      <c r="O158" s="68"/>
      <c r="P158" s="61"/>
      <c r="Q158" s="61"/>
      <c r="R158" s="61"/>
      <c r="S158" s="61"/>
      <c r="T158" s="61"/>
      <c r="U158" s="61"/>
      <c r="V158" s="59"/>
      <c r="W158" s="267"/>
      <c r="X158" s="259"/>
      <c r="Y158" s="259"/>
      <c r="Z158" s="259"/>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68" ht="15" outlineLevel="1" x14ac:dyDescent="0.25">
      <c r="A159" s="4"/>
      <c r="B159" s="5"/>
      <c r="C159" s="16"/>
      <c r="D159" s="16"/>
      <c r="E159" s="16"/>
      <c r="F159" s="25"/>
      <c r="G159" s="26"/>
      <c r="H159" s="250"/>
      <c r="I159" s="254"/>
      <c r="J159" s="255"/>
      <c r="K159" s="255"/>
      <c r="L159" s="255"/>
      <c r="M159" s="255"/>
      <c r="N159" s="68"/>
      <c r="O159" s="68"/>
      <c r="P159" s="61"/>
      <c r="Q159" s="61"/>
      <c r="R159" s="61"/>
      <c r="S159" s="61"/>
      <c r="T159" s="61"/>
      <c r="U159" s="61"/>
      <c r="V159" s="59"/>
      <c r="W159" s="15"/>
      <c r="X159" s="6"/>
      <c r="Y159" s="6"/>
      <c r="Z159" s="6"/>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68" ht="15" outlineLevel="1" x14ac:dyDescent="0.25">
      <c r="A160" s="4"/>
      <c r="B160" s="5"/>
      <c r="C160" s="16"/>
      <c r="D160" s="16"/>
      <c r="E160" s="16"/>
      <c r="F160" s="25"/>
      <c r="G160" s="26"/>
      <c r="H160" s="250" t="s">
        <v>70</v>
      </c>
      <c r="I160" s="250" t="s">
        <v>479</v>
      </c>
      <c r="J160" s="239" t="s">
        <v>466</v>
      </c>
      <c r="K160" s="239" t="s">
        <v>66</v>
      </c>
      <c r="L160" s="239" t="s">
        <v>67</v>
      </c>
      <c r="M160" s="239" t="s">
        <v>68</v>
      </c>
      <c r="N160" s="239" t="s">
        <v>69</v>
      </c>
      <c r="O160" s="256"/>
      <c r="P160" s="61"/>
      <c r="Q160" s="61"/>
      <c r="R160" s="61"/>
      <c r="S160" s="61"/>
      <c r="T160" s="61"/>
      <c r="U160" s="61"/>
      <c r="V160" s="59"/>
      <c r="W160" s="15"/>
      <c r="X160" s="6"/>
      <c r="Y160" s="6"/>
      <c r="Z160" s="6"/>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ht="15" outlineLevel="1" x14ac:dyDescent="0.25">
      <c r="A161" s="4"/>
      <c r="B161" s="5"/>
      <c r="C161" s="16"/>
      <c r="D161" s="16"/>
      <c r="E161" s="16"/>
      <c r="F161" s="25"/>
      <c r="G161" s="26" t="s">
        <v>318</v>
      </c>
      <c r="H161" s="277" t="s">
        <v>72</v>
      </c>
      <c r="I161" s="277" t="s">
        <v>82</v>
      </c>
      <c r="J161" s="359">
        <v>1</v>
      </c>
      <c r="K161" s="359">
        <v>1</v>
      </c>
      <c r="L161" s="359">
        <v>1</v>
      </c>
      <c r="M161" s="359">
        <v>1</v>
      </c>
      <c r="N161" s="359">
        <v>1</v>
      </c>
      <c r="O161" s="68"/>
      <c r="P161" s="61"/>
      <c r="Q161" s="61"/>
      <c r="R161" s="61"/>
      <c r="S161" s="61"/>
      <c r="T161" s="61"/>
      <c r="U161" s="61"/>
      <c r="V161" s="59"/>
      <c r="W161" s="15"/>
      <c r="X161" s="6"/>
      <c r="Y161" s="6"/>
      <c r="Z161" s="6"/>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277" t="s">
        <v>83</v>
      </c>
      <c r="J162" s="359">
        <v>1</v>
      </c>
      <c r="K162" s="359">
        <v>1</v>
      </c>
      <c r="L162" s="359">
        <v>1</v>
      </c>
      <c r="M162" s="359">
        <v>1</v>
      </c>
      <c r="N162" s="359">
        <v>1</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59">
        <v>1</v>
      </c>
      <c r="K163" s="359">
        <v>1</v>
      </c>
      <c r="L163" s="359">
        <v>1</v>
      </c>
      <c r="M163" s="359">
        <v>1</v>
      </c>
      <c r="N163" s="359">
        <v>1</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79" t="s">
        <v>416</v>
      </c>
      <c r="J164" s="359">
        <v>1</v>
      </c>
      <c r="K164" s="359">
        <v>1</v>
      </c>
      <c r="L164" s="359">
        <v>1</v>
      </c>
      <c r="M164" s="359">
        <v>1</v>
      </c>
      <c r="N164" s="359">
        <v>1</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79" t="s">
        <v>275</v>
      </c>
      <c r="J165" s="359">
        <v>1</v>
      </c>
      <c r="K165" s="359">
        <v>1</v>
      </c>
      <c r="L165" s="359">
        <v>1</v>
      </c>
      <c r="M165" s="359">
        <v>1</v>
      </c>
      <c r="N165" s="359">
        <v>1</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417</v>
      </c>
      <c r="J166" s="359">
        <v>1</v>
      </c>
      <c r="K166" s="359">
        <v>1</v>
      </c>
      <c r="L166" s="359">
        <v>1</v>
      </c>
      <c r="M166" s="359">
        <v>1</v>
      </c>
      <c r="N166" s="359">
        <v>1</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88</v>
      </c>
      <c r="J167" s="359">
        <v>1</v>
      </c>
      <c r="K167" s="359">
        <v>1</v>
      </c>
      <c r="L167" s="359">
        <v>1</v>
      </c>
      <c r="M167" s="359">
        <v>1</v>
      </c>
      <c r="N167" s="359">
        <v>1</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7" t="s">
        <v>418</v>
      </c>
      <c r="J168" s="359">
        <v>1</v>
      </c>
      <c r="K168" s="359">
        <v>1</v>
      </c>
      <c r="L168" s="359">
        <v>1</v>
      </c>
      <c r="M168" s="359">
        <v>1</v>
      </c>
      <c r="N168" s="359">
        <v>1</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7" t="s">
        <v>274</v>
      </c>
      <c r="J169" s="359">
        <v>1</v>
      </c>
      <c r="K169" s="359">
        <v>1</v>
      </c>
      <c r="L169" s="359">
        <v>1</v>
      </c>
      <c r="M169" s="359">
        <v>1</v>
      </c>
      <c r="N169" s="359">
        <v>1</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277" t="s">
        <v>419</v>
      </c>
      <c r="J170" s="359">
        <v>1</v>
      </c>
      <c r="K170" s="359">
        <v>1</v>
      </c>
      <c r="L170" s="359">
        <v>1</v>
      </c>
      <c r="M170" s="359">
        <v>1</v>
      </c>
      <c r="N170" s="359">
        <v>1</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s="79" customFormat="1" ht="15" outlineLevel="1" x14ac:dyDescent="0.25">
      <c r="A171" s="257"/>
      <c r="B171" s="258"/>
      <c r="C171" s="268"/>
      <c r="D171" s="268"/>
      <c r="E171" s="268"/>
      <c r="F171" s="276"/>
      <c r="G171" s="277"/>
      <c r="H171" s="277" t="s">
        <v>72</v>
      </c>
      <c r="I171" s="276" t="s">
        <v>272</v>
      </c>
      <c r="J171" s="359">
        <v>1</v>
      </c>
      <c r="K171" s="359">
        <v>1</v>
      </c>
      <c r="L171" s="359">
        <v>1</v>
      </c>
      <c r="M171" s="359">
        <v>1</v>
      </c>
      <c r="N171" s="359">
        <v>1</v>
      </c>
      <c r="O171" s="68"/>
      <c r="P171" s="61"/>
      <c r="Q171" s="61"/>
      <c r="R171" s="61"/>
      <c r="S171" s="61"/>
      <c r="T171" s="61"/>
      <c r="U171" s="61"/>
      <c r="V171" s="59"/>
      <c r="W171" s="267"/>
      <c r="X171" s="259"/>
      <c r="Y171" s="259"/>
      <c r="Z171" s="259"/>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s="79" customFormat="1" ht="15" outlineLevel="1" x14ac:dyDescent="0.25">
      <c r="A172" s="257"/>
      <c r="B172" s="258"/>
      <c r="C172" s="268"/>
      <c r="D172" s="268"/>
      <c r="E172" s="268"/>
      <c r="F172" s="276"/>
      <c r="G172" s="277"/>
      <c r="H172" s="277" t="s">
        <v>72</v>
      </c>
      <c r="I172" s="276" t="s">
        <v>420</v>
      </c>
      <c r="J172" s="359">
        <v>1</v>
      </c>
      <c r="K172" s="359">
        <v>1</v>
      </c>
      <c r="L172" s="359">
        <v>1</v>
      </c>
      <c r="M172" s="359">
        <v>1</v>
      </c>
      <c r="N172" s="359">
        <v>1</v>
      </c>
      <c r="O172" s="68"/>
      <c r="P172" s="61"/>
      <c r="Q172" s="61"/>
      <c r="R172" s="61"/>
      <c r="S172" s="61"/>
      <c r="T172" s="61"/>
      <c r="U172" s="61"/>
      <c r="V172" s="59"/>
      <c r="W172" s="267"/>
      <c r="X172" s="259"/>
      <c r="Y172" s="259"/>
      <c r="Z172" s="259"/>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s="79" customFormat="1" ht="15" outlineLevel="1" x14ac:dyDescent="0.25">
      <c r="A173" s="257"/>
      <c r="B173" s="258"/>
      <c r="C173" s="268"/>
      <c r="D173" s="268"/>
      <c r="E173" s="268"/>
      <c r="F173" s="276"/>
      <c r="G173" s="277"/>
      <c r="H173" s="277" t="s">
        <v>72</v>
      </c>
      <c r="I173" s="79" t="s">
        <v>273</v>
      </c>
      <c r="J173" s="359">
        <v>1</v>
      </c>
      <c r="K173" s="359">
        <v>1</v>
      </c>
      <c r="L173" s="359">
        <v>1</v>
      </c>
      <c r="M173" s="359">
        <v>1</v>
      </c>
      <c r="N173" s="359">
        <v>1</v>
      </c>
      <c r="O173" s="68"/>
      <c r="P173" s="61"/>
      <c r="Q173" s="61"/>
      <c r="R173" s="61"/>
      <c r="S173" s="61"/>
      <c r="T173" s="61"/>
      <c r="U173" s="61"/>
      <c r="V173" s="59"/>
      <c r="W173" s="267"/>
      <c r="X173" s="259"/>
      <c r="Y173" s="259"/>
      <c r="Z173" s="259"/>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1"/>
      <c r="AB180" s="261"/>
      <c r="AC180" s="261"/>
      <c r="AD180" s="261"/>
      <c r="AE180" s="261"/>
      <c r="AF180" s="261"/>
      <c r="AG180" s="261"/>
      <c r="AH180" s="261"/>
      <c r="AI180" s="261"/>
      <c r="AJ180" s="261"/>
      <c r="AK180" s="261"/>
      <c r="AL180" s="261"/>
      <c r="AM180" s="261"/>
      <c r="AN180" s="261"/>
      <c r="AO180" s="261"/>
      <c r="AP180" s="261"/>
      <c r="AQ180" s="261"/>
      <c r="AR180" s="261"/>
      <c r="AS180" s="261"/>
      <c r="AT180" s="261"/>
      <c r="AU180" s="261"/>
      <c r="AV180" s="261"/>
      <c r="AW180" s="261"/>
      <c r="AX180" s="261"/>
      <c r="AY180" s="261"/>
      <c r="AZ180" s="261"/>
      <c r="BA180" s="261"/>
      <c r="BB180" s="261"/>
      <c r="BC180" s="261"/>
      <c r="BD180" s="261"/>
      <c r="BE180" s="261"/>
      <c r="BF180" s="261"/>
      <c r="BG180" s="261"/>
      <c r="BH180" s="261"/>
      <c r="BI180" s="261"/>
      <c r="BJ180" s="261"/>
      <c r="BK180" s="261"/>
      <c r="BL180" s="261"/>
      <c r="BM180" s="261"/>
      <c r="BN180" s="261"/>
      <c r="BO180" s="261"/>
      <c r="BP180" s="261"/>
      <c r="BQ180" s="9"/>
      <c r="BR180" s="10"/>
      <c r="BS180" s="6"/>
      <c r="BT180" s="6"/>
      <c r="BU180" s="6"/>
    </row>
    <row r="181" spans="1:84" ht="12" customHeight="1" outlineLevel="1" x14ac:dyDescent="0.25">
      <c r="A181" s="4"/>
      <c r="B181" s="5"/>
      <c r="C181" s="11"/>
      <c r="D181" s="11"/>
      <c r="E181" s="11" t="s">
        <v>1</v>
      </c>
      <c r="F181" s="12"/>
      <c r="G181" s="13" t="s">
        <v>403</v>
      </c>
      <c r="H181" s="12"/>
      <c r="I181" s="12"/>
      <c r="J181" s="12"/>
      <c r="K181" s="12"/>
      <c r="L181" s="12" t="s">
        <v>436</v>
      </c>
      <c r="M181" s="12"/>
      <c r="N181" s="12"/>
      <c r="O181" s="12"/>
      <c r="P181" s="12"/>
      <c r="Q181" s="12"/>
      <c r="R181" s="12"/>
      <c r="S181" s="14"/>
      <c r="T181" s="12"/>
      <c r="U181" s="14"/>
      <c r="V181" s="14"/>
      <c r="W181" s="14"/>
      <c r="X181" s="14"/>
      <c r="Y181" s="14"/>
      <c r="Z181" s="14"/>
      <c r="AA181" s="266"/>
      <c r="AB181" s="266"/>
      <c r="AC181" s="266"/>
      <c r="AD181" s="266"/>
      <c r="AE181" s="266"/>
      <c r="AF181" s="266"/>
      <c r="AG181" s="266"/>
      <c r="AH181" s="266"/>
      <c r="AI181" s="266"/>
      <c r="AJ181" s="266"/>
      <c r="AK181" s="266"/>
      <c r="AL181" s="266"/>
      <c r="AM181" s="266"/>
      <c r="AN181" s="266"/>
      <c r="AO181" s="266"/>
      <c r="AP181" s="266"/>
      <c r="AQ181" s="266"/>
      <c r="AR181" s="266"/>
      <c r="AS181" s="266"/>
      <c r="AT181" s="266"/>
      <c r="AU181" s="266"/>
      <c r="AV181" s="266"/>
      <c r="AW181" s="266"/>
      <c r="AX181" s="266"/>
      <c r="AY181" s="266"/>
      <c r="AZ181" s="266"/>
      <c r="BA181" s="266"/>
      <c r="BB181" s="266"/>
      <c r="BC181" s="266"/>
      <c r="BD181" s="266"/>
      <c r="BE181" s="266"/>
      <c r="BF181" s="266"/>
      <c r="BG181" s="266"/>
      <c r="BH181" s="266"/>
      <c r="BI181" s="266"/>
      <c r="BJ181" s="266"/>
      <c r="BK181" s="266"/>
      <c r="BL181" s="266"/>
      <c r="BM181" s="266"/>
      <c r="BN181" s="266"/>
      <c r="BO181" s="266"/>
      <c r="BP181" s="266"/>
      <c r="BQ181" s="14"/>
      <c r="BR181" s="15"/>
      <c r="BS181" s="6"/>
      <c r="BT181" s="6"/>
      <c r="BU181" s="6"/>
    </row>
    <row r="182" spans="1:84" ht="12" customHeight="1" outlineLevel="1" x14ac:dyDescent="0.25">
      <c r="A182" s="4"/>
      <c r="B182" s="5"/>
      <c r="C182" s="11"/>
      <c r="D182" s="11"/>
      <c r="E182" s="16"/>
      <c r="F182" s="12"/>
      <c r="G182" s="17"/>
      <c r="H182" s="12"/>
      <c r="I182" s="346" t="s">
        <v>404</v>
      </c>
      <c r="J182" s="394" t="b">
        <v>1</v>
      </c>
      <c r="K182" s="12"/>
      <c r="L182" s="32" t="s">
        <v>23</v>
      </c>
      <c r="M182" s="12"/>
      <c r="N182" s="12"/>
      <c r="O182" s="12"/>
      <c r="P182" s="12"/>
      <c r="Q182" s="12"/>
      <c r="R182" s="12"/>
      <c r="S182" s="14"/>
      <c r="T182" s="18"/>
      <c r="U182" s="14"/>
      <c r="V182" s="14"/>
      <c r="W182" s="14"/>
      <c r="X182" s="14"/>
      <c r="Y182" s="14"/>
      <c r="Z182" s="14"/>
      <c r="AA182" s="266"/>
      <c r="AB182" s="266"/>
      <c r="AC182" s="266"/>
      <c r="AD182" s="266"/>
      <c r="AE182" s="266"/>
      <c r="AF182" s="266"/>
      <c r="AG182" s="266"/>
      <c r="AH182" s="266"/>
      <c r="AI182" s="266"/>
      <c r="AJ182" s="266"/>
      <c r="AK182" s="266"/>
      <c r="AL182" s="266"/>
      <c r="AM182" s="266"/>
      <c r="AN182" s="266"/>
      <c r="AO182" s="266"/>
      <c r="AP182" s="266"/>
      <c r="AQ182" s="266"/>
      <c r="AR182" s="266"/>
      <c r="AS182" s="266"/>
      <c r="AT182" s="266"/>
      <c r="AU182" s="266"/>
      <c r="AV182" s="266"/>
      <c r="AW182" s="266"/>
      <c r="AX182" s="266"/>
      <c r="AY182" s="266"/>
      <c r="AZ182" s="266"/>
      <c r="BA182" s="266"/>
      <c r="BB182" s="266"/>
      <c r="BC182" s="266"/>
      <c r="BD182" s="266"/>
      <c r="BE182" s="266"/>
      <c r="BF182" s="266"/>
      <c r="BG182" s="266"/>
      <c r="BH182" s="266"/>
      <c r="BI182" s="266"/>
      <c r="BJ182" s="266"/>
      <c r="BK182" s="266"/>
      <c r="BL182" s="266"/>
      <c r="BM182" s="266"/>
      <c r="BN182" s="266"/>
      <c r="BO182" s="266"/>
      <c r="BP182" s="266"/>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434</v>
      </c>
      <c r="M183" s="12"/>
      <c r="N183" s="12"/>
      <c r="O183" s="12"/>
      <c r="P183" s="12"/>
      <c r="Q183" s="12"/>
      <c r="R183" s="12"/>
      <c r="S183" s="14"/>
      <c r="T183" s="18"/>
      <c r="U183" s="14"/>
      <c r="V183" s="14"/>
      <c r="W183" s="14"/>
      <c r="X183" s="14"/>
      <c r="Y183" s="14"/>
      <c r="Z183" s="14"/>
      <c r="AA183" s="266"/>
      <c r="AB183" s="266"/>
      <c r="AC183" s="266"/>
      <c r="AD183" s="266"/>
      <c r="AE183" s="266"/>
      <c r="AF183" s="266"/>
      <c r="AG183" s="266"/>
      <c r="AH183" s="266"/>
      <c r="AI183" s="266"/>
      <c r="AJ183" s="266"/>
      <c r="AK183" s="266"/>
      <c r="AL183" s="266"/>
      <c r="AM183" s="266"/>
      <c r="AN183" s="266"/>
      <c r="AO183" s="266"/>
      <c r="AP183" s="266"/>
      <c r="AQ183" s="266"/>
      <c r="AR183" s="266"/>
      <c r="AS183" s="266"/>
      <c r="AT183" s="266"/>
      <c r="AU183" s="266"/>
      <c r="AV183" s="266"/>
      <c r="AW183" s="266"/>
      <c r="AX183" s="266"/>
      <c r="AY183" s="266"/>
      <c r="AZ183" s="266"/>
      <c r="BA183" s="266"/>
      <c r="BB183" s="266"/>
      <c r="BC183" s="266"/>
      <c r="BD183" s="266"/>
      <c r="BE183" s="266"/>
      <c r="BF183" s="266"/>
      <c r="BG183" s="266"/>
      <c r="BH183" s="266"/>
      <c r="BI183" s="266"/>
      <c r="BJ183" s="266"/>
      <c r="BK183" s="266"/>
      <c r="BL183" s="266"/>
      <c r="BM183" s="266"/>
      <c r="BN183" s="266"/>
      <c r="BO183" s="266"/>
      <c r="BP183" s="266"/>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435</v>
      </c>
      <c r="M184" s="12"/>
      <c r="N184" s="12"/>
      <c r="O184" s="12"/>
      <c r="P184" s="12"/>
      <c r="Q184" s="12"/>
      <c r="R184" s="12"/>
      <c r="S184" s="14"/>
      <c r="T184" s="18"/>
      <c r="U184" s="14"/>
      <c r="V184" s="14"/>
      <c r="W184" s="14"/>
      <c r="X184" s="14"/>
      <c r="Y184" s="14"/>
      <c r="Z184" s="14"/>
      <c r="AA184" s="266"/>
      <c r="AB184" s="266"/>
      <c r="AC184" s="266"/>
      <c r="AD184" s="266"/>
      <c r="AE184" s="266"/>
      <c r="AF184" s="266"/>
      <c r="AG184" s="266"/>
      <c r="AH184" s="266"/>
      <c r="AI184" s="266"/>
      <c r="AJ184" s="266"/>
      <c r="AK184" s="266"/>
      <c r="AL184" s="266"/>
      <c r="AM184" s="266"/>
      <c r="AN184" s="266"/>
      <c r="AO184" s="266"/>
      <c r="AP184" s="266"/>
      <c r="AQ184" s="266"/>
      <c r="AR184" s="266"/>
      <c r="AS184" s="266"/>
      <c r="AT184" s="266"/>
      <c r="AU184" s="266"/>
      <c r="AV184" s="266"/>
      <c r="AW184" s="266"/>
      <c r="AX184" s="266"/>
      <c r="AY184" s="266"/>
      <c r="AZ184" s="266"/>
      <c r="BA184" s="266"/>
      <c r="BB184" s="266"/>
      <c r="BC184" s="266"/>
      <c r="BD184" s="266"/>
      <c r="BE184" s="266"/>
      <c r="BF184" s="266"/>
      <c r="BG184" s="266"/>
      <c r="BH184" s="266"/>
      <c r="BI184" s="266"/>
      <c r="BJ184" s="266"/>
      <c r="BK184" s="266"/>
      <c r="BL184" s="266"/>
      <c r="BM184" s="266"/>
      <c r="BN184" s="266"/>
      <c r="BO184" s="266"/>
      <c r="BP184" s="266"/>
      <c r="BQ184" s="14"/>
      <c r="BR184" s="15"/>
      <c r="BS184" s="6"/>
      <c r="BT184" s="6"/>
      <c r="BU184" s="6"/>
    </row>
    <row r="185" spans="1:84" s="79" customFormat="1" ht="12" customHeight="1" outlineLevel="1" x14ac:dyDescent="0.25">
      <c r="A185" s="257"/>
      <c r="B185" s="258"/>
      <c r="C185" s="271"/>
      <c r="D185" s="263"/>
      <c r="E185" s="268"/>
      <c r="F185" s="264"/>
      <c r="G185" s="272"/>
      <c r="H185" s="264"/>
      <c r="I185" s="264"/>
      <c r="J185" s="264"/>
      <c r="K185" s="264"/>
      <c r="L185" s="284" t="s">
        <v>982</v>
      </c>
      <c r="M185" s="264"/>
      <c r="N185" s="264"/>
      <c r="O185" s="264"/>
      <c r="P185" s="264"/>
      <c r="Q185" s="264"/>
      <c r="R185" s="264"/>
      <c r="S185" s="266"/>
      <c r="T185" s="269"/>
      <c r="U185" s="266"/>
      <c r="V185" s="266"/>
      <c r="W185" s="266"/>
      <c r="X185" s="266"/>
      <c r="Y185" s="266"/>
      <c r="Z185" s="266"/>
      <c r="AA185" s="266"/>
      <c r="AB185" s="266"/>
      <c r="AC185" s="266"/>
      <c r="AD185" s="266"/>
      <c r="AE185" s="266"/>
      <c r="AF185" s="266"/>
      <c r="AG185" s="266"/>
      <c r="AH185" s="266"/>
      <c r="AI185" s="266"/>
      <c r="AJ185" s="266"/>
      <c r="AK185" s="266"/>
      <c r="AL185" s="266"/>
      <c r="AM185" s="266"/>
      <c r="AN185" s="266"/>
      <c r="AO185" s="266"/>
      <c r="AP185" s="266"/>
      <c r="AQ185" s="266"/>
      <c r="AR185" s="266"/>
      <c r="AS185" s="266"/>
      <c r="AT185" s="266"/>
      <c r="AU185" s="266"/>
      <c r="AV185" s="266"/>
      <c r="AW185" s="266"/>
      <c r="AX185" s="266"/>
      <c r="AY185" s="266"/>
      <c r="AZ185" s="266"/>
      <c r="BA185" s="266"/>
      <c r="BB185" s="266"/>
      <c r="BC185" s="266"/>
      <c r="BD185" s="266"/>
      <c r="BE185" s="266"/>
      <c r="BF185" s="266"/>
      <c r="BG185" s="266"/>
      <c r="BH185" s="266"/>
      <c r="BI185" s="266"/>
      <c r="BJ185" s="266"/>
      <c r="BK185" s="266"/>
      <c r="BL185" s="266"/>
      <c r="BM185" s="266"/>
      <c r="BN185" s="266"/>
      <c r="BO185" s="266"/>
      <c r="BP185" s="266"/>
      <c r="BQ185" s="266"/>
      <c r="BR185" s="267"/>
      <c r="BS185" s="259"/>
      <c r="BT185" s="259"/>
      <c r="BU185" s="259"/>
    </row>
    <row r="186" spans="1:84" s="79" customFormat="1" ht="12" customHeight="1" outlineLevel="1" x14ac:dyDescent="0.25">
      <c r="A186" s="257"/>
      <c r="B186" s="258"/>
      <c r="C186" s="271"/>
      <c r="D186" s="263"/>
      <c r="E186" s="268"/>
      <c r="F186" s="264"/>
      <c r="G186" s="272"/>
      <c r="H186" s="264"/>
      <c r="I186" s="264"/>
      <c r="J186" s="264"/>
      <c r="K186" s="264"/>
      <c r="L186" s="284" t="s">
        <v>984</v>
      </c>
      <c r="M186" s="264"/>
      <c r="N186" s="264"/>
      <c r="O186" s="264"/>
      <c r="P186" s="264"/>
      <c r="Q186" s="264"/>
      <c r="R186" s="264"/>
      <c r="S186" s="266"/>
      <c r="T186" s="269"/>
      <c r="U186" s="266"/>
      <c r="V186" s="266"/>
      <c r="W186" s="266"/>
      <c r="X186" s="266"/>
      <c r="Y186" s="266"/>
      <c r="Z186" s="266"/>
      <c r="AA186" s="266"/>
      <c r="AB186" s="266"/>
      <c r="AC186" s="266"/>
      <c r="AD186" s="266"/>
      <c r="AE186" s="266"/>
      <c r="AF186" s="266"/>
      <c r="AG186" s="266"/>
      <c r="AH186" s="266"/>
      <c r="AI186" s="266"/>
      <c r="AJ186" s="266"/>
      <c r="AK186" s="266"/>
      <c r="AL186" s="266"/>
      <c r="AM186" s="266"/>
      <c r="AN186" s="266"/>
      <c r="AO186" s="266"/>
      <c r="AP186" s="266"/>
      <c r="AQ186" s="266"/>
      <c r="AR186" s="266"/>
      <c r="AS186" s="266"/>
      <c r="AT186" s="266"/>
      <c r="AU186" s="266"/>
      <c r="AV186" s="266"/>
      <c r="AW186" s="266"/>
      <c r="AX186" s="266"/>
      <c r="AY186" s="266"/>
      <c r="AZ186" s="266"/>
      <c r="BA186" s="266"/>
      <c r="BB186" s="266"/>
      <c r="BC186" s="266"/>
      <c r="BD186" s="266"/>
      <c r="BE186" s="266"/>
      <c r="BF186" s="266"/>
      <c r="BG186" s="266"/>
      <c r="BH186" s="266"/>
      <c r="BI186" s="266"/>
      <c r="BJ186" s="266"/>
      <c r="BK186" s="266"/>
      <c r="BL186" s="266"/>
      <c r="BM186" s="266"/>
      <c r="BN186" s="266"/>
      <c r="BO186" s="266"/>
      <c r="BP186" s="266"/>
      <c r="BQ186" s="266"/>
      <c r="BR186" s="267"/>
      <c r="BS186" s="259"/>
      <c r="BT186" s="259"/>
      <c r="BU186" s="259"/>
    </row>
    <row r="187" spans="1:84" ht="12" customHeight="1" outlineLevel="1" x14ac:dyDescent="0.25">
      <c r="A187" s="4"/>
      <c r="B187" s="5"/>
      <c r="C187" s="16"/>
      <c r="D187" s="16"/>
      <c r="E187" s="16"/>
      <c r="F187" s="16"/>
      <c r="G187" s="16"/>
      <c r="H187" s="16"/>
      <c r="I187" s="344"/>
      <c r="J187" s="344"/>
      <c r="K187" s="344"/>
      <c r="L187" s="344"/>
      <c r="M187" s="344"/>
      <c r="N187" s="347" t="s">
        <v>414</v>
      </c>
      <c r="O187" s="344"/>
      <c r="P187" s="344"/>
      <c r="Q187" s="344"/>
      <c r="R187" s="344"/>
      <c r="S187" s="344"/>
      <c r="T187" s="344"/>
      <c r="U187" s="344"/>
      <c r="V187" s="344"/>
      <c r="W187" s="344"/>
      <c r="X187" s="344"/>
      <c r="Y187" s="344"/>
      <c r="Z187" s="344"/>
      <c r="AA187" s="722"/>
      <c r="AB187" s="722"/>
      <c r="AC187" s="722"/>
      <c r="AD187" s="722"/>
      <c r="AE187" s="722"/>
      <c r="AF187" s="722"/>
      <c r="AG187" s="722"/>
      <c r="AH187" s="722"/>
      <c r="AI187" s="722"/>
      <c r="AJ187" s="722"/>
      <c r="AK187" s="722"/>
      <c r="AL187" s="722"/>
      <c r="AM187" s="722"/>
      <c r="AN187" s="722"/>
      <c r="AO187" s="722"/>
      <c r="AP187" s="722"/>
      <c r="AQ187" s="722"/>
      <c r="AR187" s="722"/>
      <c r="AS187" s="722"/>
      <c r="AT187" s="722"/>
      <c r="AU187" s="722"/>
      <c r="AV187" s="722"/>
      <c r="AW187" s="722"/>
      <c r="AX187" s="722"/>
      <c r="AY187" s="722"/>
      <c r="AZ187" s="722"/>
      <c r="BA187" s="722"/>
      <c r="BB187" s="722"/>
      <c r="BC187" s="722"/>
      <c r="BD187" s="722"/>
      <c r="BE187" s="722"/>
      <c r="BF187" s="722"/>
      <c r="BG187" s="722"/>
      <c r="BH187" s="722"/>
      <c r="BI187" s="722"/>
      <c r="BJ187" s="722"/>
      <c r="BK187" s="722"/>
      <c r="BL187" s="722"/>
      <c r="BM187" s="722"/>
      <c r="BN187" s="722"/>
      <c r="BO187" s="722"/>
      <c r="BP187" s="722"/>
      <c r="BQ187" s="344"/>
      <c r="BR187" s="15"/>
      <c r="BS187" s="6"/>
      <c r="BT187" s="6"/>
      <c r="BU187" s="6"/>
    </row>
    <row r="188" spans="1:84" ht="12" customHeight="1" outlineLevel="1" x14ac:dyDescent="0.25">
      <c r="A188" s="4"/>
      <c r="B188" s="5"/>
      <c r="C188" s="16"/>
      <c r="D188" s="16"/>
      <c r="E188" s="16"/>
      <c r="F188" s="16"/>
      <c r="G188" s="16"/>
      <c r="H188" s="16"/>
      <c r="I188" s="16" t="s">
        <v>310</v>
      </c>
      <c r="J188" s="16"/>
      <c r="K188" s="16"/>
      <c r="L188" s="344"/>
      <c r="M188" s="344"/>
      <c r="N188" s="344"/>
      <c r="O188" s="344"/>
      <c r="P188" s="344"/>
      <c r="Q188" s="344"/>
      <c r="R188" s="344"/>
      <c r="S188" s="344"/>
      <c r="T188" s="344"/>
      <c r="U188" s="344"/>
      <c r="V188" s="344"/>
      <c r="W188" s="344"/>
      <c r="X188" s="344"/>
      <c r="Y188" s="344"/>
      <c r="Z188" s="344"/>
      <c r="AA188" s="722"/>
      <c r="AB188" s="722"/>
      <c r="AC188" s="722"/>
      <c r="AD188" s="722"/>
      <c r="AE188" s="722"/>
      <c r="AF188" s="722"/>
      <c r="AG188" s="722"/>
      <c r="AH188" s="722"/>
      <c r="AI188" s="722"/>
      <c r="AJ188" s="722"/>
      <c r="AK188" s="722"/>
      <c r="AL188" s="722"/>
      <c r="AM188" s="722"/>
      <c r="AN188" s="722"/>
      <c r="AO188" s="722"/>
      <c r="AP188" s="722"/>
      <c r="AQ188" s="722"/>
      <c r="AR188" s="722"/>
      <c r="AS188" s="722"/>
      <c r="AT188" s="722"/>
      <c r="AU188" s="722"/>
      <c r="AV188" s="722"/>
      <c r="AW188" s="722"/>
      <c r="AX188" s="722"/>
      <c r="AY188" s="722"/>
      <c r="AZ188" s="722"/>
      <c r="BA188" s="722"/>
      <c r="BB188" s="722"/>
      <c r="BC188" s="722"/>
      <c r="BD188" s="722"/>
      <c r="BE188" s="722"/>
      <c r="BF188" s="722"/>
      <c r="BG188" s="722"/>
      <c r="BH188" s="722"/>
      <c r="BI188" s="722"/>
      <c r="BJ188" s="722"/>
      <c r="BK188" s="722"/>
      <c r="BL188" s="722"/>
      <c r="BM188" s="722"/>
      <c r="BN188" s="722"/>
      <c r="BO188" s="722"/>
      <c r="BP188" s="722"/>
      <c r="BQ188" s="344"/>
      <c r="BR188" s="15"/>
      <c r="BS188" s="6"/>
      <c r="BT188" s="6"/>
      <c r="BU188" s="6"/>
    </row>
    <row r="189" spans="1:84" ht="12" customHeight="1" outlineLevel="1" x14ac:dyDescent="0.25">
      <c r="A189" s="4"/>
      <c r="B189" s="5"/>
      <c r="C189" s="16"/>
      <c r="D189" s="16"/>
      <c r="E189" s="16"/>
      <c r="F189" s="16"/>
      <c r="G189" s="16"/>
      <c r="H189" s="16"/>
      <c r="I189" s="16"/>
      <c r="J189" s="16"/>
      <c r="K189" s="16"/>
      <c r="L189" s="16"/>
      <c r="M189" s="344"/>
      <c r="N189" s="722"/>
      <c r="O189" s="722"/>
      <c r="P189" s="722"/>
      <c r="Q189" s="722"/>
      <c r="R189" s="722"/>
      <c r="S189" s="722"/>
      <c r="T189" s="722"/>
      <c r="U189" s="722"/>
      <c r="V189" s="722"/>
      <c r="W189" s="722"/>
      <c r="X189" s="722"/>
      <c r="Y189" s="722"/>
      <c r="Z189" s="722"/>
      <c r="AA189" s="722"/>
      <c r="AB189" s="722"/>
      <c r="AC189" s="722"/>
      <c r="AD189" s="722"/>
      <c r="AE189" s="722"/>
      <c r="AF189" s="722"/>
      <c r="AG189" s="722"/>
      <c r="AH189" s="722"/>
      <c r="AI189" s="722"/>
      <c r="AJ189" s="722"/>
      <c r="AK189" s="722"/>
      <c r="AL189" s="722"/>
      <c r="AM189" s="722"/>
      <c r="AN189" s="722"/>
      <c r="AO189" s="722"/>
      <c r="AP189" s="722"/>
      <c r="AQ189" s="722"/>
      <c r="AR189" s="722"/>
      <c r="AS189" s="722"/>
      <c r="AT189" s="722"/>
      <c r="AU189" s="722"/>
      <c r="AV189" s="722"/>
      <c r="AW189" s="722"/>
      <c r="AX189" s="722"/>
      <c r="AY189" s="722"/>
      <c r="AZ189" s="722"/>
      <c r="BA189" s="722"/>
      <c r="BB189" s="722"/>
      <c r="BC189" s="722"/>
      <c r="BD189" s="722"/>
      <c r="BE189" s="722"/>
      <c r="BF189" s="722"/>
      <c r="BG189" s="722"/>
      <c r="BH189" s="722"/>
      <c r="BI189" s="722"/>
      <c r="BJ189" s="722"/>
      <c r="BK189" s="722"/>
      <c r="BL189" s="722"/>
      <c r="BM189" s="722"/>
      <c r="BN189" s="722"/>
      <c r="BO189" s="722"/>
      <c r="BP189" s="722"/>
      <c r="BQ189" s="722"/>
      <c r="BR189" s="15"/>
      <c r="BS189" s="6"/>
      <c r="BT189" s="6"/>
      <c r="BU189" s="6"/>
    </row>
    <row r="190" spans="1:84" ht="12" customHeight="1" outlineLevel="1" x14ac:dyDescent="0.25">
      <c r="A190" s="4"/>
      <c r="B190" s="5"/>
      <c r="C190" s="16"/>
      <c r="D190" s="16"/>
      <c r="E190" s="16"/>
      <c r="F190" s="16"/>
      <c r="G190" s="268"/>
      <c r="H190" s="22" t="s">
        <v>410</v>
      </c>
      <c r="I190" s="22" t="s">
        <v>409</v>
      </c>
      <c r="J190" s="22" t="s">
        <v>407</v>
      </c>
      <c r="K190" s="22" t="s">
        <v>408</v>
      </c>
      <c r="L190" s="22" t="s">
        <v>406</v>
      </c>
      <c r="M190" s="22" t="s">
        <v>405</v>
      </c>
      <c r="N190" s="722" t="s">
        <v>983</v>
      </c>
      <c r="O190" s="722"/>
      <c r="P190" s="722"/>
      <c r="Q190" s="722"/>
      <c r="R190" s="722"/>
      <c r="S190" s="722"/>
      <c r="T190" s="722"/>
      <c r="U190" s="722"/>
      <c r="V190" s="722"/>
      <c r="W190" s="722"/>
      <c r="X190" s="722"/>
      <c r="Y190" s="722"/>
      <c r="Z190" s="722"/>
      <c r="AA190" s="722"/>
      <c r="AB190" s="722"/>
      <c r="AC190" s="722"/>
      <c r="AD190" s="722"/>
      <c r="AE190" s="722"/>
      <c r="AF190" s="722"/>
      <c r="AG190" s="722"/>
      <c r="AH190" s="722"/>
      <c r="AI190" s="722"/>
      <c r="AJ190" s="722"/>
      <c r="AK190" s="722"/>
      <c r="AL190" s="722"/>
      <c r="AM190" s="722"/>
      <c r="AN190" s="722"/>
      <c r="AO190" s="722"/>
      <c r="AP190" s="722"/>
      <c r="AQ190" s="722"/>
      <c r="AR190" s="722"/>
      <c r="AS190" s="722"/>
      <c r="AT190" s="722"/>
      <c r="AU190" s="722"/>
      <c r="AV190" s="722"/>
      <c r="AW190" s="722"/>
      <c r="AX190" s="722"/>
      <c r="AY190" s="722"/>
      <c r="AZ190" s="722"/>
      <c r="BA190" s="722"/>
      <c r="BB190" s="722"/>
      <c r="BC190" s="722"/>
      <c r="BD190" s="722"/>
      <c r="BE190" s="722"/>
      <c r="BF190" s="722"/>
      <c r="BG190" s="722"/>
      <c r="BH190" s="722"/>
      <c r="BI190" s="722"/>
      <c r="BJ190" s="722"/>
      <c r="BK190" s="722"/>
      <c r="BL190" s="722"/>
      <c r="BM190" s="722"/>
      <c r="BN190" s="722"/>
      <c r="BO190" s="722"/>
      <c r="BP190" s="722"/>
      <c r="BQ190" s="722"/>
      <c r="BR190" s="15"/>
      <c r="BS190" s="6"/>
      <c r="BT190" s="6"/>
      <c r="BU190" s="6"/>
    </row>
    <row r="191" spans="1:84" ht="15" outlineLevel="1" x14ac:dyDescent="0.25">
      <c r="A191" s="4"/>
      <c r="B191" s="5"/>
      <c r="C191" s="16"/>
      <c r="D191" s="16"/>
      <c r="E191" s="16"/>
      <c r="F191" s="25"/>
      <c r="G191" s="7" t="str">
        <f>_xlfn.CONCAT(H191:M191)</f>
        <v>AAAAAa</v>
      </c>
      <c r="H191" s="392" t="s">
        <v>23</v>
      </c>
      <c r="I191" s="392" t="s">
        <v>23</v>
      </c>
      <c r="J191" s="392" t="s">
        <v>23</v>
      </c>
      <c r="K191" s="392" t="s">
        <v>23</v>
      </c>
      <c r="L191" s="392" t="s">
        <v>23</v>
      </c>
      <c r="M191" s="393" t="s">
        <v>82</v>
      </c>
      <c r="N191" s="7" t="b">
        <f>AND(COUNTIF(G192:$G$207,G191))</f>
        <v>0</v>
      </c>
      <c r="BR191" s="15"/>
      <c r="BS191" s="6"/>
      <c r="BT191" s="6"/>
      <c r="BU191" s="6"/>
    </row>
    <row r="192" spans="1:84" ht="15" outlineLevel="1" x14ac:dyDescent="0.25">
      <c r="A192" s="4"/>
      <c r="B192" s="5"/>
      <c r="C192" s="16"/>
      <c r="D192" s="16"/>
      <c r="E192" s="16"/>
      <c r="F192" s="25"/>
      <c r="G192" s="79" t="str">
        <f t="shared" ref="G192:G207" si="3">_xlfn.CONCAT(H192:M192)</f>
        <v>YAEAEa</v>
      </c>
      <c r="H192" s="392" t="s">
        <v>431</v>
      </c>
      <c r="I192" s="392" t="s">
        <v>23</v>
      </c>
      <c r="J192" s="392" t="s">
        <v>90</v>
      </c>
      <c r="K192" s="392" t="s">
        <v>23</v>
      </c>
      <c r="L192" s="392" t="s">
        <v>90</v>
      </c>
      <c r="M192" s="393" t="s">
        <v>82</v>
      </c>
      <c r="N192" s="79" t="b">
        <f>AND(COUNTIF(G193:$G$207,G192))</f>
        <v>0</v>
      </c>
      <c r="BR192" s="15"/>
      <c r="BS192" s="6"/>
      <c r="BT192" s="6"/>
      <c r="BU192" s="6"/>
    </row>
    <row r="193" spans="1:73" ht="15" outlineLevel="1" x14ac:dyDescent="0.25">
      <c r="A193" s="4"/>
      <c r="B193" s="5"/>
      <c r="C193" s="16"/>
      <c r="D193" s="16"/>
      <c r="E193" s="16"/>
      <c r="F193" s="25"/>
      <c r="G193" s="79" t="str">
        <f t="shared" si="3"/>
        <v>AYAEAb</v>
      </c>
      <c r="H193" s="392" t="s">
        <v>23</v>
      </c>
      <c r="I193" s="392" t="s">
        <v>431</v>
      </c>
      <c r="J193" s="392" t="s">
        <v>23</v>
      </c>
      <c r="K193" s="392" t="s">
        <v>90</v>
      </c>
      <c r="L193" s="392" t="s">
        <v>23</v>
      </c>
      <c r="M193" s="393" t="s">
        <v>79</v>
      </c>
      <c r="N193" s="79" t="b">
        <f>AND(COUNTIF(G194:$G$207,G193))</f>
        <v>0</v>
      </c>
      <c r="BR193" s="15"/>
      <c r="BS193" s="6"/>
      <c r="BT193" s="6"/>
      <c r="BU193" s="6"/>
    </row>
    <row r="194" spans="1:73" ht="15" outlineLevel="1" x14ac:dyDescent="0.25">
      <c r="A194" s="4"/>
      <c r="B194" s="5"/>
      <c r="C194" s="16"/>
      <c r="D194" s="16"/>
      <c r="E194" s="16"/>
      <c r="F194" s="25"/>
      <c r="G194" s="79" t="str">
        <f t="shared" si="3"/>
        <v>YYNENb</v>
      </c>
      <c r="H194" s="392" t="s">
        <v>431</v>
      </c>
      <c r="I194" s="392" t="s">
        <v>431</v>
      </c>
      <c r="J194" s="392" t="s">
        <v>89</v>
      </c>
      <c r="K194" s="392" t="s">
        <v>90</v>
      </c>
      <c r="L194" s="392" t="s">
        <v>89</v>
      </c>
      <c r="M194" s="393" t="s">
        <v>79</v>
      </c>
      <c r="N194" s="79" t="b">
        <f>AND(COUNTIF(G195:$G$207,G194))</f>
        <v>0</v>
      </c>
      <c r="BR194" s="15"/>
      <c r="BS194" s="6"/>
      <c r="BT194" s="6"/>
      <c r="BU194" s="6"/>
    </row>
    <row r="195" spans="1:73" ht="15" outlineLevel="1" x14ac:dyDescent="0.25">
      <c r="A195" s="4"/>
      <c r="B195" s="5"/>
      <c r="C195" s="16"/>
      <c r="D195" s="16"/>
      <c r="E195" s="16"/>
      <c r="F195" s="25"/>
      <c r="G195" s="79" t="str">
        <f t="shared" si="3"/>
        <v>YYENEz</v>
      </c>
      <c r="H195" s="392" t="s">
        <v>431</v>
      </c>
      <c r="I195" s="392" t="s">
        <v>431</v>
      </c>
      <c r="J195" s="392" t="s">
        <v>90</v>
      </c>
      <c r="K195" s="392" t="s">
        <v>89</v>
      </c>
      <c r="L195" s="392" t="s">
        <v>90</v>
      </c>
      <c r="M195" s="392" t="s">
        <v>84</v>
      </c>
      <c r="N195" s="79" t="b">
        <f>AND(COUNTIF(G196:$G$207,G195))</f>
        <v>0</v>
      </c>
      <c r="BR195" s="15"/>
      <c r="BS195" s="6"/>
      <c r="BT195" s="6"/>
      <c r="BU195" s="6"/>
    </row>
    <row r="196" spans="1:73" s="79" customFormat="1" ht="15" outlineLevel="1" x14ac:dyDescent="0.25">
      <c r="A196" s="257"/>
      <c r="B196" s="258"/>
      <c r="C196" s="268"/>
      <c r="D196" s="268"/>
      <c r="E196" s="268"/>
      <c r="F196" s="276"/>
      <c r="G196" s="79" t="str">
        <f t="shared" si="3"/>
        <v>YYENEr</v>
      </c>
      <c r="H196" s="392" t="s">
        <v>431</v>
      </c>
      <c r="I196" s="392" t="s">
        <v>431</v>
      </c>
      <c r="J196" s="392" t="s">
        <v>90</v>
      </c>
      <c r="K196" s="392" t="s">
        <v>89</v>
      </c>
      <c r="L196" s="392" t="s">
        <v>90</v>
      </c>
      <c r="M196" s="392" t="s">
        <v>75</v>
      </c>
      <c r="N196" s="79" t="b">
        <f>AND(COUNTIF(G197:$G$207,G196))</f>
        <v>0</v>
      </c>
      <c r="BR196" s="267"/>
      <c r="BS196" s="259"/>
      <c r="BT196" s="259"/>
      <c r="BU196" s="259"/>
    </row>
    <row r="197" spans="1:73" s="79" customFormat="1" ht="15" outlineLevel="1" x14ac:dyDescent="0.25">
      <c r="A197" s="257"/>
      <c r="B197" s="258"/>
      <c r="C197" s="268"/>
      <c r="D197" s="268"/>
      <c r="E197" s="268"/>
      <c r="F197" s="276"/>
      <c r="G197" s="79" t="str">
        <f t="shared" si="3"/>
        <v>YYNEEr</v>
      </c>
      <c r="H197" s="392" t="s">
        <v>431</v>
      </c>
      <c r="I197" s="392" t="s">
        <v>431</v>
      </c>
      <c r="J197" s="392" t="s">
        <v>89</v>
      </c>
      <c r="K197" s="392" t="s">
        <v>90</v>
      </c>
      <c r="L197" s="392" t="s">
        <v>90</v>
      </c>
      <c r="M197" s="392" t="s">
        <v>75</v>
      </c>
      <c r="N197" s="79" t="b">
        <f>AND(COUNTIF(G198:$G$207,G197))</f>
        <v>0</v>
      </c>
      <c r="BR197" s="267"/>
      <c r="BS197" s="259"/>
      <c r="BT197" s="259"/>
      <c r="BU197" s="259"/>
    </row>
    <row r="198" spans="1:73" s="79" customFormat="1" ht="15" outlineLevel="1" x14ac:dyDescent="0.25">
      <c r="A198" s="257"/>
      <c r="B198" s="258"/>
      <c r="C198" s="268"/>
      <c r="D198" s="268"/>
      <c r="E198" s="268"/>
      <c r="F198" s="276"/>
      <c r="G198" s="79" t="str">
        <f t="shared" si="3"/>
        <v>YYEENw</v>
      </c>
      <c r="H198" s="392" t="s">
        <v>431</v>
      </c>
      <c r="I198" s="392" t="s">
        <v>431</v>
      </c>
      <c r="J198" s="392" t="s">
        <v>90</v>
      </c>
      <c r="K198" s="392" t="s">
        <v>90</v>
      </c>
      <c r="L198" s="392" t="s">
        <v>89</v>
      </c>
      <c r="M198" s="392" t="s">
        <v>76</v>
      </c>
      <c r="N198" s="79" t="b">
        <f>AND(COUNTIF(G199:$G$207,G198))</f>
        <v>0</v>
      </c>
      <c r="BR198" s="267"/>
      <c r="BS198" s="259"/>
      <c r="BT198" s="259"/>
      <c r="BU198" s="259"/>
    </row>
    <row r="199" spans="1:73" s="79" customFormat="1" ht="15" outlineLevel="1" x14ac:dyDescent="0.25">
      <c r="A199" s="257"/>
      <c r="B199" s="258"/>
      <c r="C199" s="268"/>
      <c r="D199" s="268"/>
      <c r="E199" s="268"/>
      <c r="F199" s="276"/>
      <c r="G199" s="79" t="str">
        <f t="shared" si="3"/>
        <v>YYENEb</v>
      </c>
      <c r="H199" s="392" t="s">
        <v>431</v>
      </c>
      <c r="I199" s="392" t="s">
        <v>431</v>
      </c>
      <c r="J199" s="392" t="s">
        <v>90</v>
      </c>
      <c r="K199" s="392" t="s">
        <v>89</v>
      </c>
      <c r="L199" s="392" t="s">
        <v>90</v>
      </c>
      <c r="M199" s="392" t="s">
        <v>79</v>
      </c>
      <c r="N199" s="79" t="b">
        <f>AND(COUNTIF(G200:$G$207,G199))</f>
        <v>0</v>
      </c>
      <c r="BR199" s="267"/>
      <c r="BS199" s="259"/>
      <c r="BT199" s="259"/>
      <c r="BU199" s="259"/>
    </row>
    <row r="200" spans="1:73" s="79" customFormat="1" ht="15" outlineLevel="1" x14ac:dyDescent="0.25">
      <c r="A200" s="257"/>
      <c r="B200" s="258"/>
      <c r="C200" s="268"/>
      <c r="D200" s="268"/>
      <c r="E200" s="268"/>
      <c r="F200" s="276"/>
      <c r="G200" s="79" t="str">
        <f t="shared" si="3"/>
        <v>AAAAAz</v>
      </c>
      <c r="H200" s="392" t="s">
        <v>23</v>
      </c>
      <c r="I200" s="392" t="s">
        <v>23</v>
      </c>
      <c r="J200" s="392" t="s">
        <v>23</v>
      </c>
      <c r="K200" s="392" t="s">
        <v>23</v>
      </c>
      <c r="L200" s="392" t="s">
        <v>23</v>
      </c>
      <c r="M200" s="392" t="s">
        <v>84</v>
      </c>
      <c r="N200" s="79" t="b">
        <f>AND(COUNTIF(G201:$G$207,G200))</f>
        <v>0</v>
      </c>
      <c r="BR200" s="267"/>
      <c r="BS200" s="259"/>
      <c r="BT200" s="259"/>
      <c r="BU200" s="259"/>
    </row>
    <row r="201" spans="1:73" s="79" customFormat="1" ht="15" outlineLevel="1" x14ac:dyDescent="0.25">
      <c r="A201" s="257"/>
      <c r="B201" s="258"/>
      <c r="C201" s="268"/>
      <c r="D201" s="268"/>
      <c r="E201" s="268"/>
      <c r="F201" s="276"/>
      <c r="G201" s="79" t="str">
        <f t="shared" si="3"/>
        <v>AAAANw</v>
      </c>
      <c r="H201" s="392" t="s">
        <v>23</v>
      </c>
      <c r="I201" s="392" t="s">
        <v>23</v>
      </c>
      <c r="J201" s="392" t="s">
        <v>23</v>
      </c>
      <c r="K201" s="392" t="s">
        <v>23</v>
      </c>
      <c r="L201" s="392" t="s">
        <v>89</v>
      </c>
      <c r="M201" s="392" t="s">
        <v>76</v>
      </c>
      <c r="N201" s="79" t="b">
        <f>AND(COUNTIF(G202:$G$207,G201))</f>
        <v>0</v>
      </c>
      <c r="BR201" s="267"/>
      <c r="BS201" s="259"/>
      <c r="BT201" s="259"/>
      <c r="BU201" s="259"/>
    </row>
    <row r="202" spans="1:73" s="79" customFormat="1" ht="15" outlineLevel="1" x14ac:dyDescent="0.25">
      <c r="A202" s="257"/>
      <c r="B202" s="258"/>
      <c r="C202" s="268"/>
      <c r="D202" s="268"/>
      <c r="E202" s="268"/>
      <c r="F202" s="276"/>
      <c r="G202" s="79" t="str">
        <f t="shared" si="3"/>
        <v>AAANEb</v>
      </c>
      <c r="H202" s="392" t="s">
        <v>23</v>
      </c>
      <c r="I202" s="392" t="s">
        <v>23</v>
      </c>
      <c r="J202" s="392" t="s">
        <v>23</v>
      </c>
      <c r="K202" s="392" t="s">
        <v>89</v>
      </c>
      <c r="L202" s="392" t="s">
        <v>90</v>
      </c>
      <c r="M202" s="392" t="s">
        <v>79</v>
      </c>
      <c r="N202" s="79" t="b">
        <f>AND(COUNTIF(G203:$G$207,G202))</f>
        <v>0</v>
      </c>
      <c r="BR202" s="267"/>
      <c r="BS202" s="259"/>
      <c r="BT202" s="259"/>
      <c r="BU202" s="259"/>
    </row>
    <row r="203" spans="1:73" s="79" customFormat="1" ht="15" outlineLevel="1" x14ac:dyDescent="0.25">
      <c r="A203" s="257"/>
      <c r="B203" s="258"/>
      <c r="C203" s="268"/>
      <c r="D203" s="268"/>
      <c r="E203" s="268"/>
      <c r="F203" s="276"/>
      <c r="G203" s="79" t="str">
        <f t="shared" si="3"/>
        <v>AANEEa</v>
      </c>
      <c r="H203" s="392" t="s">
        <v>23</v>
      </c>
      <c r="I203" s="392" t="s">
        <v>23</v>
      </c>
      <c r="J203" s="392" t="s">
        <v>89</v>
      </c>
      <c r="K203" s="392" t="s">
        <v>90</v>
      </c>
      <c r="L203" s="392" t="s">
        <v>90</v>
      </c>
      <c r="M203" s="392" t="s">
        <v>82</v>
      </c>
      <c r="N203" s="79" t="b">
        <f>AND(COUNTIF(G204:$G$207,G203))</f>
        <v>0</v>
      </c>
      <c r="BR203" s="267"/>
      <c r="BS203" s="259"/>
      <c r="BT203" s="259"/>
      <c r="BU203" s="259"/>
    </row>
    <row r="204" spans="1:73" s="79" customFormat="1" ht="15" outlineLevel="1" x14ac:dyDescent="0.25">
      <c r="A204" s="257"/>
      <c r="B204" s="258"/>
      <c r="C204" s="268"/>
      <c r="D204" s="268"/>
      <c r="E204" s="268"/>
      <c r="F204" s="276"/>
      <c r="G204" s="79" t="str">
        <f t="shared" si="3"/>
        <v>AYEEAa</v>
      </c>
      <c r="H204" s="392" t="s">
        <v>23</v>
      </c>
      <c r="I204" s="392" t="s">
        <v>431</v>
      </c>
      <c r="J204" s="392" t="s">
        <v>90</v>
      </c>
      <c r="K204" s="392" t="s">
        <v>90</v>
      </c>
      <c r="L204" s="392" t="s">
        <v>23</v>
      </c>
      <c r="M204" s="392" t="s">
        <v>82</v>
      </c>
      <c r="N204" s="79" t="b">
        <f>AND(COUNTIF(G205:$G$207,G204))</f>
        <v>0</v>
      </c>
      <c r="BR204" s="267"/>
      <c r="BS204" s="259"/>
      <c r="BT204" s="259"/>
      <c r="BU204" s="259"/>
    </row>
    <row r="205" spans="1:73" s="79" customFormat="1" ht="15" outlineLevel="1" x14ac:dyDescent="0.25">
      <c r="A205" s="257"/>
      <c r="B205" s="258"/>
      <c r="C205" s="268"/>
      <c r="D205" s="268"/>
      <c r="E205" s="268"/>
      <c r="F205" s="276"/>
      <c r="G205" s="79" t="str">
        <f t="shared" si="3"/>
        <v>YYEAAa</v>
      </c>
      <c r="H205" s="392" t="s">
        <v>431</v>
      </c>
      <c r="I205" s="392" t="s">
        <v>431</v>
      </c>
      <c r="J205" s="392" t="s">
        <v>90</v>
      </c>
      <c r="K205" s="392" t="s">
        <v>23</v>
      </c>
      <c r="L205" s="392" t="s">
        <v>23</v>
      </c>
      <c r="M205" s="392" t="s">
        <v>82</v>
      </c>
      <c r="N205" s="79" t="b">
        <f>AND(COUNTIF(G206:$G$207,G205))</f>
        <v>0</v>
      </c>
      <c r="BR205" s="267"/>
      <c r="BS205" s="259"/>
      <c r="BT205" s="259"/>
      <c r="BU205" s="259"/>
    </row>
    <row r="206" spans="1:73" s="79" customFormat="1" ht="15" outlineLevel="1" x14ac:dyDescent="0.25">
      <c r="A206" s="257"/>
      <c r="B206" s="258"/>
      <c r="C206" s="268"/>
      <c r="D206" s="268"/>
      <c r="E206" s="268"/>
      <c r="F206" s="276"/>
      <c r="G206" s="79" t="str">
        <f t="shared" si="3"/>
        <v>YYAAAa</v>
      </c>
      <c r="H206" s="392" t="s">
        <v>431</v>
      </c>
      <c r="I206" s="392" t="s">
        <v>431</v>
      </c>
      <c r="J206" s="392" t="s">
        <v>23</v>
      </c>
      <c r="K206" s="392" t="s">
        <v>23</v>
      </c>
      <c r="L206" s="392" t="s">
        <v>23</v>
      </c>
      <c r="M206" s="392" t="s">
        <v>82</v>
      </c>
      <c r="N206" s="79" t="b">
        <f>AND(COUNTIF(G207:$G$207,G206))</f>
        <v>0</v>
      </c>
      <c r="BR206" s="267"/>
      <c r="BS206" s="259"/>
      <c r="BT206" s="259"/>
      <c r="BU206" s="259"/>
    </row>
    <row r="207" spans="1:73" s="79" customFormat="1" ht="15" outlineLevel="1" x14ac:dyDescent="0.25">
      <c r="A207" s="257"/>
      <c r="B207" s="258"/>
      <c r="C207" s="268"/>
      <c r="D207" s="268"/>
      <c r="E207" s="268"/>
      <c r="F207" s="276"/>
      <c r="G207" s="79" t="str">
        <f t="shared" si="3"/>
        <v>YAAAAa</v>
      </c>
      <c r="H207" s="392" t="s">
        <v>431</v>
      </c>
      <c r="I207" s="392" t="s">
        <v>23</v>
      </c>
      <c r="J207" s="392" t="s">
        <v>23</v>
      </c>
      <c r="K207" s="392" t="s">
        <v>23</v>
      </c>
      <c r="L207" s="392" t="s">
        <v>23</v>
      </c>
      <c r="M207" s="392" t="s">
        <v>82</v>
      </c>
      <c r="N207" s="79" t="b">
        <v>0</v>
      </c>
      <c r="BR207" s="267"/>
      <c r="BS207" s="259"/>
      <c r="BT207" s="259"/>
      <c r="BU207" s="259"/>
    </row>
    <row r="208" spans="1:73" s="79" customFormat="1" ht="15" customHeight="1" outlineLevel="1" x14ac:dyDescent="0.3">
      <c r="A208" s="257"/>
      <c r="B208" s="258"/>
      <c r="C208" s="268"/>
      <c r="D208" s="268"/>
      <c r="E208" s="268"/>
      <c r="F208" s="276"/>
      <c r="N208" s="781" t="str">
        <f>IF(OR(N191:N207),"Error","")</f>
        <v/>
      </c>
      <c r="BR208" s="267"/>
      <c r="BS208" s="259"/>
      <c r="BT208" s="259"/>
      <c r="BU208" s="259"/>
    </row>
    <row r="209" spans="1:73" s="79" customFormat="1" ht="15" outlineLevel="1" x14ac:dyDescent="0.25">
      <c r="A209" s="257"/>
      <c r="B209" s="258"/>
      <c r="C209" s="268"/>
      <c r="D209" s="268"/>
      <c r="E209" s="268"/>
      <c r="F209" s="276"/>
      <c r="BR209" s="267"/>
      <c r="BS209" s="259"/>
      <c r="BT209" s="259"/>
      <c r="BU209" s="259"/>
    </row>
    <row r="210" spans="1:73" ht="15" outlineLevel="1" x14ac:dyDescent="0.25">
      <c r="A210" s="4"/>
      <c r="B210" s="5"/>
      <c r="C210" s="16"/>
      <c r="D210" s="16"/>
      <c r="E210" s="16"/>
      <c r="F210" s="25"/>
      <c r="G210" s="743" t="s">
        <v>964</v>
      </c>
      <c r="I210" s="25"/>
      <c r="J210" s="25"/>
      <c r="K210" s="276"/>
      <c r="L210" s="276"/>
      <c r="M210" s="276"/>
      <c r="N210" s="276"/>
      <c r="O210" s="332"/>
      <c r="P210" s="332"/>
      <c r="Q210" s="332"/>
      <c r="R210" s="332"/>
      <c r="S210" s="332"/>
      <c r="T210" s="332"/>
      <c r="U210" s="332"/>
      <c r="V210" s="332"/>
      <c r="W210" s="332"/>
      <c r="X210" s="332"/>
      <c r="Y210" s="339"/>
      <c r="Z210" s="339"/>
      <c r="AA210" s="339"/>
      <c r="AB210" s="339"/>
      <c r="AC210" s="339"/>
      <c r="AD210" s="339"/>
      <c r="AE210" s="339"/>
      <c r="AF210" s="339"/>
      <c r="AG210" s="339"/>
      <c r="AH210" s="339"/>
      <c r="AI210" s="339"/>
      <c r="AJ210" s="339"/>
      <c r="AK210" s="339"/>
      <c r="AL210" s="339"/>
      <c r="AM210" s="339"/>
      <c r="AN210" s="339"/>
      <c r="AO210" s="339"/>
      <c r="AP210" s="339"/>
      <c r="AQ210" s="339"/>
      <c r="AR210" s="339"/>
      <c r="AS210" s="339"/>
      <c r="AT210" s="339"/>
      <c r="AU210" s="339"/>
      <c r="AV210" s="339"/>
      <c r="AW210" s="339"/>
      <c r="AX210" s="339"/>
      <c r="AY210" s="339"/>
      <c r="AZ210" s="339"/>
      <c r="BA210" s="339"/>
      <c r="BB210" s="339"/>
      <c r="BC210" s="339"/>
      <c r="BD210" s="339"/>
      <c r="BE210" s="339"/>
      <c r="BF210" s="339"/>
      <c r="BG210" s="339"/>
      <c r="BH210" s="339"/>
      <c r="BI210" s="339"/>
      <c r="BJ210" s="339"/>
      <c r="BK210" s="339"/>
      <c r="BL210" s="339"/>
      <c r="BM210" s="339"/>
      <c r="BN210" s="339"/>
      <c r="BO210" s="339"/>
      <c r="BP210" s="339"/>
      <c r="BQ210" s="339"/>
      <c r="BR210" s="15"/>
      <c r="BS210" s="6"/>
      <c r="BT210" s="6"/>
      <c r="BU210" s="6"/>
    </row>
    <row r="211" spans="1:73" s="79" customFormat="1" ht="15" outlineLevel="1" x14ac:dyDescent="0.25">
      <c r="A211" s="257"/>
      <c r="B211" s="258"/>
      <c r="C211" s="268"/>
      <c r="D211" s="268"/>
      <c r="E211" s="268"/>
      <c r="F211" s="276"/>
      <c r="G211" s="276" t="s">
        <v>968</v>
      </c>
      <c r="H211" s="79" t="s">
        <v>989</v>
      </c>
      <c r="I211" s="79" t="s">
        <v>480</v>
      </c>
      <c r="J211" s="79" t="s">
        <v>952</v>
      </c>
      <c r="K211" s="79" t="s">
        <v>953</v>
      </c>
      <c r="L211" s="79" t="s">
        <v>954</v>
      </c>
      <c r="M211" s="79" t="s">
        <v>955</v>
      </c>
      <c r="N211" s="79" t="s">
        <v>956</v>
      </c>
      <c r="O211" s="79" t="s">
        <v>957</v>
      </c>
      <c r="P211" s="79" t="s">
        <v>958</v>
      </c>
      <c r="Q211" s="79" t="s">
        <v>959</v>
      </c>
      <c r="X211" s="339"/>
      <c r="Y211" s="339"/>
      <c r="Z211" s="339"/>
      <c r="AA211" s="339"/>
      <c r="AB211" s="339"/>
      <c r="AC211" s="339"/>
      <c r="AD211" s="339"/>
      <c r="AE211" s="339"/>
      <c r="AF211" s="339"/>
      <c r="AG211" s="339"/>
      <c r="AH211" s="339"/>
      <c r="AI211" s="339"/>
      <c r="AJ211" s="339"/>
      <c r="AK211" s="339"/>
      <c r="AL211" s="339"/>
      <c r="AM211" s="339"/>
      <c r="AN211" s="339"/>
      <c r="AO211" s="339"/>
      <c r="AP211" s="339"/>
      <c r="AQ211" s="339"/>
      <c r="AR211" s="339"/>
      <c r="AS211" s="339"/>
      <c r="AT211" s="339"/>
      <c r="AU211" s="339"/>
      <c r="AV211" s="339"/>
      <c r="AW211" s="339"/>
      <c r="AX211" s="339"/>
      <c r="AY211" s="339"/>
      <c r="AZ211" s="339"/>
      <c r="BA211" s="339"/>
      <c r="BB211" s="339"/>
      <c r="BC211" s="339"/>
      <c r="BD211" s="339"/>
      <c r="BE211" s="339"/>
      <c r="BF211" s="339"/>
      <c r="BG211" s="339"/>
      <c r="BH211" s="339"/>
      <c r="BI211" s="339"/>
      <c r="BJ211" s="339"/>
      <c r="BK211" s="339"/>
      <c r="BL211" s="339"/>
      <c r="BM211" s="339"/>
      <c r="BN211" s="339"/>
      <c r="BO211" s="339"/>
      <c r="BP211" s="339"/>
      <c r="BQ211" s="339"/>
      <c r="BR211" s="267"/>
      <c r="BS211" s="259"/>
      <c r="BT211" s="259"/>
      <c r="BU211" s="259"/>
    </row>
    <row r="212" spans="1:73" s="79" customFormat="1" ht="15" outlineLevel="1" x14ac:dyDescent="0.25">
      <c r="A212" s="257"/>
      <c r="B212" s="258"/>
      <c r="C212" s="268"/>
      <c r="D212" s="268"/>
      <c r="E212" s="268"/>
      <c r="F212" s="276"/>
      <c r="G212" s="276" t="str">
        <f t="shared" ref="G212:G220" si="4">_xlfn.CONCAT(H191:M191)</f>
        <v>AAAAAa</v>
      </c>
      <c r="H212" s="389">
        <v>0</v>
      </c>
      <c r="I212" s="389">
        <v>0</v>
      </c>
      <c r="J212" s="389">
        <v>0</v>
      </c>
      <c r="K212" s="389">
        <v>0</v>
      </c>
      <c r="L212" s="389">
        <v>0</v>
      </c>
      <c r="M212" s="389">
        <v>0</v>
      </c>
      <c r="N212" s="389">
        <v>0</v>
      </c>
      <c r="O212" s="389">
        <v>0</v>
      </c>
      <c r="P212" s="389">
        <v>0</v>
      </c>
      <c r="Q212" s="389">
        <v>0</v>
      </c>
      <c r="R212" s="332"/>
      <c r="S212" s="332"/>
      <c r="T212" s="332"/>
      <c r="U212" s="332"/>
      <c r="V212" s="332"/>
      <c r="W212" s="332"/>
      <c r="X212" s="339"/>
      <c r="Y212" s="339"/>
      <c r="Z212" s="339"/>
      <c r="AA212" s="339"/>
      <c r="AB212" s="339"/>
      <c r="AC212" s="339"/>
      <c r="AD212" s="339"/>
      <c r="AE212" s="339"/>
      <c r="AF212" s="339"/>
      <c r="AG212" s="339"/>
      <c r="AH212" s="339"/>
      <c r="AI212" s="339"/>
      <c r="AJ212" s="339"/>
      <c r="AK212" s="339"/>
      <c r="AL212" s="339"/>
      <c r="AM212" s="339"/>
      <c r="AN212" s="339"/>
      <c r="AO212" s="339"/>
      <c r="AP212" s="339"/>
      <c r="AQ212" s="339"/>
      <c r="AR212" s="339"/>
      <c r="AS212" s="339"/>
      <c r="AT212" s="339"/>
      <c r="AU212" s="339"/>
      <c r="AV212" s="339"/>
      <c r="AW212" s="339"/>
      <c r="AX212" s="339"/>
      <c r="AY212" s="339"/>
      <c r="AZ212" s="339"/>
      <c r="BA212" s="339"/>
      <c r="BB212" s="339"/>
      <c r="BC212" s="339"/>
      <c r="BD212" s="339"/>
      <c r="BE212" s="339"/>
      <c r="BF212" s="339"/>
      <c r="BG212" s="339"/>
      <c r="BH212" s="339"/>
      <c r="BI212" s="339"/>
      <c r="BJ212" s="339"/>
      <c r="BK212" s="339"/>
      <c r="BL212" s="339"/>
      <c r="BM212" s="339"/>
      <c r="BN212" s="339"/>
      <c r="BO212" s="339"/>
      <c r="BP212" s="339"/>
      <c r="BQ212" s="339"/>
      <c r="BR212" s="267"/>
      <c r="BS212" s="259"/>
      <c r="BT212" s="259"/>
      <c r="BU212" s="259"/>
    </row>
    <row r="213" spans="1:73" s="79" customFormat="1" ht="15" outlineLevel="1" x14ac:dyDescent="0.25">
      <c r="A213" s="257"/>
      <c r="B213" s="258"/>
      <c r="C213" s="268"/>
      <c r="D213" s="268"/>
      <c r="E213" s="268"/>
      <c r="F213" s="276"/>
      <c r="G213" s="276" t="str">
        <f t="shared" si="4"/>
        <v>YAEAEa</v>
      </c>
      <c r="H213" s="389">
        <v>0</v>
      </c>
      <c r="I213" s="389">
        <v>0</v>
      </c>
      <c r="J213" s="389">
        <v>0</v>
      </c>
      <c r="K213" s="389">
        <v>0</v>
      </c>
      <c r="L213" s="389">
        <v>0</v>
      </c>
      <c r="M213" s="389">
        <v>0</v>
      </c>
      <c r="N213" s="389">
        <v>0</v>
      </c>
      <c r="O213" s="389">
        <v>0</v>
      </c>
      <c r="P213" s="389">
        <v>0</v>
      </c>
      <c r="Q213" s="389">
        <v>0</v>
      </c>
      <c r="X213" s="339"/>
      <c r="Y213" s="339"/>
      <c r="Z213" s="339"/>
      <c r="AA213" s="339"/>
      <c r="AB213" s="339"/>
      <c r="AC213" s="339"/>
      <c r="AD213" s="339"/>
      <c r="AE213" s="339"/>
      <c r="AF213" s="339"/>
      <c r="AG213" s="339"/>
      <c r="AH213" s="339"/>
      <c r="AI213" s="339"/>
      <c r="AJ213" s="339"/>
      <c r="AK213" s="339"/>
      <c r="AL213" s="339"/>
      <c r="AM213" s="339"/>
      <c r="AN213" s="339"/>
      <c r="AO213" s="339"/>
      <c r="AP213" s="339"/>
      <c r="AQ213" s="339"/>
      <c r="AR213" s="339"/>
      <c r="AS213" s="339"/>
      <c r="AT213" s="339"/>
      <c r="AU213" s="339"/>
      <c r="AV213" s="339"/>
      <c r="AW213" s="339"/>
      <c r="AX213" s="339"/>
      <c r="AY213" s="339"/>
      <c r="AZ213" s="339"/>
      <c r="BA213" s="339"/>
      <c r="BB213" s="339"/>
      <c r="BC213" s="339"/>
      <c r="BD213" s="339"/>
      <c r="BE213" s="339"/>
      <c r="BF213" s="339"/>
      <c r="BG213" s="339"/>
      <c r="BH213" s="339"/>
      <c r="BI213" s="339"/>
      <c r="BJ213" s="339"/>
      <c r="BK213" s="339"/>
      <c r="BL213" s="339"/>
      <c r="BM213" s="339"/>
      <c r="BN213" s="339"/>
      <c r="BO213" s="339"/>
      <c r="BP213" s="339"/>
      <c r="BQ213" s="339"/>
      <c r="BR213" s="267"/>
      <c r="BS213" s="259"/>
      <c r="BT213" s="259"/>
      <c r="BU213" s="259"/>
    </row>
    <row r="214" spans="1:73" s="79" customFormat="1" ht="15" outlineLevel="1" x14ac:dyDescent="0.25">
      <c r="A214" s="257"/>
      <c r="B214" s="258"/>
      <c r="C214" s="268"/>
      <c r="D214" s="268"/>
      <c r="E214" s="268"/>
      <c r="F214" s="276"/>
      <c r="G214" s="276" t="str">
        <f t="shared" si="4"/>
        <v>AYAEAb</v>
      </c>
      <c r="H214" s="389">
        <v>4000</v>
      </c>
      <c r="I214" s="389">
        <v>4000</v>
      </c>
      <c r="J214" s="389">
        <v>4000</v>
      </c>
      <c r="K214" s="389">
        <v>4000</v>
      </c>
      <c r="L214" s="389">
        <v>4000</v>
      </c>
      <c r="M214" s="389">
        <v>4000</v>
      </c>
      <c r="N214" s="389">
        <v>4000</v>
      </c>
      <c r="O214" s="389">
        <v>4000</v>
      </c>
      <c r="P214" s="389">
        <v>4000</v>
      </c>
      <c r="Q214" s="389">
        <v>4000</v>
      </c>
      <c r="R214" s="332"/>
      <c r="S214" s="332"/>
      <c r="T214" s="332"/>
      <c r="U214" s="332"/>
      <c r="V214" s="332"/>
      <c r="W214" s="332"/>
      <c r="X214" s="339"/>
      <c r="Y214" s="339"/>
      <c r="Z214" s="339"/>
      <c r="AA214" s="339"/>
      <c r="AB214" s="339"/>
      <c r="AC214" s="339"/>
      <c r="AD214" s="339"/>
      <c r="AE214" s="339"/>
      <c r="AF214" s="339"/>
      <c r="AG214" s="339"/>
      <c r="AH214" s="339"/>
      <c r="AI214" s="339"/>
      <c r="AJ214" s="339"/>
      <c r="AK214" s="339"/>
      <c r="AL214" s="339"/>
      <c r="AM214" s="339"/>
      <c r="AN214" s="339"/>
      <c r="AO214" s="339"/>
      <c r="AP214" s="339"/>
      <c r="AQ214" s="339"/>
      <c r="AR214" s="339"/>
      <c r="AS214" s="339"/>
      <c r="AT214" s="339"/>
      <c r="AU214" s="339"/>
      <c r="AV214" s="339"/>
      <c r="AW214" s="339"/>
      <c r="AX214" s="339"/>
      <c r="AY214" s="339"/>
      <c r="AZ214" s="339"/>
      <c r="BA214" s="339"/>
      <c r="BB214" s="339"/>
      <c r="BC214" s="339"/>
      <c r="BD214" s="339"/>
      <c r="BE214" s="339"/>
      <c r="BF214" s="339"/>
      <c r="BG214" s="339"/>
      <c r="BH214" s="339"/>
      <c r="BI214" s="339"/>
      <c r="BJ214" s="339"/>
      <c r="BK214" s="339"/>
      <c r="BL214" s="339"/>
      <c r="BM214" s="339"/>
      <c r="BN214" s="339"/>
      <c r="BO214" s="339"/>
      <c r="BP214" s="339"/>
      <c r="BQ214" s="339"/>
      <c r="BR214" s="267"/>
      <c r="BS214" s="259"/>
      <c r="BT214" s="259"/>
      <c r="BU214" s="259"/>
    </row>
    <row r="215" spans="1:73" s="79" customFormat="1" ht="15" outlineLevel="1" x14ac:dyDescent="0.25">
      <c r="A215" s="257"/>
      <c r="B215" s="258"/>
      <c r="C215" s="268"/>
      <c r="D215" s="268"/>
      <c r="E215" s="268"/>
      <c r="F215" s="276"/>
      <c r="G215" s="276" t="str">
        <f t="shared" si="4"/>
        <v>YYNENb</v>
      </c>
      <c r="H215" s="389">
        <v>4000</v>
      </c>
      <c r="I215" s="389">
        <v>4000</v>
      </c>
      <c r="J215" s="389">
        <v>4000</v>
      </c>
      <c r="K215" s="389">
        <v>4000</v>
      </c>
      <c r="L215" s="389">
        <v>4000</v>
      </c>
      <c r="M215" s="389">
        <v>4000</v>
      </c>
      <c r="N215" s="389">
        <v>4000</v>
      </c>
      <c r="O215" s="389">
        <v>4000</v>
      </c>
      <c r="P215" s="389">
        <v>4000</v>
      </c>
      <c r="Q215" s="389">
        <v>4000</v>
      </c>
      <c r="X215" s="339"/>
      <c r="Y215" s="339"/>
      <c r="Z215" s="339"/>
      <c r="AA215" s="339"/>
      <c r="AB215" s="339"/>
      <c r="AC215" s="339"/>
      <c r="AD215" s="339"/>
      <c r="AE215" s="339"/>
      <c r="AF215" s="339"/>
      <c r="AG215" s="339"/>
      <c r="AH215" s="339"/>
      <c r="AI215" s="339"/>
      <c r="AJ215" s="339"/>
      <c r="AK215" s="339"/>
      <c r="AL215" s="339"/>
      <c r="AM215" s="339"/>
      <c r="AN215" s="339"/>
      <c r="AO215" s="339"/>
      <c r="AP215" s="339"/>
      <c r="AQ215" s="339"/>
      <c r="AR215" s="339"/>
      <c r="AS215" s="339"/>
      <c r="AT215" s="339"/>
      <c r="AU215" s="339"/>
      <c r="AV215" s="339"/>
      <c r="AW215" s="339"/>
      <c r="AX215" s="339"/>
      <c r="AY215" s="339"/>
      <c r="AZ215" s="339"/>
      <c r="BA215" s="339"/>
      <c r="BB215" s="339"/>
      <c r="BC215" s="339"/>
      <c r="BD215" s="339"/>
      <c r="BE215" s="339"/>
      <c r="BF215" s="339"/>
      <c r="BG215" s="339"/>
      <c r="BH215" s="339"/>
      <c r="BI215" s="339"/>
      <c r="BJ215" s="339"/>
      <c r="BK215" s="339"/>
      <c r="BL215" s="339"/>
      <c r="BM215" s="339"/>
      <c r="BN215" s="339"/>
      <c r="BO215" s="339"/>
      <c r="BP215" s="339"/>
      <c r="BQ215" s="339"/>
      <c r="BR215" s="267"/>
      <c r="BS215" s="259"/>
      <c r="BT215" s="259"/>
      <c r="BU215" s="259"/>
    </row>
    <row r="216" spans="1:73" s="79" customFormat="1" ht="15" outlineLevel="1" x14ac:dyDescent="0.25">
      <c r="A216" s="257"/>
      <c r="B216" s="258"/>
      <c r="C216" s="268"/>
      <c r="D216" s="268"/>
      <c r="E216" s="268"/>
      <c r="F216" s="276"/>
      <c r="G216" s="276" t="str">
        <f t="shared" si="4"/>
        <v>YYENEz</v>
      </c>
      <c r="H216" s="389">
        <v>1800</v>
      </c>
      <c r="I216" s="389">
        <v>1800</v>
      </c>
      <c r="J216" s="389">
        <v>1800</v>
      </c>
      <c r="K216" s="389">
        <v>1800</v>
      </c>
      <c r="L216" s="389">
        <v>1800</v>
      </c>
      <c r="M216" s="389">
        <v>1800</v>
      </c>
      <c r="N216" s="389">
        <v>1800</v>
      </c>
      <c r="O216" s="389">
        <v>1800</v>
      </c>
      <c r="P216" s="389">
        <v>1800</v>
      </c>
      <c r="Q216" s="389">
        <v>1800</v>
      </c>
      <c r="R216" s="332"/>
      <c r="S216" s="332"/>
      <c r="T216" s="332"/>
      <c r="U216" s="332"/>
      <c r="V216" s="332"/>
      <c r="W216" s="332"/>
      <c r="X216" s="339"/>
      <c r="Y216" s="339"/>
      <c r="Z216" s="339"/>
      <c r="AA216" s="339"/>
      <c r="AB216" s="339"/>
      <c r="AC216" s="339"/>
      <c r="AD216" s="339"/>
      <c r="AE216" s="339"/>
      <c r="AF216" s="339"/>
      <c r="AG216" s="339"/>
      <c r="AH216" s="339"/>
      <c r="AI216" s="339"/>
      <c r="AJ216" s="339"/>
      <c r="AK216" s="339"/>
      <c r="AL216" s="339"/>
      <c r="AM216" s="339"/>
      <c r="AN216" s="339"/>
      <c r="AO216" s="339"/>
      <c r="AP216" s="339"/>
      <c r="AQ216" s="339"/>
      <c r="AR216" s="339"/>
      <c r="AS216" s="339"/>
      <c r="AT216" s="339"/>
      <c r="AU216" s="339"/>
      <c r="AV216" s="339"/>
      <c r="AW216" s="339"/>
      <c r="AX216" s="339"/>
      <c r="AY216" s="339"/>
      <c r="AZ216" s="339"/>
      <c r="BA216" s="339"/>
      <c r="BB216" s="339"/>
      <c r="BC216" s="339"/>
      <c r="BD216" s="339"/>
      <c r="BE216" s="339"/>
      <c r="BF216" s="339"/>
      <c r="BG216" s="339"/>
      <c r="BH216" s="339"/>
      <c r="BI216" s="339"/>
      <c r="BJ216" s="339"/>
      <c r="BK216" s="339"/>
      <c r="BL216" s="339"/>
      <c r="BM216" s="339"/>
      <c r="BN216" s="339"/>
      <c r="BO216" s="339"/>
      <c r="BP216" s="339"/>
      <c r="BQ216" s="339"/>
      <c r="BR216" s="267"/>
      <c r="BS216" s="259"/>
      <c r="BT216" s="259"/>
      <c r="BU216" s="259"/>
    </row>
    <row r="217" spans="1:73" s="79" customFormat="1" ht="15" outlineLevel="1" x14ac:dyDescent="0.25">
      <c r="A217" s="257"/>
      <c r="B217" s="258"/>
      <c r="C217" s="268"/>
      <c r="D217" s="268"/>
      <c r="E217" s="268"/>
      <c r="F217" s="276"/>
      <c r="G217" s="276" t="str">
        <f t="shared" si="4"/>
        <v>YYENEr</v>
      </c>
      <c r="H217" s="389">
        <v>2000</v>
      </c>
      <c r="I217" s="389">
        <v>2000</v>
      </c>
      <c r="J217" s="389">
        <v>2000</v>
      </c>
      <c r="K217" s="389">
        <v>2000</v>
      </c>
      <c r="L217" s="389">
        <v>2000</v>
      </c>
      <c r="M217" s="389">
        <v>2000</v>
      </c>
      <c r="N217" s="389">
        <v>2000</v>
      </c>
      <c r="O217" s="389">
        <v>2000</v>
      </c>
      <c r="P217" s="389">
        <v>2000</v>
      </c>
      <c r="Q217" s="389">
        <v>2000</v>
      </c>
      <c r="R217" s="332"/>
      <c r="S217" s="332"/>
      <c r="T217" s="332"/>
      <c r="U217" s="332"/>
      <c r="V217" s="332"/>
      <c r="W217" s="332"/>
      <c r="X217" s="339"/>
      <c r="Y217" s="339"/>
      <c r="Z217" s="339"/>
      <c r="AA217" s="339"/>
      <c r="AB217" s="339"/>
      <c r="AC217" s="339"/>
      <c r="AD217" s="339"/>
      <c r="AE217" s="339"/>
      <c r="AF217" s="339"/>
      <c r="AG217" s="339"/>
      <c r="AH217" s="339"/>
      <c r="AI217" s="339"/>
      <c r="AJ217" s="339"/>
      <c r="AK217" s="339"/>
      <c r="AL217" s="339"/>
      <c r="AM217" s="339"/>
      <c r="AN217" s="339"/>
      <c r="AO217" s="339"/>
      <c r="AP217" s="339"/>
      <c r="AQ217" s="339"/>
      <c r="AR217" s="339"/>
      <c r="AS217" s="339"/>
      <c r="AT217" s="339"/>
      <c r="AU217" s="339"/>
      <c r="AV217" s="339"/>
      <c r="AW217" s="339"/>
      <c r="AX217" s="339"/>
      <c r="AY217" s="339"/>
      <c r="AZ217" s="339"/>
      <c r="BA217" s="339"/>
      <c r="BB217" s="339"/>
      <c r="BC217" s="339"/>
      <c r="BD217" s="339"/>
      <c r="BE217" s="339"/>
      <c r="BF217" s="339"/>
      <c r="BG217" s="339"/>
      <c r="BH217" s="339"/>
      <c r="BI217" s="339"/>
      <c r="BJ217" s="339"/>
      <c r="BK217" s="339"/>
      <c r="BL217" s="339"/>
      <c r="BM217" s="339"/>
      <c r="BN217" s="339"/>
      <c r="BO217" s="339"/>
      <c r="BP217" s="339"/>
      <c r="BQ217" s="339"/>
      <c r="BR217" s="267"/>
      <c r="BS217" s="259"/>
      <c r="BT217" s="259"/>
      <c r="BU217" s="259"/>
    </row>
    <row r="218" spans="1:73" s="79" customFormat="1" ht="15" outlineLevel="1" x14ac:dyDescent="0.25">
      <c r="A218" s="257"/>
      <c r="B218" s="258"/>
      <c r="C218" s="268"/>
      <c r="D218" s="268"/>
      <c r="E218" s="268"/>
      <c r="F218" s="276"/>
      <c r="G218" s="276" t="str">
        <f t="shared" si="4"/>
        <v>YYNEEr</v>
      </c>
      <c r="H218" s="389">
        <v>2000</v>
      </c>
      <c r="I218" s="389">
        <v>2000</v>
      </c>
      <c r="J218" s="389">
        <v>2000</v>
      </c>
      <c r="K218" s="389">
        <v>2000</v>
      </c>
      <c r="L218" s="389">
        <v>2000</v>
      </c>
      <c r="M218" s="389">
        <v>2000</v>
      </c>
      <c r="N218" s="389">
        <v>2000</v>
      </c>
      <c r="O218" s="389">
        <v>2000</v>
      </c>
      <c r="P218" s="389">
        <v>2000</v>
      </c>
      <c r="Q218" s="389">
        <v>2000</v>
      </c>
      <c r="R218" s="332"/>
      <c r="S218" s="332"/>
      <c r="T218" s="332"/>
      <c r="U218" s="332"/>
      <c r="V218" s="332"/>
      <c r="W218" s="332"/>
      <c r="X218" s="339"/>
      <c r="Y218" s="339"/>
      <c r="Z218" s="339"/>
      <c r="AA218" s="339"/>
      <c r="AB218" s="339"/>
      <c r="AC218" s="339"/>
      <c r="AD218" s="339"/>
      <c r="AE218" s="339"/>
      <c r="AF218" s="339"/>
      <c r="AG218" s="339"/>
      <c r="AH218" s="339"/>
      <c r="AI218" s="339"/>
      <c r="AJ218" s="339"/>
      <c r="AK218" s="339"/>
      <c r="AL218" s="339"/>
      <c r="AM218" s="339"/>
      <c r="AN218" s="339"/>
      <c r="AO218" s="339"/>
      <c r="AP218" s="339"/>
      <c r="AQ218" s="339"/>
      <c r="AR218" s="339"/>
      <c r="AS218" s="339"/>
      <c r="AT218" s="339"/>
      <c r="AU218" s="339"/>
      <c r="AV218" s="339"/>
      <c r="AW218" s="339"/>
      <c r="AX218" s="339"/>
      <c r="AY218" s="339"/>
      <c r="AZ218" s="339"/>
      <c r="BA218" s="339"/>
      <c r="BB218" s="339"/>
      <c r="BC218" s="339"/>
      <c r="BD218" s="339"/>
      <c r="BE218" s="339"/>
      <c r="BF218" s="339"/>
      <c r="BG218" s="339"/>
      <c r="BH218" s="339"/>
      <c r="BI218" s="339"/>
      <c r="BJ218" s="339"/>
      <c r="BK218" s="339"/>
      <c r="BL218" s="339"/>
      <c r="BM218" s="339"/>
      <c r="BN218" s="339"/>
      <c r="BO218" s="339"/>
      <c r="BP218" s="339"/>
      <c r="BQ218" s="339"/>
      <c r="BR218" s="267"/>
      <c r="BS218" s="259"/>
      <c r="BT218" s="259"/>
      <c r="BU218" s="259"/>
    </row>
    <row r="219" spans="1:73" s="79" customFormat="1" ht="15" outlineLevel="1" x14ac:dyDescent="0.25">
      <c r="A219" s="257"/>
      <c r="B219" s="258"/>
      <c r="C219" s="268"/>
      <c r="D219" s="268"/>
      <c r="E219" s="268"/>
      <c r="F219" s="276"/>
      <c r="G219" s="276" t="str">
        <f t="shared" si="4"/>
        <v>YYEENw</v>
      </c>
      <c r="H219" s="389">
        <v>3800</v>
      </c>
      <c r="I219" s="389">
        <v>3800</v>
      </c>
      <c r="J219" s="389">
        <v>3800</v>
      </c>
      <c r="K219" s="389">
        <v>3800</v>
      </c>
      <c r="L219" s="389">
        <v>3800</v>
      </c>
      <c r="M219" s="389">
        <v>3800</v>
      </c>
      <c r="N219" s="389">
        <v>3800</v>
      </c>
      <c r="O219" s="389">
        <v>3800</v>
      </c>
      <c r="P219" s="389">
        <v>3800</v>
      </c>
      <c r="Q219" s="389">
        <v>3800</v>
      </c>
      <c r="R219" s="332"/>
      <c r="S219" s="332"/>
      <c r="T219" s="332"/>
      <c r="U219" s="332"/>
      <c r="V219" s="332"/>
      <c r="W219" s="332"/>
      <c r="X219" s="339"/>
      <c r="Y219" s="339"/>
      <c r="Z219" s="339"/>
      <c r="AA219" s="339"/>
      <c r="AB219" s="339"/>
      <c r="AC219" s="339"/>
      <c r="AD219" s="339"/>
      <c r="AE219" s="339"/>
      <c r="AF219" s="339"/>
      <c r="AG219" s="339"/>
      <c r="AH219" s="339"/>
      <c r="AI219" s="339"/>
      <c r="AJ219" s="339"/>
      <c r="AK219" s="339"/>
      <c r="AL219" s="339"/>
      <c r="AM219" s="339"/>
      <c r="AN219" s="339"/>
      <c r="AO219" s="339"/>
      <c r="AP219" s="339"/>
      <c r="AQ219" s="339"/>
      <c r="AR219" s="339"/>
      <c r="AS219" s="339"/>
      <c r="AT219" s="339"/>
      <c r="AU219" s="339"/>
      <c r="AV219" s="339"/>
      <c r="AW219" s="339"/>
      <c r="AX219" s="339"/>
      <c r="AY219" s="339"/>
      <c r="AZ219" s="339"/>
      <c r="BA219" s="339"/>
      <c r="BB219" s="339"/>
      <c r="BC219" s="339"/>
      <c r="BD219" s="339"/>
      <c r="BE219" s="339"/>
      <c r="BF219" s="339"/>
      <c r="BG219" s="339"/>
      <c r="BH219" s="339"/>
      <c r="BI219" s="339"/>
      <c r="BJ219" s="339"/>
      <c r="BK219" s="339"/>
      <c r="BL219" s="339"/>
      <c r="BM219" s="339"/>
      <c r="BN219" s="339"/>
      <c r="BO219" s="339"/>
      <c r="BP219" s="339"/>
      <c r="BQ219" s="339"/>
      <c r="BR219" s="267"/>
      <c r="BS219" s="259"/>
      <c r="BT219" s="259"/>
      <c r="BU219" s="259"/>
    </row>
    <row r="220" spans="1:73" s="79" customFormat="1" ht="15" outlineLevel="1" x14ac:dyDescent="0.25">
      <c r="A220" s="257"/>
      <c r="B220" s="258"/>
      <c r="C220" s="268"/>
      <c r="D220" s="268"/>
      <c r="E220" s="268"/>
      <c r="F220" s="276"/>
      <c r="G220" s="276" t="str">
        <f t="shared" si="4"/>
        <v>YYENEb</v>
      </c>
      <c r="H220" s="389">
        <v>4000</v>
      </c>
      <c r="I220" s="389">
        <v>4000</v>
      </c>
      <c r="J220" s="389">
        <v>4000</v>
      </c>
      <c r="K220" s="389">
        <v>4000</v>
      </c>
      <c r="L220" s="389">
        <v>4000</v>
      </c>
      <c r="M220" s="389">
        <v>4000</v>
      </c>
      <c r="N220" s="389">
        <v>4000</v>
      </c>
      <c r="O220" s="389">
        <v>4000</v>
      </c>
      <c r="P220" s="389">
        <v>4000</v>
      </c>
      <c r="Q220" s="389">
        <v>4000</v>
      </c>
      <c r="X220" s="339"/>
      <c r="Y220" s="339"/>
      <c r="Z220" s="339"/>
      <c r="AA220" s="339"/>
      <c r="AB220" s="339"/>
      <c r="AC220" s="339"/>
      <c r="AD220" s="339"/>
      <c r="AE220" s="339"/>
      <c r="AF220" s="339"/>
      <c r="AG220" s="339"/>
      <c r="AH220" s="339"/>
      <c r="AI220" s="339"/>
      <c r="AJ220" s="339"/>
      <c r="AK220" s="339"/>
      <c r="AL220" s="339"/>
      <c r="AM220" s="339"/>
      <c r="AN220" s="339"/>
      <c r="AO220" s="339"/>
      <c r="AP220" s="339"/>
      <c r="AQ220" s="339"/>
      <c r="AR220" s="339"/>
      <c r="AS220" s="339"/>
      <c r="AT220" s="339"/>
      <c r="AU220" s="339"/>
      <c r="AV220" s="339"/>
      <c r="AW220" s="339"/>
      <c r="AX220" s="339"/>
      <c r="AY220" s="339"/>
      <c r="AZ220" s="339"/>
      <c r="BA220" s="339"/>
      <c r="BB220" s="339"/>
      <c r="BC220" s="339"/>
      <c r="BD220" s="339"/>
      <c r="BE220" s="339"/>
      <c r="BF220" s="339"/>
      <c r="BG220" s="339"/>
      <c r="BH220" s="339"/>
      <c r="BI220" s="339"/>
      <c r="BJ220" s="339"/>
      <c r="BK220" s="339"/>
      <c r="BL220" s="339"/>
      <c r="BM220" s="339"/>
      <c r="BN220" s="339"/>
      <c r="BO220" s="339"/>
      <c r="BP220" s="339"/>
      <c r="BQ220" s="339"/>
      <c r="BR220" s="267"/>
      <c r="BS220" s="259"/>
      <c r="BT220" s="259"/>
      <c r="BU220" s="259"/>
    </row>
    <row r="221" spans="1:73" s="79" customFormat="1" ht="15" outlineLevel="1" x14ac:dyDescent="0.25">
      <c r="A221" s="257"/>
      <c r="B221" s="258"/>
      <c r="C221" s="268"/>
      <c r="D221" s="268"/>
      <c r="E221" s="268"/>
      <c r="F221" s="276"/>
      <c r="G221" s="276" t="str">
        <f t="shared" ref="G221:G228" si="5">_xlfn.CONCAT(H200:M200)</f>
        <v>AAAAAz</v>
      </c>
      <c r="H221" s="389">
        <v>1800</v>
      </c>
      <c r="I221" s="389">
        <v>1800</v>
      </c>
      <c r="J221" s="389">
        <v>1800</v>
      </c>
      <c r="K221" s="389">
        <v>1800</v>
      </c>
      <c r="L221" s="389">
        <v>1800</v>
      </c>
      <c r="M221" s="389">
        <v>1800</v>
      </c>
      <c r="N221" s="389">
        <v>1800</v>
      </c>
      <c r="O221" s="389">
        <v>1800</v>
      </c>
      <c r="P221" s="389">
        <v>1800</v>
      </c>
      <c r="Q221" s="389">
        <v>1800</v>
      </c>
      <c r="R221" s="332"/>
      <c r="S221" s="332"/>
      <c r="T221" s="332"/>
      <c r="U221" s="332"/>
      <c r="V221" s="332"/>
      <c r="W221" s="332"/>
      <c r="X221" s="339"/>
      <c r="Y221" s="339"/>
      <c r="Z221" s="339"/>
      <c r="AA221" s="339"/>
      <c r="AB221" s="339"/>
      <c r="AC221" s="339"/>
      <c r="AD221" s="339"/>
      <c r="AE221" s="339"/>
      <c r="AF221" s="339"/>
      <c r="AG221" s="339"/>
      <c r="AH221" s="339"/>
      <c r="AI221" s="339"/>
      <c r="AJ221" s="339"/>
      <c r="AK221" s="339"/>
      <c r="AL221" s="339"/>
      <c r="AM221" s="339"/>
      <c r="AN221" s="339"/>
      <c r="AO221" s="339"/>
      <c r="AP221" s="339"/>
      <c r="AQ221" s="339"/>
      <c r="AR221" s="339"/>
      <c r="AS221" s="339"/>
      <c r="AT221" s="339"/>
      <c r="AU221" s="339"/>
      <c r="AV221" s="339"/>
      <c r="AW221" s="339"/>
      <c r="AX221" s="339"/>
      <c r="AY221" s="339"/>
      <c r="AZ221" s="339"/>
      <c r="BA221" s="339"/>
      <c r="BB221" s="339"/>
      <c r="BC221" s="339"/>
      <c r="BD221" s="339"/>
      <c r="BE221" s="339"/>
      <c r="BF221" s="339"/>
      <c r="BG221" s="339"/>
      <c r="BH221" s="339"/>
      <c r="BI221" s="339"/>
      <c r="BJ221" s="339"/>
      <c r="BK221" s="339"/>
      <c r="BL221" s="339"/>
      <c r="BM221" s="339"/>
      <c r="BN221" s="339"/>
      <c r="BO221" s="339"/>
      <c r="BP221" s="339"/>
      <c r="BQ221" s="339"/>
      <c r="BR221" s="267"/>
      <c r="BS221" s="259"/>
      <c r="BT221" s="259"/>
      <c r="BU221" s="259"/>
    </row>
    <row r="222" spans="1:73" s="79" customFormat="1" ht="15" outlineLevel="1" x14ac:dyDescent="0.25">
      <c r="A222" s="257"/>
      <c r="B222" s="258"/>
      <c r="C222" s="268"/>
      <c r="D222" s="268"/>
      <c r="E222" s="268"/>
      <c r="F222" s="276"/>
      <c r="G222" s="276" t="str">
        <f t="shared" si="5"/>
        <v>AAAANw</v>
      </c>
      <c r="H222" s="389"/>
      <c r="I222" s="389"/>
      <c r="J222" s="389"/>
      <c r="K222" s="389"/>
      <c r="L222" s="389"/>
      <c r="M222" s="389"/>
      <c r="N222" s="389"/>
      <c r="O222" s="389"/>
      <c r="P222" s="389"/>
      <c r="Q222" s="389"/>
      <c r="R222" s="332"/>
      <c r="S222" s="332"/>
      <c r="T222" s="332"/>
      <c r="U222" s="332"/>
      <c r="V222" s="332"/>
      <c r="W222" s="332"/>
      <c r="X222" s="339"/>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267"/>
      <c r="BS222" s="259"/>
      <c r="BT222" s="259"/>
      <c r="BU222" s="259"/>
    </row>
    <row r="223" spans="1:73" s="79" customFormat="1" ht="15" outlineLevel="1" x14ac:dyDescent="0.25">
      <c r="A223" s="257"/>
      <c r="B223" s="258"/>
      <c r="C223" s="268"/>
      <c r="D223" s="268"/>
      <c r="E223" s="268"/>
      <c r="F223" s="276"/>
      <c r="G223" s="276" t="str">
        <f t="shared" si="5"/>
        <v>AAANEb</v>
      </c>
      <c r="H223" s="389"/>
      <c r="I223" s="389"/>
      <c r="J223" s="389"/>
      <c r="K223" s="389"/>
      <c r="L223" s="389"/>
      <c r="M223" s="389"/>
      <c r="N223" s="389"/>
      <c r="O223" s="389"/>
      <c r="P223" s="389"/>
      <c r="Q223" s="389"/>
      <c r="R223" s="332"/>
      <c r="S223" s="332"/>
      <c r="T223" s="332"/>
      <c r="U223" s="332"/>
      <c r="V223" s="332"/>
      <c r="W223" s="332"/>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si="5"/>
        <v>AANEEa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5"/>
        <v>AYEEAa</v>
      </c>
      <c r="H225" s="389">
        <v>0</v>
      </c>
      <c r="I225" s="389">
        <v>0</v>
      </c>
      <c r="J225" s="389">
        <v>0</v>
      </c>
      <c r="K225" s="389">
        <v>0</v>
      </c>
      <c r="L225" s="389">
        <v>0</v>
      </c>
      <c r="M225" s="389">
        <v>0</v>
      </c>
      <c r="N225" s="389">
        <v>0</v>
      </c>
      <c r="O225" s="389">
        <v>0</v>
      </c>
      <c r="P225" s="389">
        <v>0</v>
      </c>
      <c r="Q225" s="389">
        <v>0</v>
      </c>
      <c r="R225" s="332"/>
      <c r="S225" s="332"/>
      <c r="T225" s="332"/>
      <c r="U225" s="332"/>
      <c r="V225" s="332"/>
      <c r="W225" s="332"/>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5"/>
        <v>YYEAAa</v>
      </c>
      <c r="H226" s="389">
        <v>0</v>
      </c>
      <c r="I226" s="389">
        <v>0</v>
      </c>
      <c r="J226" s="389">
        <v>0</v>
      </c>
      <c r="K226" s="389">
        <v>0</v>
      </c>
      <c r="L226" s="389">
        <v>0</v>
      </c>
      <c r="M226" s="389">
        <v>0</v>
      </c>
      <c r="N226" s="389">
        <v>0</v>
      </c>
      <c r="O226" s="389">
        <v>0</v>
      </c>
      <c r="P226" s="389">
        <v>0</v>
      </c>
      <c r="Q226" s="389">
        <v>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5"/>
        <v>YYAAAa</v>
      </c>
      <c r="H227" s="389">
        <v>0</v>
      </c>
      <c r="I227" s="389">
        <v>0</v>
      </c>
      <c r="J227" s="389">
        <v>0</v>
      </c>
      <c r="K227" s="389">
        <v>0</v>
      </c>
      <c r="L227" s="389">
        <v>0</v>
      </c>
      <c r="M227" s="389">
        <v>0</v>
      </c>
      <c r="N227" s="389">
        <v>0</v>
      </c>
      <c r="O227" s="389">
        <v>0</v>
      </c>
      <c r="P227" s="389">
        <v>0</v>
      </c>
      <c r="Q227" s="389">
        <v>0</v>
      </c>
      <c r="R227" s="332"/>
      <c r="S227" s="332"/>
      <c r="T227" s="332"/>
      <c r="U227" s="332"/>
      <c r="V227" s="332"/>
      <c r="W227" s="332"/>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5"/>
        <v>YAAAAa</v>
      </c>
      <c r="H228" s="389">
        <v>0</v>
      </c>
      <c r="I228" s="389">
        <v>0</v>
      </c>
      <c r="J228" s="389">
        <v>0</v>
      </c>
      <c r="K228" s="389">
        <v>0</v>
      </c>
      <c r="L228" s="389">
        <v>0</v>
      </c>
      <c r="M228" s="389">
        <v>0</v>
      </c>
      <c r="N228" s="389">
        <v>0</v>
      </c>
      <c r="O228" s="389">
        <v>0</v>
      </c>
      <c r="P228" s="389">
        <v>0</v>
      </c>
      <c r="Q228" s="389">
        <v>0</v>
      </c>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c r="I229" s="276"/>
      <c r="J229" s="276"/>
      <c r="K229" s="276"/>
      <c r="N229" s="742"/>
      <c r="O229" s="332"/>
      <c r="P229" s="332"/>
      <c r="Q229" s="332"/>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c r="I230" s="276"/>
      <c r="J230" s="276"/>
      <c r="K230" s="276"/>
      <c r="N230" s="742"/>
      <c r="O230" s="332"/>
      <c r="P230" s="332"/>
      <c r="Q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743" t="s">
        <v>963</v>
      </c>
      <c r="I231" s="276"/>
      <c r="J231" s="276"/>
      <c r="K231" s="276"/>
      <c r="N231" s="742"/>
      <c r="O231" s="332"/>
      <c r="P231" s="332"/>
      <c r="Q231" s="332"/>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
        <v>968</v>
      </c>
      <c r="H232" s="79" t="s">
        <v>989</v>
      </c>
      <c r="I232" s="79" t="s">
        <v>989</v>
      </c>
      <c r="J232" s="79" t="s">
        <v>989</v>
      </c>
      <c r="K232" s="79" t="s">
        <v>989</v>
      </c>
      <c r="L232" s="79" t="s">
        <v>989</v>
      </c>
      <c r="M232" s="79" t="s">
        <v>989</v>
      </c>
      <c r="N232" s="79" t="s">
        <v>480</v>
      </c>
      <c r="O232" s="79" t="s">
        <v>480</v>
      </c>
      <c r="P232" s="79" t="s">
        <v>480</v>
      </c>
      <c r="Q232" s="79" t="s">
        <v>480</v>
      </c>
      <c r="R232" s="79" t="s">
        <v>480</v>
      </c>
      <c r="S232" s="79" t="s">
        <v>480</v>
      </c>
      <c r="T232" s="79" t="s">
        <v>952</v>
      </c>
      <c r="U232" s="79" t="s">
        <v>952</v>
      </c>
      <c r="V232" s="79" t="s">
        <v>952</v>
      </c>
      <c r="W232" s="79" t="s">
        <v>952</v>
      </c>
      <c r="X232" s="79" t="s">
        <v>952</v>
      </c>
      <c r="Y232" s="79" t="s">
        <v>952</v>
      </c>
      <c r="Z232" s="79" t="s">
        <v>953</v>
      </c>
      <c r="AA232" s="79" t="s">
        <v>953</v>
      </c>
      <c r="AB232" s="79" t="s">
        <v>953</v>
      </c>
      <c r="AC232" s="79" t="s">
        <v>953</v>
      </c>
      <c r="AD232" s="79" t="s">
        <v>953</v>
      </c>
      <c r="AE232" s="79" t="s">
        <v>953</v>
      </c>
      <c r="AF232" s="79" t="s">
        <v>954</v>
      </c>
      <c r="AG232" s="79" t="s">
        <v>954</v>
      </c>
      <c r="AH232" s="79" t="s">
        <v>954</v>
      </c>
      <c r="AI232" s="79" t="s">
        <v>954</v>
      </c>
      <c r="AJ232" s="79" t="s">
        <v>954</v>
      </c>
      <c r="AK232" s="79" t="s">
        <v>954</v>
      </c>
      <c r="AL232" s="79" t="s">
        <v>955</v>
      </c>
      <c r="AM232" s="79" t="s">
        <v>955</v>
      </c>
      <c r="AN232" s="79" t="s">
        <v>955</v>
      </c>
      <c r="AO232" s="79" t="s">
        <v>955</v>
      </c>
      <c r="AP232" s="79" t="s">
        <v>955</v>
      </c>
      <c r="AQ232" s="79" t="s">
        <v>955</v>
      </c>
      <c r="AR232" s="79" t="s">
        <v>956</v>
      </c>
      <c r="AS232" s="79" t="s">
        <v>956</v>
      </c>
      <c r="AT232" s="79" t="s">
        <v>956</v>
      </c>
      <c r="AU232" s="79" t="s">
        <v>956</v>
      </c>
      <c r="AV232" s="79" t="s">
        <v>956</v>
      </c>
      <c r="AW232" s="79" t="s">
        <v>956</v>
      </c>
      <c r="AX232" s="79" t="s">
        <v>957</v>
      </c>
      <c r="AY232" s="79" t="s">
        <v>957</v>
      </c>
      <c r="AZ232" s="79" t="s">
        <v>957</v>
      </c>
      <c r="BA232" s="79" t="s">
        <v>957</v>
      </c>
      <c r="BB232" s="79" t="s">
        <v>957</v>
      </c>
      <c r="BC232" s="79" t="s">
        <v>957</v>
      </c>
      <c r="BD232" s="79" t="s">
        <v>958</v>
      </c>
      <c r="BE232" s="79" t="s">
        <v>958</v>
      </c>
      <c r="BF232" s="79" t="s">
        <v>958</v>
      </c>
      <c r="BG232" s="79" t="s">
        <v>958</v>
      </c>
      <c r="BH232" s="79" t="s">
        <v>958</v>
      </c>
      <c r="BI232" s="79" t="s">
        <v>958</v>
      </c>
      <c r="BJ232" s="79" t="s">
        <v>959</v>
      </c>
      <c r="BK232" s="79" t="s">
        <v>959</v>
      </c>
      <c r="BL232" s="79" t="s">
        <v>959</v>
      </c>
      <c r="BM232" s="79" t="s">
        <v>959</v>
      </c>
      <c r="BN232" s="79" t="s">
        <v>959</v>
      </c>
      <c r="BO232" s="79" t="s">
        <v>959</v>
      </c>
      <c r="BP232" s="339"/>
      <c r="BQ232" s="339"/>
      <c r="BR232" s="267"/>
      <c r="BS232" s="259"/>
      <c r="BT232" s="259"/>
      <c r="BU232" s="259"/>
    </row>
    <row r="233" spans="1:73" s="79" customFormat="1" ht="15" outlineLevel="1" x14ac:dyDescent="0.25">
      <c r="A233" s="257"/>
      <c r="B233" s="258"/>
      <c r="C233" s="268"/>
      <c r="D233" s="268"/>
      <c r="E233" s="268"/>
      <c r="F233" s="276"/>
      <c r="G233" s="276" t="s">
        <v>967</v>
      </c>
      <c r="H233" s="79" t="s">
        <v>400</v>
      </c>
      <c r="I233" s="79" t="s">
        <v>401</v>
      </c>
      <c r="J233" s="79" t="s">
        <v>402</v>
      </c>
      <c r="K233" s="79" t="s">
        <v>392</v>
      </c>
      <c r="L233" s="79" t="s">
        <v>393</v>
      </c>
      <c r="M233" s="79" t="s">
        <v>394</v>
      </c>
      <c r="N233" s="79" t="s">
        <v>400</v>
      </c>
      <c r="O233" s="79" t="s">
        <v>401</v>
      </c>
      <c r="P233" s="79" t="s">
        <v>402</v>
      </c>
      <c r="Q233" s="79" t="s">
        <v>392</v>
      </c>
      <c r="R233" s="79" t="s">
        <v>393</v>
      </c>
      <c r="S233" s="79" t="s">
        <v>394</v>
      </c>
      <c r="T233" s="79" t="s">
        <v>400</v>
      </c>
      <c r="U233" s="79" t="s">
        <v>401</v>
      </c>
      <c r="V233" s="79" t="s">
        <v>402</v>
      </c>
      <c r="W233" s="79" t="s">
        <v>392</v>
      </c>
      <c r="X233" s="79" t="s">
        <v>393</v>
      </c>
      <c r="Y233" s="79" t="s">
        <v>394</v>
      </c>
      <c r="Z233" s="79" t="s">
        <v>400</v>
      </c>
      <c r="AA233" s="79" t="s">
        <v>401</v>
      </c>
      <c r="AB233" s="79" t="s">
        <v>402</v>
      </c>
      <c r="AC233" s="79" t="s">
        <v>392</v>
      </c>
      <c r="AD233" s="79" t="s">
        <v>393</v>
      </c>
      <c r="AE233" s="79" t="s">
        <v>394</v>
      </c>
      <c r="AF233" s="79" t="s">
        <v>400</v>
      </c>
      <c r="AG233" s="79" t="s">
        <v>401</v>
      </c>
      <c r="AH233" s="79" t="s">
        <v>402</v>
      </c>
      <c r="AI233" s="79" t="s">
        <v>392</v>
      </c>
      <c r="AJ233" s="79" t="s">
        <v>393</v>
      </c>
      <c r="AK233" s="79" t="s">
        <v>394</v>
      </c>
      <c r="AL233" s="79" t="s">
        <v>400</v>
      </c>
      <c r="AM233" s="79" t="s">
        <v>401</v>
      </c>
      <c r="AN233" s="79" t="s">
        <v>402</v>
      </c>
      <c r="AO233" s="79" t="s">
        <v>392</v>
      </c>
      <c r="AP233" s="79" t="s">
        <v>393</v>
      </c>
      <c r="AQ233" s="79" t="s">
        <v>394</v>
      </c>
      <c r="AR233" s="79" t="s">
        <v>400</v>
      </c>
      <c r="AS233" s="79" t="s">
        <v>401</v>
      </c>
      <c r="AT233" s="79" t="s">
        <v>402</v>
      </c>
      <c r="AU233" s="79" t="s">
        <v>392</v>
      </c>
      <c r="AV233" s="79" t="s">
        <v>393</v>
      </c>
      <c r="AW233" s="79" t="s">
        <v>394</v>
      </c>
      <c r="AX233" s="79" t="s">
        <v>400</v>
      </c>
      <c r="AY233" s="79" t="s">
        <v>401</v>
      </c>
      <c r="AZ233" s="79" t="s">
        <v>402</v>
      </c>
      <c r="BA233" s="79" t="s">
        <v>392</v>
      </c>
      <c r="BB233" s="79" t="s">
        <v>393</v>
      </c>
      <c r="BC233" s="79" t="s">
        <v>394</v>
      </c>
      <c r="BD233" s="79" t="s">
        <v>400</v>
      </c>
      <c r="BE233" s="79" t="s">
        <v>401</v>
      </c>
      <c r="BF233" s="79" t="s">
        <v>402</v>
      </c>
      <c r="BG233" s="79" t="s">
        <v>392</v>
      </c>
      <c r="BH233" s="79" t="s">
        <v>393</v>
      </c>
      <c r="BI233" s="79" t="s">
        <v>394</v>
      </c>
      <c r="BJ233" s="79" t="s">
        <v>400</v>
      </c>
      <c r="BK233" s="79" t="s">
        <v>401</v>
      </c>
      <c r="BL233" s="79" t="s">
        <v>402</v>
      </c>
      <c r="BM233" s="79" t="s">
        <v>392</v>
      </c>
      <c r="BN233" s="79" t="s">
        <v>393</v>
      </c>
      <c r="BO233" s="79" t="s">
        <v>394</v>
      </c>
      <c r="BP233" s="339"/>
      <c r="BQ233" s="339"/>
      <c r="BR233" s="267"/>
      <c r="BS233" s="259"/>
      <c r="BT233" s="259"/>
      <c r="BU233" s="259"/>
    </row>
    <row r="234" spans="1:73" s="79" customFormat="1" ht="15" outlineLevel="1" x14ac:dyDescent="0.25">
      <c r="A234" s="257"/>
      <c r="B234" s="258"/>
      <c r="C234" s="268"/>
      <c r="D234" s="268"/>
      <c r="E234" s="268"/>
      <c r="F234" s="276"/>
      <c r="G234" s="276" t="str">
        <f t="shared" ref="G234:G239" si="6">_xlfn.CONCAT(H191:M191)</f>
        <v>AAAAAa</v>
      </c>
      <c r="H234" s="389">
        <v>0</v>
      </c>
      <c r="I234" s="389">
        <v>0</v>
      </c>
      <c r="J234" s="389">
        <v>0</v>
      </c>
      <c r="K234" s="389">
        <v>0</v>
      </c>
      <c r="L234" s="389">
        <v>0</v>
      </c>
      <c r="M234" s="389">
        <v>0</v>
      </c>
      <c r="N234" s="389">
        <v>0</v>
      </c>
      <c r="O234" s="389">
        <v>0</v>
      </c>
      <c r="P234" s="389">
        <v>0</v>
      </c>
      <c r="Q234" s="389">
        <v>0</v>
      </c>
      <c r="R234" s="389">
        <v>0</v>
      </c>
      <c r="S234" s="389">
        <v>0</v>
      </c>
      <c r="T234" s="389">
        <v>0</v>
      </c>
      <c r="U234" s="389">
        <v>0</v>
      </c>
      <c r="V234" s="389">
        <v>0</v>
      </c>
      <c r="W234" s="389">
        <v>0</v>
      </c>
      <c r="X234" s="389">
        <v>0</v>
      </c>
      <c r="Y234" s="389">
        <v>0</v>
      </c>
      <c r="Z234" s="389">
        <v>0</v>
      </c>
      <c r="AA234" s="389">
        <v>0</v>
      </c>
      <c r="AB234" s="389">
        <v>0</v>
      </c>
      <c r="AC234" s="389">
        <v>0</v>
      </c>
      <c r="AD234" s="389">
        <v>0</v>
      </c>
      <c r="AE234" s="389">
        <v>0</v>
      </c>
      <c r="AF234" s="389">
        <v>0</v>
      </c>
      <c r="AG234" s="389">
        <v>0</v>
      </c>
      <c r="AH234" s="389">
        <v>0</v>
      </c>
      <c r="AI234" s="389">
        <v>0</v>
      </c>
      <c r="AJ234" s="389">
        <v>0</v>
      </c>
      <c r="AK234" s="389">
        <v>0</v>
      </c>
      <c r="AL234" s="389">
        <v>0</v>
      </c>
      <c r="AM234" s="389">
        <v>0</v>
      </c>
      <c r="AN234" s="389">
        <v>0</v>
      </c>
      <c r="AO234" s="389">
        <v>0</v>
      </c>
      <c r="AP234" s="389">
        <v>0</v>
      </c>
      <c r="AQ234" s="389">
        <v>0</v>
      </c>
      <c r="AR234" s="389">
        <v>0</v>
      </c>
      <c r="AS234" s="389">
        <v>0</v>
      </c>
      <c r="AT234" s="389">
        <v>0</v>
      </c>
      <c r="AU234" s="389">
        <v>0</v>
      </c>
      <c r="AV234" s="389">
        <v>0</v>
      </c>
      <c r="AW234" s="389">
        <v>0</v>
      </c>
      <c r="AX234" s="389">
        <v>0</v>
      </c>
      <c r="AY234" s="389">
        <v>0</v>
      </c>
      <c r="AZ234" s="389">
        <v>0</v>
      </c>
      <c r="BA234" s="389">
        <v>0</v>
      </c>
      <c r="BB234" s="389">
        <v>0</v>
      </c>
      <c r="BC234" s="389">
        <v>0</v>
      </c>
      <c r="BD234" s="389">
        <v>0</v>
      </c>
      <c r="BE234" s="389">
        <v>0</v>
      </c>
      <c r="BF234" s="389">
        <v>0</v>
      </c>
      <c r="BG234" s="389">
        <v>0</v>
      </c>
      <c r="BH234" s="389">
        <v>0</v>
      </c>
      <c r="BI234" s="389">
        <v>0</v>
      </c>
      <c r="BJ234" s="389">
        <v>0</v>
      </c>
      <c r="BK234" s="389">
        <v>0</v>
      </c>
      <c r="BL234" s="389">
        <v>0</v>
      </c>
      <c r="BM234" s="389">
        <v>0</v>
      </c>
      <c r="BN234" s="389">
        <v>0</v>
      </c>
      <c r="BO234" s="389">
        <v>0</v>
      </c>
      <c r="BP234" s="339"/>
      <c r="BQ234" s="339"/>
      <c r="BR234" s="267"/>
      <c r="BS234" s="259"/>
      <c r="BT234" s="259"/>
      <c r="BU234" s="259"/>
    </row>
    <row r="235" spans="1:73" s="79" customFormat="1" ht="15" outlineLevel="1" x14ac:dyDescent="0.25">
      <c r="A235" s="257"/>
      <c r="B235" s="258"/>
      <c r="C235" s="268"/>
      <c r="D235" s="268"/>
      <c r="E235" s="268"/>
      <c r="F235" s="276"/>
      <c r="G235" s="276" t="str">
        <f t="shared" si="6"/>
        <v>YAEAEa</v>
      </c>
      <c r="H235" s="389">
        <v>0</v>
      </c>
      <c r="I235" s="389">
        <v>0</v>
      </c>
      <c r="J235" s="389">
        <v>0</v>
      </c>
      <c r="K235" s="389">
        <v>0</v>
      </c>
      <c r="L235" s="389">
        <v>0</v>
      </c>
      <c r="M235" s="389">
        <v>0</v>
      </c>
      <c r="N235" s="389">
        <v>0</v>
      </c>
      <c r="O235" s="389">
        <v>0</v>
      </c>
      <c r="P235" s="389">
        <v>0</v>
      </c>
      <c r="Q235" s="389">
        <v>0</v>
      </c>
      <c r="R235" s="389">
        <v>0</v>
      </c>
      <c r="S235" s="389">
        <v>0</v>
      </c>
      <c r="T235" s="389">
        <v>0</v>
      </c>
      <c r="U235" s="389">
        <v>0</v>
      </c>
      <c r="V235" s="389">
        <v>0</v>
      </c>
      <c r="W235" s="389">
        <v>0</v>
      </c>
      <c r="X235" s="389">
        <v>0</v>
      </c>
      <c r="Y235" s="389">
        <v>0</v>
      </c>
      <c r="Z235" s="389">
        <v>0</v>
      </c>
      <c r="AA235" s="389">
        <v>0</v>
      </c>
      <c r="AB235" s="389">
        <v>0</v>
      </c>
      <c r="AC235" s="389">
        <v>0</v>
      </c>
      <c r="AD235" s="389">
        <v>0</v>
      </c>
      <c r="AE235" s="389">
        <v>0</v>
      </c>
      <c r="AF235" s="389">
        <v>0</v>
      </c>
      <c r="AG235" s="389">
        <v>0</v>
      </c>
      <c r="AH235" s="389">
        <v>0</v>
      </c>
      <c r="AI235" s="389">
        <v>0</v>
      </c>
      <c r="AJ235" s="389">
        <v>0</v>
      </c>
      <c r="AK235" s="389">
        <v>0</v>
      </c>
      <c r="AL235" s="389">
        <v>0</v>
      </c>
      <c r="AM235" s="389">
        <v>0</v>
      </c>
      <c r="AN235" s="389">
        <v>0</v>
      </c>
      <c r="AO235" s="389">
        <v>0</v>
      </c>
      <c r="AP235" s="389">
        <v>0</v>
      </c>
      <c r="AQ235" s="389">
        <v>0</v>
      </c>
      <c r="AR235" s="389">
        <v>0</v>
      </c>
      <c r="AS235" s="389">
        <v>0</v>
      </c>
      <c r="AT235" s="389">
        <v>0</v>
      </c>
      <c r="AU235" s="389">
        <v>0</v>
      </c>
      <c r="AV235" s="389">
        <v>0</v>
      </c>
      <c r="AW235" s="389">
        <v>0</v>
      </c>
      <c r="AX235" s="389">
        <v>0</v>
      </c>
      <c r="AY235" s="389">
        <v>0</v>
      </c>
      <c r="AZ235" s="389">
        <v>0</v>
      </c>
      <c r="BA235" s="389">
        <v>0</v>
      </c>
      <c r="BB235" s="389">
        <v>0</v>
      </c>
      <c r="BC235" s="389">
        <v>0</v>
      </c>
      <c r="BD235" s="389">
        <v>0</v>
      </c>
      <c r="BE235" s="389">
        <v>0</v>
      </c>
      <c r="BF235" s="389">
        <v>0</v>
      </c>
      <c r="BG235" s="389">
        <v>0</v>
      </c>
      <c r="BH235" s="389">
        <v>0</v>
      </c>
      <c r="BI235" s="389">
        <v>0</v>
      </c>
      <c r="BJ235" s="389">
        <v>0</v>
      </c>
      <c r="BK235" s="389">
        <v>0</v>
      </c>
      <c r="BL235" s="389">
        <v>0</v>
      </c>
      <c r="BM235" s="389">
        <v>0</v>
      </c>
      <c r="BN235" s="389">
        <v>0</v>
      </c>
      <c r="BO235" s="389">
        <v>0</v>
      </c>
      <c r="BP235" s="339"/>
      <c r="BQ235" s="339"/>
      <c r="BR235" s="267"/>
      <c r="BS235" s="259"/>
      <c r="BT235" s="259"/>
      <c r="BU235" s="259"/>
    </row>
    <row r="236" spans="1:73" s="79" customFormat="1" ht="15" outlineLevel="1" x14ac:dyDescent="0.25">
      <c r="A236" s="257"/>
      <c r="B236" s="258"/>
      <c r="C236" s="268"/>
      <c r="D236" s="268"/>
      <c r="E236" s="268"/>
      <c r="F236" s="276"/>
      <c r="G236" s="276" t="str">
        <f t="shared" si="6"/>
        <v>AYAEAb</v>
      </c>
      <c r="H236" s="389">
        <v>1</v>
      </c>
      <c r="I236" s="389">
        <v>1</v>
      </c>
      <c r="J236" s="389">
        <v>1</v>
      </c>
      <c r="K236" s="389">
        <v>1</v>
      </c>
      <c r="L236" s="389">
        <v>0</v>
      </c>
      <c r="M236" s="389">
        <v>0</v>
      </c>
      <c r="N236" s="389">
        <v>1</v>
      </c>
      <c r="O236" s="389">
        <v>1</v>
      </c>
      <c r="P236" s="389">
        <v>1</v>
      </c>
      <c r="Q236" s="389">
        <v>1</v>
      </c>
      <c r="R236" s="389">
        <v>0</v>
      </c>
      <c r="S236" s="389">
        <v>0</v>
      </c>
      <c r="T236" s="389">
        <v>1</v>
      </c>
      <c r="U236" s="389">
        <v>1</v>
      </c>
      <c r="V236" s="389">
        <v>1</v>
      </c>
      <c r="W236" s="389">
        <v>1</v>
      </c>
      <c r="X236" s="389">
        <v>0</v>
      </c>
      <c r="Y236" s="389">
        <v>0</v>
      </c>
      <c r="Z236" s="389">
        <v>1</v>
      </c>
      <c r="AA236" s="389">
        <v>1</v>
      </c>
      <c r="AB236" s="389">
        <v>1</v>
      </c>
      <c r="AC236" s="389">
        <v>1</v>
      </c>
      <c r="AD236" s="389">
        <v>0</v>
      </c>
      <c r="AE236" s="389">
        <v>0</v>
      </c>
      <c r="AF236" s="389">
        <v>1</v>
      </c>
      <c r="AG236" s="389">
        <v>1</v>
      </c>
      <c r="AH236" s="389">
        <v>1</v>
      </c>
      <c r="AI236" s="389">
        <v>1</v>
      </c>
      <c r="AJ236" s="389">
        <v>0</v>
      </c>
      <c r="AK236" s="389">
        <v>0</v>
      </c>
      <c r="AL236" s="389">
        <v>1</v>
      </c>
      <c r="AM236" s="389">
        <v>1</v>
      </c>
      <c r="AN236" s="389">
        <v>1</v>
      </c>
      <c r="AO236" s="389">
        <v>1</v>
      </c>
      <c r="AP236" s="389">
        <v>0</v>
      </c>
      <c r="AQ236" s="389">
        <v>0</v>
      </c>
      <c r="AR236" s="389">
        <v>1</v>
      </c>
      <c r="AS236" s="389">
        <v>1</v>
      </c>
      <c r="AT236" s="389">
        <v>1</v>
      </c>
      <c r="AU236" s="389">
        <v>1</v>
      </c>
      <c r="AV236" s="389">
        <v>0</v>
      </c>
      <c r="AW236" s="389">
        <v>0</v>
      </c>
      <c r="AX236" s="389">
        <v>1</v>
      </c>
      <c r="AY236" s="389">
        <v>1</v>
      </c>
      <c r="AZ236" s="389">
        <v>1</v>
      </c>
      <c r="BA236" s="389">
        <v>1</v>
      </c>
      <c r="BB236" s="389">
        <v>0</v>
      </c>
      <c r="BC236" s="389">
        <v>0</v>
      </c>
      <c r="BD236" s="389">
        <v>1</v>
      </c>
      <c r="BE236" s="389">
        <v>1</v>
      </c>
      <c r="BF236" s="389">
        <v>1</v>
      </c>
      <c r="BG236" s="389">
        <v>1</v>
      </c>
      <c r="BH236" s="389">
        <v>0</v>
      </c>
      <c r="BI236" s="389">
        <v>0</v>
      </c>
      <c r="BJ236" s="389">
        <v>1</v>
      </c>
      <c r="BK236" s="389">
        <v>1</v>
      </c>
      <c r="BL236" s="389">
        <v>1</v>
      </c>
      <c r="BM236" s="389">
        <v>1</v>
      </c>
      <c r="BN236" s="389">
        <v>0</v>
      </c>
      <c r="BO236" s="389">
        <v>0</v>
      </c>
      <c r="BP236" s="339"/>
      <c r="BQ236" s="339"/>
      <c r="BR236" s="267"/>
      <c r="BS236" s="259"/>
      <c r="BT236" s="259"/>
      <c r="BU236" s="259"/>
    </row>
    <row r="237" spans="1:73" s="79" customFormat="1" ht="15" outlineLevel="1" x14ac:dyDescent="0.25">
      <c r="A237" s="257"/>
      <c r="B237" s="258"/>
      <c r="C237" s="268"/>
      <c r="D237" s="268"/>
      <c r="E237" s="268"/>
      <c r="F237" s="276"/>
      <c r="G237" s="276" t="str">
        <f t="shared" si="6"/>
        <v>YYNENb</v>
      </c>
      <c r="H237" s="389">
        <v>1</v>
      </c>
      <c r="I237" s="389">
        <v>1</v>
      </c>
      <c r="J237" s="389">
        <v>2</v>
      </c>
      <c r="K237" s="389">
        <v>2</v>
      </c>
      <c r="L237" s="389">
        <v>0</v>
      </c>
      <c r="M237" s="389">
        <v>0</v>
      </c>
      <c r="N237" s="389">
        <v>1</v>
      </c>
      <c r="O237" s="389">
        <v>1</v>
      </c>
      <c r="P237" s="389">
        <v>2</v>
      </c>
      <c r="Q237" s="389">
        <v>2</v>
      </c>
      <c r="R237" s="389">
        <v>0</v>
      </c>
      <c r="S237" s="389">
        <v>0</v>
      </c>
      <c r="T237" s="389">
        <v>1</v>
      </c>
      <c r="U237" s="389">
        <v>1</v>
      </c>
      <c r="V237" s="389">
        <v>2</v>
      </c>
      <c r="W237" s="389">
        <v>2</v>
      </c>
      <c r="X237" s="389">
        <v>0</v>
      </c>
      <c r="Y237" s="389">
        <v>0</v>
      </c>
      <c r="Z237" s="389">
        <v>1</v>
      </c>
      <c r="AA237" s="389">
        <v>1</v>
      </c>
      <c r="AB237" s="389">
        <v>2</v>
      </c>
      <c r="AC237" s="389">
        <v>2</v>
      </c>
      <c r="AD237" s="389">
        <v>0</v>
      </c>
      <c r="AE237" s="389">
        <v>0</v>
      </c>
      <c r="AF237" s="389">
        <v>1</v>
      </c>
      <c r="AG237" s="389">
        <v>1</v>
      </c>
      <c r="AH237" s="389">
        <v>2</v>
      </c>
      <c r="AI237" s="389">
        <v>2</v>
      </c>
      <c r="AJ237" s="389">
        <v>0</v>
      </c>
      <c r="AK237" s="389">
        <v>0</v>
      </c>
      <c r="AL237" s="389">
        <v>1</v>
      </c>
      <c r="AM237" s="389">
        <v>1</v>
      </c>
      <c r="AN237" s="389">
        <v>2</v>
      </c>
      <c r="AO237" s="389">
        <v>2</v>
      </c>
      <c r="AP237" s="389">
        <v>0</v>
      </c>
      <c r="AQ237" s="389">
        <v>0</v>
      </c>
      <c r="AR237" s="389">
        <v>1</v>
      </c>
      <c r="AS237" s="389">
        <v>1</v>
      </c>
      <c r="AT237" s="389">
        <v>2</v>
      </c>
      <c r="AU237" s="389">
        <v>2</v>
      </c>
      <c r="AV237" s="389">
        <v>0</v>
      </c>
      <c r="AW237" s="389">
        <v>0</v>
      </c>
      <c r="AX237" s="389">
        <v>1</v>
      </c>
      <c r="AY237" s="389">
        <v>1</v>
      </c>
      <c r="AZ237" s="389">
        <v>2</v>
      </c>
      <c r="BA237" s="389">
        <v>2</v>
      </c>
      <c r="BB237" s="389">
        <v>0</v>
      </c>
      <c r="BC237" s="389">
        <v>0</v>
      </c>
      <c r="BD237" s="389">
        <v>1</v>
      </c>
      <c r="BE237" s="389">
        <v>1</v>
      </c>
      <c r="BF237" s="389">
        <v>2</v>
      </c>
      <c r="BG237" s="389">
        <v>2</v>
      </c>
      <c r="BH237" s="389">
        <v>0</v>
      </c>
      <c r="BI237" s="389">
        <v>0</v>
      </c>
      <c r="BJ237" s="389">
        <v>1</v>
      </c>
      <c r="BK237" s="389">
        <v>1</v>
      </c>
      <c r="BL237" s="389">
        <v>2</v>
      </c>
      <c r="BM237" s="389">
        <v>2</v>
      </c>
      <c r="BN237" s="389">
        <v>0</v>
      </c>
      <c r="BO237" s="389">
        <v>0</v>
      </c>
      <c r="BP237" s="339"/>
      <c r="BQ237" s="339"/>
      <c r="BR237" s="267"/>
      <c r="BS237" s="259"/>
      <c r="BT237" s="259"/>
      <c r="BU237" s="259"/>
    </row>
    <row r="238" spans="1:73" s="79" customFormat="1" ht="15" outlineLevel="1" x14ac:dyDescent="0.25">
      <c r="A238" s="257"/>
      <c r="B238" s="258"/>
      <c r="C238" s="268"/>
      <c r="D238" s="268"/>
      <c r="E238" s="268"/>
      <c r="F238" s="276"/>
      <c r="G238" s="276" t="str">
        <f t="shared" si="6"/>
        <v>YYENEz</v>
      </c>
      <c r="H238" s="389">
        <v>1</v>
      </c>
      <c r="I238" s="389">
        <v>1</v>
      </c>
      <c r="J238" s="389">
        <v>2</v>
      </c>
      <c r="K238" s="389">
        <v>0</v>
      </c>
      <c r="L238" s="389">
        <v>1</v>
      </c>
      <c r="M238" s="389">
        <v>0</v>
      </c>
      <c r="N238" s="389">
        <v>1</v>
      </c>
      <c r="O238" s="389">
        <v>1</v>
      </c>
      <c r="P238" s="389">
        <v>2</v>
      </c>
      <c r="Q238" s="389">
        <v>0</v>
      </c>
      <c r="R238" s="389">
        <v>1</v>
      </c>
      <c r="S238" s="389">
        <v>0</v>
      </c>
      <c r="T238" s="389">
        <v>1</v>
      </c>
      <c r="U238" s="389">
        <v>1</v>
      </c>
      <c r="V238" s="389">
        <v>2</v>
      </c>
      <c r="W238" s="389">
        <v>0</v>
      </c>
      <c r="X238" s="389">
        <v>1</v>
      </c>
      <c r="Y238" s="389">
        <v>0</v>
      </c>
      <c r="Z238" s="389">
        <v>1</v>
      </c>
      <c r="AA238" s="389">
        <v>1</v>
      </c>
      <c r="AB238" s="389">
        <v>2</v>
      </c>
      <c r="AC238" s="389">
        <v>0</v>
      </c>
      <c r="AD238" s="389">
        <v>1</v>
      </c>
      <c r="AE238" s="389">
        <v>0</v>
      </c>
      <c r="AF238" s="389">
        <v>1</v>
      </c>
      <c r="AG238" s="389">
        <v>1</v>
      </c>
      <c r="AH238" s="389">
        <v>2</v>
      </c>
      <c r="AI238" s="389">
        <v>0</v>
      </c>
      <c r="AJ238" s="389">
        <v>1</v>
      </c>
      <c r="AK238" s="389">
        <v>0</v>
      </c>
      <c r="AL238" s="389">
        <v>1</v>
      </c>
      <c r="AM238" s="389">
        <v>1</v>
      </c>
      <c r="AN238" s="389">
        <v>2</v>
      </c>
      <c r="AO238" s="389">
        <v>0</v>
      </c>
      <c r="AP238" s="389">
        <v>1</v>
      </c>
      <c r="AQ238" s="389">
        <v>0</v>
      </c>
      <c r="AR238" s="389">
        <v>1</v>
      </c>
      <c r="AS238" s="389">
        <v>1</v>
      </c>
      <c r="AT238" s="389">
        <v>2</v>
      </c>
      <c r="AU238" s="389">
        <v>0</v>
      </c>
      <c r="AV238" s="389">
        <v>1</v>
      </c>
      <c r="AW238" s="389">
        <v>0</v>
      </c>
      <c r="AX238" s="389">
        <v>1</v>
      </c>
      <c r="AY238" s="389">
        <v>1</v>
      </c>
      <c r="AZ238" s="389">
        <v>2</v>
      </c>
      <c r="BA238" s="389">
        <v>0</v>
      </c>
      <c r="BB238" s="389">
        <v>1</v>
      </c>
      <c r="BC238" s="389">
        <v>0</v>
      </c>
      <c r="BD238" s="389">
        <v>1</v>
      </c>
      <c r="BE238" s="389">
        <v>1</v>
      </c>
      <c r="BF238" s="389">
        <v>2</v>
      </c>
      <c r="BG238" s="389">
        <v>0</v>
      </c>
      <c r="BH238" s="389">
        <v>1</v>
      </c>
      <c r="BI238" s="389">
        <v>0</v>
      </c>
      <c r="BJ238" s="389">
        <v>1</v>
      </c>
      <c r="BK238" s="389">
        <v>1</v>
      </c>
      <c r="BL238" s="389">
        <v>2</v>
      </c>
      <c r="BM238" s="389">
        <v>0</v>
      </c>
      <c r="BN238" s="389">
        <v>1</v>
      </c>
      <c r="BO238" s="389">
        <v>0</v>
      </c>
      <c r="BP238" s="339"/>
      <c r="BQ238" s="339"/>
      <c r="BR238" s="267"/>
      <c r="BS238" s="259"/>
      <c r="BT238" s="259"/>
      <c r="BU238" s="259"/>
    </row>
    <row r="239" spans="1:73" s="79" customFormat="1" ht="15" outlineLevel="1" x14ac:dyDescent="0.25">
      <c r="A239" s="257"/>
      <c r="B239" s="258"/>
      <c r="C239" s="268"/>
      <c r="D239" s="268"/>
      <c r="E239" s="268"/>
      <c r="F239" s="276"/>
      <c r="G239" s="276" t="str">
        <f t="shared" si="6"/>
        <v>YYENEr</v>
      </c>
      <c r="H239" s="389">
        <v>1</v>
      </c>
      <c r="I239" s="389">
        <v>1</v>
      </c>
      <c r="J239" s="389">
        <v>3</v>
      </c>
      <c r="K239" s="389">
        <v>0</v>
      </c>
      <c r="L239" s="389">
        <v>1</v>
      </c>
      <c r="M239" s="389">
        <v>0</v>
      </c>
      <c r="N239" s="389">
        <v>1</v>
      </c>
      <c r="O239" s="389">
        <v>1</v>
      </c>
      <c r="P239" s="389">
        <v>3</v>
      </c>
      <c r="Q239" s="389">
        <v>0</v>
      </c>
      <c r="R239" s="389">
        <v>1</v>
      </c>
      <c r="S239" s="389">
        <v>0</v>
      </c>
      <c r="T239" s="389">
        <v>1</v>
      </c>
      <c r="U239" s="389">
        <v>1</v>
      </c>
      <c r="V239" s="389">
        <v>3</v>
      </c>
      <c r="W239" s="389">
        <v>0</v>
      </c>
      <c r="X239" s="389">
        <v>1</v>
      </c>
      <c r="Y239" s="389">
        <v>0</v>
      </c>
      <c r="Z239" s="389">
        <v>1</v>
      </c>
      <c r="AA239" s="389">
        <v>1</v>
      </c>
      <c r="AB239" s="389">
        <v>3</v>
      </c>
      <c r="AC239" s="389">
        <v>0</v>
      </c>
      <c r="AD239" s="389">
        <v>1</v>
      </c>
      <c r="AE239" s="389">
        <v>0</v>
      </c>
      <c r="AF239" s="389">
        <v>1</v>
      </c>
      <c r="AG239" s="389">
        <v>1</v>
      </c>
      <c r="AH239" s="389">
        <v>3</v>
      </c>
      <c r="AI239" s="389">
        <v>0</v>
      </c>
      <c r="AJ239" s="389">
        <v>1</v>
      </c>
      <c r="AK239" s="389">
        <v>0</v>
      </c>
      <c r="AL239" s="389">
        <v>1</v>
      </c>
      <c r="AM239" s="389">
        <v>1</v>
      </c>
      <c r="AN239" s="389">
        <v>3</v>
      </c>
      <c r="AO239" s="389">
        <v>0</v>
      </c>
      <c r="AP239" s="389">
        <v>1</v>
      </c>
      <c r="AQ239" s="389">
        <v>0</v>
      </c>
      <c r="AR239" s="389">
        <v>1</v>
      </c>
      <c r="AS239" s="389">
        <v>1</v>
      </c>
      <c r="AT239" s="389">
        <v>3</v>
      </c>
      <c r="AU239" s="389">
        <v>0</v>
      </c>
      <c r="AV239" s="389">
        <v>1</v>
      </c>
      <c r="AW239" s="389">
        <v>0</v>
      </c>
      <c r="AX239" s="389">
        <v>1</v>
      </c>
      <c r="AY239" s="389">
        <v>1</v>
      </c>
      <c r="AZ239" s="389">
        <v>3</v>
      </c>
      <c r="BA239" s="389">
        <v>0</v>
      </c>
      <c r="BB239" s="389">
        <v>1</v>
      </c>
      <c r="BC239" s="389">
        <v>0</v>
      </c>
      <c r="BD239" s="389">
        <v>1</v>
      </c>
      <c r="BE239" s="389">
        <v>1</v>
      </c>
      <c r="BF239" s="389">
        <v>3</v>
      </c>
      <c r="BG239" s="389">
        <v>0</v>
      </c>
      <c r="BH239" s="389">
        <v>1</v>
      </c>
      <c r="BI239" s="389">
        <v>0</v>
      </c>
      <c r="BJ239" s="389">
        <v>1</v>
      </c>
      <c r="BK239" s="389">
        <v>1</v>
      </c>
      <c r="BL239" s="389">
        <v>3</v>
      </c>
      <c r="BM239" s="389">
        <v>0</v>
      </c>
      <c r="BN239" s="389">
        <v>1</v>
      </c>
      <c r="BO239" s="389">
        <v>0</v>
      </c>
      <c r="BP239" s="339"/>
      <c r="BQ239" s="339"/>
      <c r="BR239" s="267"/>
      <c r="BS239" s="259"/>
      <c r="BT239" s="259"/>
      <c r="BU239" s="259"/>
    </row>
    <row r="240" spans="1:73" s="79" customFormat="1" ht="15" outlineLevel="1" x14ac:dyDescent="0.25">
      <c r="A240" s="257"/>
      <c r="B240" s="258"/>
      <c r="C240" s="268"/>
      <c r="D240" s="268"/>
      <c r="E240" s="268"/>
      <c r="F240" s="276"/>
      <c r="G240" s="276" t="str">
        <f t="shared" ref="G240:G250" si="7">_xlfn.CONCAT(H197:M197)</f>
        <v>YYNEEr</v>
      </c>
      <c r="H240" s="389">
        <v>1</v>
      </c>
      <c r="I240" s="389">
        <v>1</v>
      </c>
      <c r="J240" s="389">
        <v>3</v>
      </c>
      <c r="K240" s="389">
        <v>0</v>
      </c>
      <c r="L240" s="389">
        <v>1</v>
      </c>
      <c r="M240" s="389">
        <v>0</v>
      </c>
      <c r="N240" s="389">
        <v>1</v>
      </c>
      <c r="O240" s="389">
        <v>1</v>
      </c>
      <c r="P240" s="389">
        <v>3</v>
      </c>
      <c r="Q240" s="389">
        <v>0</v>
      </c>
      <c r="R240" s="389">
        <v>1</v>
      </c>
      <c r="S240" s="389">
        <v>0</v>
      </c>
      <c r="T240" s="389">
        <v>1</v>
      </c>
      <c r="U240" s="389">
        <v>1</v>
      </c>
      <c r="V240" s="389">
        <v>3</v>
      </c>
      <c r="W240" s="389">
        <v>0</v>
      </c>
      <c r="X240" s="389">
        <v>1</v>
      </c>
      <c r="Y240" s="389">
        <v>0</v>
      </c>
      <c r="Z240" s="389">
        <v>1</v>
      </c>
      <c r="AA240" s="389">
        <v>1</v>
      </c>
      <c r="AB240" s="389">
        <v>3</v>
      </c>
      <c r="AC240" s="389">
        <v>0</v>
      </c>
      <c r="AD240" s="389">
        <v>1</v>
      </c>
      <c r="AE240" s="389">
        <v>0</v>
      </c>
      <c r="AF240" s="389">
        <v>1</v>
      </c>
      <c r="AG240" s="389">
        <v>1</v>
      </c>
      <c r="AH240" s="389">
        <v>3</v>
      </c>
      <c r="AI240" s="389">
        <v>0</v>
      </c>
      <c r="AJ240" s="389">
        <v>1</v>
      </c>
      <c r="AK240" s="389">
        <v>0</v>
      </c>
      <c r="AL240" s="389">
        <v>1</v>
      </c>
      <c r="AM240" s="389">
        <v>1</v>
      </c>
      <c r="AN240" s="389">
        <v>3</v>
      </c>
      <c r="AO240" s="389">
        <v>0</v>
      </c>
      <c r="AP240" s="389">
        <v>1</v>
      </c>
      <c r="AQ240" s="389">
        <v>0</v>
      </c>
      <c r="AR240" s="389">
        <v>1</v>
      </c>
      <c r="AS240" s="389">
        <v>1</v>
      </c>
      <c r="AT240" s="389">
        <v>3</v>
      </c>
      <c r="AU240" s="389">
        <v>0</v>
      </c>
      <c r="AV240" s="389">
        <v>1</v>
      </c>
      <c r="AW240" s="389">
        <v>0</v>
      </c>
      <c r="AX240" s="389">
        <v>1</v>
      </c>
      <c r="AY240" s="389">
        <v>1</v>
      </c>
      <c r="AZ240" s="389">
        <v>3</v>
      </c>
      <c r="BA240" s="389">
        <v>0</v>
      </c>
      <c r="BB240" s="389">
        <v>1</v>
      </c>
      <c r="BC240" s="389">
        <v>0</v>
      </c>
      <c r="BD240" s="389">
        <v>1</v>
      </c>
      <c r="BE240" s="389">
        <v>1</v>
      </c>
      <c r="BF240" s="389">
        <v>3</v>
      </c>
      <c r="BG240" s="389">
        <v>0</v>
      </c>
      <c r="BH240" s="389">
        <v>1</v>
      </c>
      <c r="BI240" s="389">
        <v>0</v>
      </c>
      <c r="BJ240" s="389">
        <v>1</v>
      </c>
      <c r="BK240" s="389">
        <v>1</v>
      </c>
      <c r="BL240" s="389">
        <v>3</v>
      </c>
      <c r="BM240" s="389">
        <v>0</v>
      </c>
      <c r="BN240" s="389">
        <v>1</v>
      </c>
      <c r="BO240" s="389">
        <v>0</v>
      </c>
      <c r="BP240" s="339"/>
      <c r="BQ240" s="339"/>
      <c r="BR240" s="267"/>
      <c r="BS240" s="259"/>
      <c r="BT240" s="259"/>
      <c r="BU240" s="259"/>
    </row>
    <row r="241" spans="1:73" s="79" customFormat="1" ht="15" outlineLevel="1" x14ac:dyDescent="0.25">
      <c r="A241" s="257"/>
      <c r="B241" s="258"/>
      <c r="C241" s="268"/>
      <c r="D241" s="268"/>
      <c r="E241" s="268"/>
      <c r="F241" s="276"/>
      <c r="G241" s="276" t="str">
        <f t="shared" si="7"/>
        <v>YYEENw</v>
      </c>
      <c r="H241" s="389">
        <v>1</v>
      </c>
      <c r="I241" s="389">
        <v>1</v>
      </c>
      <c r="J241" s="389">
        <v>1</v>
      </c>
      <c r="K241" s="389">
        <v>1</v>
      </c>
      <c r="L241" s="389">
        <v>0</v>
      </c>
      <c r="M241" s="389">
        <v>0</v>
      </c>
      <c r="N241" s="389">
        <v>1</v>
      </c>
      <c r="O241" s="389">
        <v>1</v>
      </c>
      <c r="P241" s="389">
        <v>1</v>
      </c>
      <c r="Q241" s="389">
        <v>1</v>
      </c>
      <c r="R241" s="389">
        <v>0</v>
      </c>
      <c r="S241" s="389">
        <v>0</v>
      </c>
      <c r="T241" s="389">
        <v>1</v>
      </c>
      <c r="U241" s="389">
        <v>1</v>
      </c>
      <c r="V241" s="389">
        <v>1</v>
      </c>
      <c r="W241" s="389">
        <v>1</v>
      </c>
      <c r="X241" s="389">
        <v>0</v>
      </c>
      <c r="Y241" s="389">
        <v>0</v>
      </c>
      <c r="Z241" s="389">
        <v>1</v>
      </c>
      <c r="AA241" s="389">
        <v>1</v>
      </c>
      <c r="AB241" s="389">
        <v>1</v>
      </c>
      <c r="AC241" s="389">
        <v>1</v>
      </c>
      <c r="AD241" s="389">
        <v>0</v>
      </c>
      <c r="AE241" s="389">
        <v>0</v>
      </c>
      <c r="AF241" s="389">
        <v>1</v>
      </c>
      <c r="AG241" s="389">
        <v>1</v>
      </c>
      <c r="AH241" s="389">
        <v>1</v>
      </c>
      <c r="AI241" s="389">
        <v>1</v>
      </c>
      <c r="AJ241" s="389">
        <v>0</v>
      </c>
      <c r="AK241" s="389">
        <v>0</v>
      </c>
      <c r="AL241" s="389">
        <v>1</v>
      </c>
      <c r="AM241" s="389">
        <v>1</v>
      </c>
      <c r="AN241" s="389">
        <v>1</v>
      </c>
      <c r="AO241" s="389">
        <v>1</v>
      </c>
      <c r="AP241" s="389">
        <v>0</v>
      </c>
      <c r="AQ241" s="389">
        <v>0</v>
      </c>
      <c r="AR241" s="389">
        <v>1</v>
      </c>
      <c r="AS241" s="389">
        <v>1</v>
      </c>
      <c r="AT241" s="389">
        <v>1</v>
      </c>
      <c r="AU241" s="389">
        <v>1</v>
      </c>
      <c r="AV241" s="389">
        <v>0</v>
      </c>
      <c r="AW241" s="389">
        <v>0</v>
      </c>
      <c r="AX241" s="389">
        <v>1</v>
      </c>
      <c r="AY241" s="389">
        <v>1</v>
      </c>
      <c r="AZ241" s="389">
        <v>1</v>
      </c>
      <c r="BA241" s="389">
        <v>1</v>
      </c>
      <c r="BB241" s="389">
        <v>0</v>
      </c>
      <c r="BC241" s="389">
        <v>0</v>
      </c>
      <c r="BD241" s="389">
        <v>1</v>
      </c>
      <c r="BE241" s="389">
        <v>1</v>
      </c>
      <c r="BF241" s="389">
        <v>1</v>
      </c>
      <c r="BG241" s="389">
        <v>1</v>
      </c>
      <c r="BH241" s="389">
        <v>0</v>
      </c>
      <c r="BI241" s="389">
        <v>0</v>
      </c>
      <c r="BJ241" s="389">
        <v>1</v>
      </c>
      <c r="BK241" s="389">
        <v>1</v>
      </c>
      <c r="BL241" s="389">
        <v>1</v>
      </c>
      <c r="BM241" s="389">
        <v>1</v>
      </c>
      <c r="BN241" s="389">
        <v>0</v>
      </c>
      <c r="BO241" s="389">
        <v>0</v>
      </c>
      <c r="BP241" s="339"/>
      <c r="BQ241" s="339"/>
      <c r="BR241" s="267"/>
      <c r="BS241" s="259"/>
      <c r="BT241" s="259"/>
      <c r="BU241" s="259"/>
    </row>
    <row r="242" spans="1:73" s="79" customFormat="1" ht="15" outlineLevel="1" x14ac:dyDescent="0.25">
      <c r="A242" s="257"/>
      <c r="B242" s="258"/>
      <c r="C242" s="268"/>
      <c r="D242" s="268"/>
      <c r="E242" s="268"/>
      <c r="F242" s="276"/>
      <c r="G242" s="276" t="str">
        <f t="shared" si="7"/>
        <v>YYENEb</v>
      </c>
      <c r="H242" s="389">
        <v>1</v>
      </c>
      <c r="I242" s="389">
        <v>1</v>
      </c>
      <c r="J242" s="389">
        <v>2</v>
      </c>
      <c r="K242" s="389">
        <v>2</v>
      </c>
      <c r="L242" s="389">
        <v>0</v>
      </c>
      <c r="M242" s="389">
        <v>0</v>
      </c>
      <c r="N242" s="389">
        <v>1</v>
      </c>
      <c r="O242" s="389">
        <v>1</v>
      </c>
      <c r="P242" s="389">
        <v>2</v>
      </c>
      <c r="Q242" s="389">
        <v>2</v>
      </c>
      <c r="R242" s="389">
        <v>0</v>
      </c>
      <c r="S242" s="389">
        <v>0</v>
      </c>
      <c r="T242" s="389">
        <v>1</v>
      </c>
      <c r="U242" s="389">
        <v>1</v>
      </c>
      <c r="V242" s="389">
        <v>2</v>
      </c>
      <c r="W242" s="389">
        <v>2</v>
      </c>
      <c r="X242" s="389">
        <v>0</v>
      </c>
      <c r="Y242" s="389">
        <v>0</v>
      </c>
      <c r="Z242" s="389">
        <v>1</v>
      </c>
      <c r="AA242" s="389">
        <v>1</v>
      </c>
      <c r="AB242" s="389">
        <v>2</v>
      </c>
      <c r="AC242" s="389">
        <v>2</v>
      </c>
      <c r="AD242" s="389">
        <v>0</v>
      </c>
      <c r="AE242" s="389">
        <v>0</v>
      </c>
      <c r="AF242" s="389">
        <v>1</v>
      </c>
      <c r="AG242" s="389">
        <v>1</v>
      </c>
      <c r="AH242" s="389">
        <v>2</v>
      </c>
      <c r="AI242" s="389">
        <v>2</v>
      </c>
      <c r="AJ242" s="389">
        <v>0</v>
      </c>
      <c r="AK242" s="389">
        <v>0</v>
      </c>
      <c r="AL242" s="389">
        <v>1</v>
      </c>
      <c r="AM242" s="389">
        <v>1</v>
      </c>
      <c r="AN242" s="389">
        <v>2</v>
      </c>
      <c r="AO242" s="389">
        <v>2</v>
      </c>
      <c r="AP242" s="389">
        <v>0</v>
      </c>
      <c r="AQ242" s="389">
        <v>0</v>
      </c>
      <c r="AR242" s="389">
        <v>1</v>
      </c>
      <c r="AS242" s="389">
        <v>1</v>
      </c>
      <c r="AT242" s="389">
        <v>2</v>
      </c>
      <c r="AU242" s="389">
        <v>2</v>
      </c>
      <c r="AV242" s="389">
        <v>0</v>
      </c>
      <c r="AW242" s="389">
        <v>0</v>
      </c>
      <c r="AX242" s="389">
        <v>1</v>
      </c>
      <c r="AY242" s="389">
        <v>1</v>
      </c>
      <c r="AZ242" s="389">
        <v>2</v>
      </c>
      <c r="BA242" s="389">
        <v>2</v>
      </c>
      <c r="BB242" s="389">
        <v>0</v>
      </c>
      <c r="BC242" s="389">
        <v>0</v>
      </c>
      <c r="BD242" s="389">
        <v>1</v>
      </c>
      <c r="BE242" s="389">
        <v>1</v>
      </c>
      <c r="BF242" s="389">
        <v>2</v>
      </c>
      <c r="BG242" s="389">
        <v>2</v>
      </c>
      <c r="BH242" s="389">
        <v>0</v>
      </c>
      <c r="BI242" s="389">
        <v>0</v>
      </c>
      <c r="BJ242" s="389">
        <v>1</v>
      </c>
      <c r="BK242" s="389">
        <v>1</v>
      </c>
      <c r="BL242" s="389">
        <v>2</v>
      </c>
      <c r="BM242" s="389">
        <v>2</v>
      </c>
      <c r="BN242" s="389">
        <v>0</v>
      </c>
      <c r="BO242" s="389">
        <v>0</v>
      </c>
      <c r="BP242" s="339"/>
      <c r="BQ242" s="339"/>
      <c r="BR242" s="267"/>
      <c r="BS242" s="259"/>
      <c r="BT242" s="259"/>
      <c r="BU242" s="259"/>
    </row>
    <row r="243" spans="1:73" s="79" customFormat="1" ht="15" outlineLevel="1" x14ac:dyDescent="0.25">
      <c r="A243" s="257"/>
      <c r="B243" s="258"/>
      <c r="C243" s="268"/>
      <c r="D243" s="268"/>
      <c r="E243" s="268"/>
      <c r="F243" s="276"/>
      <c r="G243" s="276" t="str">
        <f t="shared" si="7"/>
        <v>AAAAAz</v>
      </c>
      <c r="H243" s="389">
        <v>1</v>
      </c>
      <c r="I243" s="389">
        <v>1</v>
      </c>
      <c r="J243" s="389">
        <v>2</v>
      </c>
      <c r="K243" s="389">
        <v>0</v>
      </c>
      <c r="L243" s="389">
        <v>0</v>
      </c>
      <c r="M243" s="389">
        <v>0</v>
      </c>
      <c r="N243" s="389">
        <v>1</v>
      </c>
      <c r="O243" s="389">
        <v>1</v>
      </c>
      <c r="P243" s="389">
        <v>2</v>
      </c>
      <c r="Q243" s="389">
        <v>0</v>
      </c>
      <c r="R243" s="389">
        <v>0</v>
      </c>
      <c r="S243" s="389">
        <v>0</v>
      </c>
      <c r="T243" s="389">
        <v>1</v>
      </c>
      <c r="U243" s="389">
        <v>1</v>
      </c>
      <c r="V243" s="389">
        <v>2</v>
      </c>
      <c r="W243" s="389">
        <v>0</v>
      </c>
      <c r="X243" s="389">
        <v>0</v>
      </c>
      <c r="Y243" s="389">
        <v>0</v>
      </c>
      <c r="Z243" s="389">
        <v>1</v>
      </c>
      <c r="AA243" s="389">
        <v>1</v>
      </c>
      <c r="AB243" s="389">
        <v>2</v>
      </c>
      <c r="AC243" s="389">
        <v>0</v>
      </c>
      <c r="AD243" s="389">
        <v>0</v>
      </c>
      <c r="AE243" s="389">
        <v>0</v>
      </c>
      <c r="AF243" s="389">
        <v>1</v>
      </c>
      <c r="AG243" s="389">
        <v>1</v>
      </c>
      <c r="AH243" s="389">
        <v>2</v>
      </c>
      <c r="AI243" s="389">
        <v>0</v>
      </c>
      <c r="AJ243" s="389">
        <v>0</v>
      </c>
      <c r="AK243" s="389">
        <v>0</v>
      </c>
      <c r="AL243" s="389">
        <v>1</v>
      </c>
      <c r="AM243" s="389">
        <v>1</v>
      </c>
      <c r="AN243" s="389">
        <v>2</v>
      </c>
      <c r="AO243" s="389">
        <v>0</v>
      </c>
      <c r="AP243" s="389">
        <v>0</v>
      </c>
      <c r="AQ243" s="389">
        <v>0</v>
      </c>
      <c r="AR243" s="389">
        <v>1</v>
      </c>
      <c r="AS243" s="389">
        <v>1</v>
      </c>
      <c r="AT243" s="389">
        <v>2</v>
      </c>
      <c r="AU243" s="389">
        <v>0</v>
      </c>
      <c r="AV243" s="389">
        <v>0</v>
      </c>
      <c r="AW243" s="389">
        <v>0</v>
      </c>
      <c r="AX243" s="389">
        <v>1</v>
      </c>
      <c r="AY243" s="389">
        <v>1</v>
      </c>
      <c r="AZ243" s="389">
        <v>2</v>
      </c>
      <c r="BA243" s="389">
        <v>0</v>
      </c>
      <c r="BB243" s="389">
        <v>0</v>
      </c>
      <c r="BC243" s="389">
        <v>0</v>
      </c>
      <c r="BD243" s="389">
        <v>1</v>
      </c>
      <c r="BE243" s="389">
        <v>1</v>
      </c>
      <c r="BF243" s="389">
        <v>2</v>
      </c>
      <c r="BG243" s="389">
        <v>0</v>
      </c>
      <c r="BH243" s="389">
        <v>0</v>
      </c>
      <c r="BI243" s="389">
        <v>0</v>
      </c>
      <c r="BJ243" s="389">
        <v>1</v>
      </c>
      <c r="BK243" s="389">
        <v>1</v>
      </c>
      <c r="BL243" s="389">
        <v>2</v>
      </c>
      <c r="BM243" s="389">
        <v>0</v>
      </c>
      <c r="BN243" s="389">
        <v>0</v>
      </c>
      <c r="BO243" s="389">
        <v>0</v>
      </c>
      <c r="BP243" s="339"/>
      <c r="BQ243" s="339"/>
      <c r="BR243" s="267"/>
      <c r="BS243" s="259"/>
      <c r="BT243" s="259"/>
      <c r="BU243" s="259"/>
    </row>
    <row r="244" spans="1:73" s="79" customFormat="1" ht="15" outlineLevel="1" x14ac:dyDescent="0.25">
      <c r="A244" s="257"/>
      <c r="B244" s="258"/>
      <c r="C244" s="268"/>
      <c r="D244" s="268"/>
      <c r="E244" s="268"/>
      <c r="F244" s="276"/>
      <c r="G244" s="276" t="str">
        <f t="shared" si="7"/>
        <v>AAAANw</v>
      </c>
      <c r="H244" s="389">
        <v>1</v>
      </c>
      <c r="I244" s="389">
        <v>1</v>
      </c>
      <c r="J244" s="389">
        <v>1</v>
      </c>
      <c r="K244" s="389">
        <v>1</v>
      </c>
      <c r="L244" s="389">
        <v>0</v>
      </c>
      <c r="M244" s="389">
        <v>0</v>
      </c>
      <c r="N244" s="389">
        <v>1</v>
      </c>
      <c r="O244" s="389">
        <v>1</v>
      </c>
      <c r="P244" s="389">
        <v>1</v>
      </c>
      <c r="Q244" s="389">
        <v>1</v>
      </c>
      <c r="R244" s="389">
        <v>0</v>
      </c>
      <c r="S244" s="389">
        <v>0</v>
      </c>
      <c r="T244" s="389">
        <v>1</v>
      </c>
      <c r="U244" s="389">
        <v>1</v>
      </c>
      <c r="V244" s="389">
        <v>1</v>
      </c>
      <c r="W244" s="389">
        <v>1</v>
      </c>
      <c r="X244" s="389">
        <v>0</v>
      </c>
      <c r="Y244" s="389">
        <v>0</v>
      </c>
      <c r="Z244" s="389">
        <v>1</v>
      </c>
      <c r="AA244" s="389">
        <v>1</v>
      </c>
      <c r="AB244" s="389">
        <v>1</v>
      </c>
      <c r="AC244" s="389">
        <v>1</v>
      </c>
      <c r="AD244" s="389">
        <v>0</v>
      </c>
      <c r="AE244" s="389">
        <v>0</v>
      </c>
      <c r="AF244" s="389">
        <v>1</v>
      </c>
      <c r="AG244" s="389">
        <v>1</v>
      </c>
      <c r="AH244" s="389">
        <v>1</v>
      </c>
      <c r="AI244" s="389">
        <v>1</v>
      </c>
      <c r="AJ244" s="389">
        <v>0</v>
      </c>
      <c r="AK244" s="389">
        <v>0</v>
      </c>
      <c r="AL244" s="389">
        <v>1</v>
      </c>
      <c r="AM244" s="389">
        <v>1</v>
      </c>
      <c r="AN244" s="389">
        <v>1</v>
      </c>
      <c r="AO244" s="389">
        <v>1</v>
      </c>
      <c r="AP244" s="389">
        <v>0</v>
      </c>
      <c r="AQ244" s="389">
        <v>0</v>
      </c>
      <c r="AR244" s="389">
        <v>1</v>
      </c>
      <c r="AS244" s="389">
        <v>1</v>
      </c>
      <c r="AT244" s="389">
        <v>1</v>
      </c>
      <c r="AU244" s="389">
        <v>1</v>
      </c>
      <c r="AV244" s="389">
        <v>0</v>
      </c>
      <c r="AW244" s="389">
        <v>0</v>
      </c>
      <c r="AX244" s="389">
        <v>1</v>
      </c>
      <c r="AY244" s="389">
        <v>1</v>
      </c>
      <c r="AZ244" s="389">
        <v>1</v>
      </c>
      <c r="BA244" s="389">
        <v>1</v>
      </c>
      <c r="BB244" s="389">
        <v>0</v>
      </c>
      <c r="BC244" s="389">
        <v>0</v>
      </c>
      <c r="BD244" s="389">
        <v>1</v>
      </c>
      <c r="BE244" s="389">
        <v>1</v>
      </c>
      <c r="BF244" s="389">
        <v>1</v>
      </c>
      <c r="BG244" s="389">
        <v>1</v>
      </c>
      <c r="BH244" s="389">
        <v>0</v>
      </c>
      <c r="BI244" s="389">
        <v>0</v>
      </c>
      <c r="BJ244" s="389">
        <v>1</v>
      </c>
      <c r="BK244" s="389">
        <v>1</v>
      </c>
      <c r="BL244" s="389">
        <v>1</v>
      </c>
      <c r="BM244" s="389">
        <v>1</v>
      </c>
      <c r="BN244" s="389">
        <v>0</v>
      </c>
      <c r="BO244" s="389">
        <v>0</v>
      </c>
      <c r="BP244" s="339"/>
      <c r="BQ244" s="339"/>
      <c r="BR244" s="267"/>
      <c r="BS244" s="259"/>
      <c r="BT244" s="259"/>
      <c r="BU244" s="259"/>
    </row>
    <row r="245" spans="1:73" s="79" customFormat="1" ht="15" outlineLevel="1" x14ac:dyDescent="0.25">
      <c r="A245" s="257"/>
      <c r="B245" s="258"/>
      <c r="C245" s="268"/>
      <c r="D245" s="268"/>
      <c r="E245" s="268"/>
      <c r="F245" s="276"/>
      <c r="G245" s="276" t="str">
        <f t="shared" si="7"/>
        <v>AAANEb</v>
      </c>
      <c r="H245" s="389">
        <v>1</v>
      </c>
      <c r="I245" s="389">
        <v>1</v>
      </c>
      <c r="J245" s="389">
        <v>1</v>
      </c>
      <c r="K245" s="389">
        <v>1</v>
      </c>
      <c r="L245" s="389">
        <v>0</v>
      </c>
      <c r="M245" s="389">
        <v>0</v>
      </c>
      <c r="N245" s="389">
        <v>1</v>
      </c>
      <c r="O245" s="389">
        <v>1</v>
      </c>
      <c r="P245" s="389">
        <v>1</v>
      </c>
      <c r="Q245" s="389">
        <v>1</v>
      </c>
      <c r="R245" s="389">
        <v>0</v>
      </c>
      <c r="S245" s="389">
        <v>0</v>
      </c>
      <c r="T245" s="389">
        <v>1</v>
      </c>
      <c r="U245" s="389">
        <v>1</v>
      </c>
      <c r="V245" s="389">
        <v>1</v>
      </c>
      <c r="W245" s="389">
        <v>1</v>
      </c>
      <c r="X245" s="389">
        <v>0</v>
      </c>
      <c r="Y245" s="389">
        <v>0</v>
      </c>
      <c r="Z245" s="389">
        <v>1</v>
      </c>
      <c r="AA245" s="389">
        <v>1</v>
      </c>
      <c r="AB245" s="389">
        <v>1</v>
      </c>
      <c r="AC245" s="389">
        <v>1</v>
      </c>
      <c r="AD245" s="389">
        <v>0</v>
      </c>
      <c r="AE245" s="389">
        <v>0</v>
      </c>
      <c r="AF245" s="389">
        <v>1</v>
      </c>
      <c r="AG245" s="389">
        <v>1</v>
      </c>
      <c r="AH245" s="389">
        <v>1</v>
      </c>
      <c r="AI245" s="389">
        <v>1</v>
      </c>
      <c r="AJ245" s="389">
        <v>0</v>
      </c>
      <c r="AK245" s="389">
        <v>0</v>
      </c>
      <c r="AL245" s="389">
        <v>1</v>
      </c>
      <c r="AM245" s="389">
        <v>1</v>
      </c>
      <c r="AN245" s="389">
        <v>1</v>
      </c>
      <c r="AO245" s="389">
        <v>1</v>
      </c>
      <c r="AP245" s="389">
        <v>0</v>
      </c>
      <c r="AQ245" s="389">
        <v>0</v>
      </c>
      <c r="AR245" s="389">
        <v>1</v>
      </c>
      <c r="AS245" s="389">
        <v>1</v>
      </c>
      <c r="AT245" s="389">
        <v>1</v>
      </c>
      <c r="AU245" s="389">
        <v>1</v>
      </c>
      <c r="AV245" s="389">
        <v>0</v>
      </c>
      <c r="AW245" s="389">
        <v>0</v>
      </c>
      <c r="AX245" s="389">
        <v>1</v>
      </c>
      <c r="AY245" s="389">
        <v>1</v>
      </c>
      <c r="AZ245" s="389">
        <v>1</v>
      </c>
      <c r="BA245" s="389">
        <v>1</v>
      </c>
      <c r="BB245" s="389">
        <v>0</v>
      </c>
      <c r="BC245" s="389">
        <v>0</v>
      </c>
      <c r="BD245" s="389">
        <v>1</v>
      </c>
      <c r="BE245" s="389">
        <v>1</v>
      </c>
      <c r="BF245" s="389">
        <v>1</v>
      </c>
      <c r="BG245" s="389">
        <v>1</v>
      </c>
      <c r="BH245" s="389">
        <v>0</v>
      </c>
      <c r="BI245" s="389">
        <v>0</v>
      </c>
      <c r="BJ245" s="389">
        <v>1</v>
      </c>
      <c r="BK245" s="389">
        <v>1</v>
      </c>
      <c r="BL245" s="389">
        <v>1</v>
      </c>
      <c r="BM245" s="389">
        <v>1</v>
      </c>
      <c r="BN245" s="389">
        <v>0</v>
      </c>
      <c r="BO245" s="389">
        <v>0</v>
      </c>
      <c r="BP245" s="339"/>
      <c r="BQ245" s="339"/>
      <c r="BR245" s="267"/>
      <c r="BS245" s="259"/>
      <c r="BT245" s="259"/>
      <c r="BU245" s="259"/>
    </row>
    <row r="246" spans="1:73" s="79" customFormat="1" ht="15" outlineLevel="1" x14ac:dyDescent="0.25">
      <c r="A246" s="257"/>
      <c r="B246" s="258"/>
      <c r="C246" s="268"/>
      <c r="D246" s="268"/>
      <c r="E246" s="268"/>
      <c r="F246" s="276"/>
      <c r="G246" s="276" t="str">
        <f t="shared" si="7"/>
        <v>AANEEa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7"/>
        <v>AYEEAa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7"/>
        <v>YYEAAa</v>
      </c>
      <c r="H248" s="389">
        <v>0</v>
      </c>
      <c r="I248" s="389">
        <v>0</v>
      </c>
      <c r="J248" s="389">
        <v>0</v>
      </c>
      <c r="K248" s="389">
        <v>0</v>
      </c>
      <c r="L248" s="389">
        <v>0</v>
      </c>
      <c r="M248" s="389">
        <v>0</v>
      </c>
      <c r="N248" s="389">
        <v>0</v>
      </c>
      <c r="O248" s="389">
        <v>0</v>
      </c>
      <c r="P248" s="389">
        <v>0</v>
      </c>
      <c r="Q248" s="389">
        <v>0</v>
      </c>
      <c r="R248" s="389">
        <v>0</v>
      </c>
      <c r="S248" s="389">
        <v>0</v>
      </c>
      <c r="T248" s="389">
        <v>0</v>
      </c>
      <c r="U248" s="389">
        <v>0</v>
      </c>
      <c r="V248" s="389">
        <v>0</v>
      </c>
      <c r="W248" s="389">
        <v>0</v>
      </c>
      <c r="X248" s="389">
        <v>0</v>
      </c>
      <c r="Y248" s="389">
        <v>0</v>
      </c>
      <c r="Z248" s="389">
        <v>0</v>
      </c>
      <c r="AA248" s="389">
        <v>0</v>
      </c>
      <c r="AB248" s="389">
        <v>0</v>
      </c>
      <c r="AC248" s="389">
        <v>0</v>
      </c>
      <c r="AD248" s="389">
        <v>0</v>
      </c>
      <c r="AE248" s="389">
        <v>0</v>
      </c>
      <c r="AF248" s="389">
        <v>0</v>
      </c>
      <c r="AG248" s="389">
        <v>0</v>
      </c>
      <c r="AH248" s="389">
        <v>0</v>
      </c>
      <c r="AI248" s="389">
        <v>0</v>
      </c>
      <c r="AJ248" s="389">
        <v>0</v>
      </c>
      <c r="AK248" s="389">
        <v>0</v>
      </c>
      <c r="AL248" s="389">
        <v>0</v>
      </c>
      <c r="AM248" s="389">
        <v>0</v>
      </c>
      <c r="AN248" s="389">
        <v>0</v>
      </c>
      <c r="AO248" s="389">
        <v>0</v>
      </c>
      <c r="AP248" s="389">
        <v>0</v>
      </c>
      <c r="AQ248" s="389">
        <v>0</v>
      </c>
      <c r="AR248" s="389">
        <v>0</v>
      </c>
      <c r="AS248" s="389">
        <v>0</v>
      </c>
      <c r="AT248" s="389">
        <v>0</v>
      </c>
      <c r="AU248" s="389">
        <v>0</v>
      </c>
      <c r="AV248" s="389">
        <v>0</v>
      </c>
      <c r="AW248" s="389">
        <v>0</v>
      </c>
      <c r="AX248" s="389">
        <v>0</v>
      </c>
      <c r="AY248" s="389">
        <v>0</v>
      </c>
      <c r="AZ248" s="389">
        <v>0</v>
      </c>
      <c r="BA248" s="389">
        <v>0</v>
      </c>
      <c r="BB248" s="389">
        <v>0</v>
      </c>
      <c r="BC248" s="389">
        <v>0</v>
      </c>
      <c r="BD248" s="389">
        <v>0</v>
      </c>
      <c r="BE248" s="389">
        <v>0</v>
      </c>
      <c r="BF248" s="389">
        <v>0</v>
      </c>
      <c r="BG248" s="389">
        <v>0</v>
      </c>
      <c r="BH248" s="389">
        <v>0</v>
      </c>
      <c r="BI248" s="389">
        <v>0</v>
      </c>
      <c r="BJ248" s="389">
        <v>0</v>
      </c>
      <c r="BK248" s="389">
        <v>0</v>
      </c>
      <c r="BL248" s="389">
        <v>0</v>
      </c>
      <c r="BM248" s="389">
        <v>0</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7"/>
        <v>YYAAAa</v>
      </c>
      <c r="H249" s="389">
        <v>0</v>
      </c>
      <c r="I249" s="389">
        <v>0</v>
      </c>
      <c r="J249" s="389">
        <v>0</v>
      </c>
      <c r="K249" s="389">
        <v>0</v>
      </c>
      <c r="L249" s="389">
        <v>0</v>
      </c>
      <c r="M249" s="389">
        <v>0</v>
      </c>
      <c r="N249" s="389">
        <v>0</v>
      </c>
      <c r="O249" s="389">
        <v>0</v>
      </c>
      <c r="P249" s="389">
        <v>0</v>
      </c>
      <c r="Q249" s="389">
        <v>0</v>
      </c>
      <c r="R249" s="389">
        <v>0</v>
      </c>
      <c r="S249" s="389">
        <v>0</v>
      </c>
      <c r="T249" s="389">
        <v>0</v>
      </c>
      <c r="U249" s="389">
        <v>0</v>
      </c>
      <c r="V249" s="389">
        <v>0</v>
      </c>
      <c r="W249" s="389">
        <v>0</v>
      </c>
      <c r="X249" s="389">
        <v>0</v>
      </c>
      <c r="Y249" s="389">
        <v>0</v>
      </c>
      <c r="Z249" s="389">
        <v>0</v>
      </c>
      <c r="AA249" s="389">
        <v>0</v>
      </c>
      <c r="AB249" s="389">
        <v>0</v>
      </c>
      <c r="AC249" s="389">
        <v>0</v>
      </c>
      <c r="AD249" s="389">
        <v>0</v>
      </c>
      <c r="AE249" s="389">
        <v>0</v>
      </c>
      <c r="AF249" s="389">
        <v>0</v>
      </c>
      <c r="AG249" s="389">
        <v>0</v>
      </c>
      <c r="AH249" s="389">
        <v>0</v>
      </c>
      <c r="AI249" s="389">
        <v>0</v>
      </c>
      <c r="AJ249" s="389">
        <v>0</v>
      </c>
      <c r="AK249" s="389">
        <v>0</v>
      </c>
      <c r="AL249" s="389">
        <v>0</v>
      </c>
      <c r="AM249" s="389">
        <v>0</v>
      </c>
      <c r="AN249" s="389">
        <v>0</v>
      </c>
      <c r="AO249" s="389">
        <v>0</v>
      </c>
      <c r="AP249" s="389">
        <v>0</v>
      </c>
      <c r="AQ249" s="389">
        <v>0</v>
      </c>
      <c r="AR249" s="389">
        <v>0</v>
      </c>
      <c r="AS249" s="389">
        <v>0</v>
      </c>
      <c r="AT249" s="389">
        <v>0</v>
      </c>
      <c r="AU249" s="389">
        <v>0</v>
      </c>
      <c r="AV249" s="389">
        <v>0</v>
      </c>
      <c r="AW249" s="389">
        <v>0</v>
      </c>
      <c r="AX249" s="389">
        <v>0</v>
      </c>
      <c r="AY249" s="389">
        <v>0</v>
      </c>
      <c r="AZ249" s="389">
        <v>0</v>
      </c>
      <c r="BA249" s="389">
        <v>0</v>
      </c>
      <c r="BB249" s="389">
        <v>0</v>
      </c>
      <c r="BC249" s="389">
        <v>0</v>
      </c>
      <c r="BD249" s="389">
        <v>0</v>
      </c>
      <c r="BE249" s="389">
        <v>0</v>
      </c>
      <c r="BF249" s="389">
        <v>0</v>
      </c>
      <c r="BG249" s="389">
        <v>0</v>
      </c>
      <c r="BH249" s="389">
        <v>0</v>
      </c>
      <c r="BI249" s="389">
        <v>0</v>
      </c>
      <c r="BJ249" s="389">
        <v>0</v>
      </c>
      <c r="BK249" s="389">
        <v>0</v>
      </c>
      <c r="BL249" s="389">
        <v>0</v>
      </c>
      <c r="BM249" s="389">
        <v>0</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7"/>
        <v>YAAAAa</v>
      </c>
      <c r="H250" s="389">
        <v>0</v>
      </c>
      <c r="I250" s="389">
        <v>0</v>
      </c>
      <c r="J250" s="389">
        <v>0</v>
      </c>
      <c r="K250" s="389">
        <v>0</v>
      </c>
      <c r="L250" s="389">
        <v>0</v>
      </c>
      <c r="M250" s="389">
        <v>0</v>
      </c>
      <c r="N250" s="389">
        <v>0</v>
      </c>
      <c r="O250" s="389">
        <v>0</v>
      </c>
      <c r="P250" s="389">
        <v>0</v>
      </c>
      <c r="Q250" s="389">
        <v>0</v>
      </c>
      <c r="R250" s="389">
        <v>0</v>
      </c>
      <c r="S250" s="389">
        <v>0</v>
      </c>
      <c r="T250" s="389">
        <v>0</v>
      </c>
      <c r="U250" s="389">
        <v>0</v>
      </c>
      <c r="V250" s="389">
        <v>0</v>
      </c>
      <c r="W250" s="389">
        <v>0</v>
      </c>
      <c r="X250" s="389">
        <v>0</v>
      </c>
      <c r="Y250" s="389">
        <v>0</v>
      </c>
      <c r="Z250" s="389">
        <v>0</v>
      </c>
      <c r="AA250" s="389">
        <v>0</v>
      </c>
      <c r="AB250" s="389">
        <v>0</v>
      </c>
      <c r="AC250" s="389">
        <v>0</v>
      </c>
      <c r="AD250" s="389">
        <v>0</v>
      </c>
      <c r="AE250" s="389">
        <v>0</v>
      </c>
      <c r="AF250" s="389">
        <v>0</v>
      </c>
      <c r="AG250" s="389">
        <v>0</v>
      </c>
      <c r="AH250" s="389">
        <v>0</v>
      </c>
      <c r="AI250" s="389">
        <v>0</v>
      </c>
      <c r="AJ250" s="389">
        <v>0</v>
      </c>
      <c r="AK250" s="389">
        <v>0</v>
      </c>
      <c r="AL250" s="389">
        <v>0</v>
      </c>
      <c r="AM250" s="389">
        <v>0</v>
      </c>
      <c r="AN250" s="389">
        <v>0</v>
      </c>
      <c r="AO250" s="389">
        <v>0</v>
      </c>
      <c r="AP250" s="389">
        <v>0</v>
      </c>
      <c r="AQ250" s="389">
        <v>0</v>
      </c>
      <c r="AR250" s="389">
        <v>0</v>
      </c>
      <c r="AS250" s="389">
        <v>0</v>
      </c>
      <c r="AT250" s="389">
        <v>0</v>
      </c>
      <c r="AU250" s="389">
        <v>0</v>
      </c>
      <c r="AV250" s="389">
        <v>0</v>
      </c>
      <c r="AW250" s="389">
        <v>0</v>
      </c>
      <c r="AX250" s="389">
        <v>0</v>
      </c>
      <c r="AY250" s="389">
        <v>0</v>
      </c>
      <c r="AZ250" s="389">
        <v>0</v>
      </c>
      <c r="BA250" s="389">
        <v>0</v>
      </c>
      <c r="BB250" s="389">
        <v>0</v>
      </c>
      <c r="BC250" s="389">
        <v>0</v>
      </c>
      <c r="BD250" s="389">
        <v>0</v>
      </c>
      <c r="BE250" s="389">
        <v>0</v>
      </c>
      <c r="BF250" s="389">
        <v>0</v>
      </c>
      <c r="BG250" s="389">
        <v>0</v>
      </c>
      <c r="BH250" s="389">
        <v>0</v>
      </c>
      <c r="BI250" s="389">
        <v>0</v>
      </c>
      <c r="BJ250" s="389">
        <v>0</v>
      </c>
      <c r="BK250" s="389">
        <v>0</v>
      </c>
      <c r="BL250" s="389">
        <v>0</v>
      </c>
      <c r="BM250" s="389">
        <v>0</v>
      </c>
      <c r="BN250" s="389">
        <v>0</v>
      </c>
      <c r="BO250" s="389">
        <v>0</v>
      </c>
      <c r="BP250" s="339"/>
      <c r="BQ250" s="339"/>
      <c r="BR250" s="267"/>
      <c r="BS250" s="259"/>
      <c r="BT250" s="259"/>
      <c r="BU250" s="259"/>
    </row>
    <row r="251" spans="1:73" s="79" customFormat="1" ht="15" outlineLevel="1" x14ac:dyDescent="0.25">
      <c r="A251" s="257"/>
      <c r="B251" s="258"/>
      <c r="C251" s="268"/>
      <c r="D251" s="268"/>
      <c r="E251" s="268"/>
      <c r="F251" s="276"/>
      <c r="G251" s="276"/>
      <c r="I251" s="276"/>
      <c r="J251" s="276"/>
      <c r="K251" s="276"/>
      <c r="N251" s="742"/>
      <c r="O251" s="332"/>
      <c r="P251" s="332"/>
      <c r="Q251" s="332"/>
      <c r="R251" s="332"/>
      <c r="S251" s="332"/>
      <c r="T251" s="332"/>
      <c r="U251" s="332"/>
      <c r="V251" s="332"/>
      <c r="W251" s="332"/>
      <c r="X251" s="339"/>
      <c r="Y251" s="339"/>
      <c r="Z251" s="339"/>
      <c r="AA251" s="339"/>
      <c r="AB251" s="339"/>
      <c r="AC251" s="339"/>
      <c r="AD251" s="339"/>
      <c r="AE251" s="339"/>
      <c r="AF251" s="339"/>
      <c r="AG251" s="339"/>
      <c r="AH251" s="339"/>
      <c r="AI251" s="339"/>
      <c r="AJ251" s="339"/>
      <c r="AK251" s="339"/>
      <c r="AL251" s="339"/>
      <c r="AM251" s="339"/>
      <c r="AN251" s="339"/>
      <c r="AO251" s="339"/>
      <c r="AP251" s="339"/>
      <c r="AQ251" s="339"/>
      <c r="AR251" s="339"/>
      <c r="AS251" s="339"/>
      <c r="AT251" s="339"/>
      <c r="AU251" s="339"/>
      <c r="AV251" s="339"/>
      <c r="AW251" s="339"/>
      <c r="AX251" s="339"/>
      <c r="AY251" s="339"/>
      <c r="AZ251" s="339"/>
      <c r="BA251" s="339"/>
      <c r="BB251" s="339"/>
      <c r="BC251" s="339"/>
      <c r="BD251" s="339"/>
      <c r="BE251" s="339"/>
      <c r="BF251" s="339"/>
      <c r="BG251" s="339"/>
      <c r="BH251" s="339"/>
      <c r="BI251" s="339"/>
      <c r="BJ251" s="339"/>
      <c r="BK251" s="339"/>
      <c r="BL251" s="339"/>
      <c r="BM251" s="339"/>
      <c r="BN251" s="339"/>
      <c r="BO251" s="339"/>
      <c r="BP251" s="339"/>
      <c r="BQ251" s="339"/>
      <c r="BR251" s="267"/>
      <c r="BS251" s="259"/>
      <c r="BT251" s="259"/>
      <c r="BU251" s="259"/>
    </row>
    <row r="252" spans="1:73" s="79" customFormat="1" ht="15" outlineLevel="1" x14ac:dyDescent="0.25">
      <c r="A252" s="257"/>
      <c r="B252" s="258"/>
      <c r="C252" s="268"/>
      <c r="D252" s="268"/>
      <c r="E252" s="268"/>
      <c r="F252" s="276"/>
      <c r="G252" s="276"/>
      <c r="I252" s="276"/>
      <c r="J252" s="276"/>
      <c r="K252" s="276"/>
      <c r="N252" s="742"/>
      <c r="O252" s="332"/>
      <c r="P252" s="332"/>
      <c r="Q252" s="332"/>
      <c r="R252" s="332"/>
      <c r="S252" s="332"/>
      <c r="T252" s="332"/>
      <c r="U252" s="332"/>
      <c r="V252" s="332"/>
      <c r="W252" s="332"/>
      <c r="X252" s="339"/>
      <c r="Y252" s="339"/>
      <c r="Z252" s="339"/>
      <c r="AA252" s="339"/>
      <c r="AB252" s="339"/>
      <c r="AC252" s="339"/>
      <c r="AD252" s="339"/>
      <c r="AE252" s="339"/>
      <c r="AF252" s="339"/>
      <c r="AG252" s="339"/>
      <c r="AH252" s="339"/>
      <c r="AI252" s="339"/>
      <c r="AJ252" s="339"/>
      <c r="AK252" s="339"/>
      <c r="AL252" s="339"/>
      <c r="AM252" s="339"/>
      <c r="AN252" s="339"/>
      <c r="AO252" s="339"/>
      <c r="AP252" s="339"/>
      <c r="AQ252" s="339"/>
      <c r="AR252" s="339"/>
      <c r="AS252" s="339"/>
      <c r="AT252" s="339"/>
      <c r="AU252" s="339"/>
      <c r="AV252" s="339"/>
      <c r="AW252" s="339"/>
      <c r="AX252" s="339"/>
      <c r="AY252" s="339"/>
      <c r="AZ252" s="339"/>
      <c r="BA252" s="339"/>
      <c r="BB252" s="339"/>
      <c r="BC252" s="339"/>
      <c r="BD252" s="339"/>
      <c r="BE252" s="339"/>
      <c r="BF252" s="339"/>
      <c r="BG252" s="339"/>
      <c r="BH252" s="339"/>
      <c r="BI252" s="339"/>
      <c r="BJ252" s="339"/>
      <c r="BK252" s="339"/>
      <c r="BL252" s="339"/>
      <c r="BM252" s="339"/>
      <c r="BN252" s="339"/>
      <c r="BO252" s="339"/>
      <c r="BP252" s="339"/>
      <c r="BQ252" s="339"/>
      <c r="BR252" s="267"/>
      <c r="BS252" s="259"/>
      <c r="BT252" s="259"/>
      <c r="BU252" s="259"/>
    </row>
    <row r="253" spans="1:73" s="79" customFormat="1" ht="15" outlineLevel="1" x14ac:dyDescent="0.25">
      <c r="A253" s="257"/>
      <c r="B253" s="258"/>
      <c r="C253" s="268"/>
      <c r="D253" s="268"/>
      <c r="E253" s="268"/>
      <c r="F253" s="276"/>
      <c r="G253" s="743" t="s">
        <v>965</v>
      </c>
      <c r="N253" s="742"/>
      <c r="O253" s="332"/>
      <c r="P253" s="332"/>
      <c r="Q253" s="332"/>
      <c r="R253" s="332"/>
      <c r="S253" s="332"/>
      <c r="T253" s="332"/>
      <c r="U253" s="332"/>
      <c r="V253" s="332"/>
      <c r="W253" s="332"/>
      <c r="X253" s="339"/>
      <c r="Y253" s="339"/>
      <c r="Z253" s="339"/>
      <c r="AA253" s="339"/>
      <c r="AB253" s="339"/>
      <c r="AC253" s="339"/>
      <c r="AD253" s="339"/>
      <c r="AE253" s="339"/>
      <c r="AF253" s="339"/>
      <c r="AG253" s="339"/>
      <c r="AH253" s="339"/>
      <c r="AI253" s="339"/>
      <c r="AJ253" s="339"/>
      <c r="AK253" s="339"/>
      <c r="AL253" s="339"/>
      <c r="AM253" s="339"/>
      <c r="AN253" s="339"/>
      <c r="AO253" s="339"/>
      <c r="AP253" s="339"/>
      <c r="AQ253" s="339"/>
      <c r="AR253" s="339"/>
      <c r="AS253" s="339"/>
      <c r="AT253" s="339"/>
      <c r="AU253" s="339"/>
      <c r="AV253" s="339"/>
      <c r="AW253" s="339"/>
      <c r="AX253" s="339"/>
      <c r="AY253" s="339"/>
      <c r="AZ253" s="339"/>
      <c r="BA253" s="339"/>
      <c r="BB253" s="339"/>
      <c r="BC253" s="339"/>
      <c r="BD253" s="339"/>
      <c r="BE253" s="339"/>
      <c r="BF253" s="339"/>
      <c r="BG253" s="339"/>
      <c r="BH253" s="339"/>
      <c r="BI253" s="339"/>
      <c r="BJ253" s="339"/>
      <c r="BK253" s="339"/>
      <c r="BL253" s="339"/>
      <c r="BM253" s="339"/>
      <c r="BN253" s="339"/>
      <c r="BO253" s="339"/>
      <c r="BP253" s="339"/>
      <c r="BQ253" s="339"/>
      <c r="BR253" s="267"/>
      <c r="BS253" s="259"/>
      <c r="BT253" s="259"/>
      <c r="BU253" s="259"/>
    </row>
    <row r="254" spans="1:73" s="79" customFormat="1" ht="15" outlineLevel="1" x14ac:dyDescent="0.25">
      <c r="A254" s="257"/>
      <c r="B254" s="258"/>
      <c r="C254" s="268"/>
      <c r="D254" s="268"/>
      <c r="E254" s="268"/>
      <c r="F254" s="276"/>
      <c r="G254" s="276" t="s">
        <v>968</v>
      </c>
      <c r="H254" s="79" t="s">
        <v>989</v>
      </c>
      <c r="I254" s="79" t="s">
        <v>989</v>
      </c>
      <c r="J254" s="79" t="s">
        <v>989</v>
      </c>
      <c r="K254" s="79" t="s">
        <v>989</v>
      </c>
      <c r="L254" s="79" t="s">
        <v>480</v>
      </c>
      <c r="M254" s="79" t="s">
        <v>480</v>
      </c>
      <c r="N254" s="79" t="s">
        <v>480</v>
      </c>
      <c r="O254" s="79" t="s">
        <v>480</v>
      </c>
      <c r="P254" s="79" t="s">
        <v>952</v>
      </c>
      <c r="Q254" s="79" t="s">
        <v>952</v>
      </c>
      <c r="R254" s="79" t="s">
        <v>952</v>
      </c>
      <c r="S254" s="79" t="s">
        <v>952</v>
      </c>
      <c r="T254" s="79" t="s">
        <v>953</v>
      </c>
      <c r="U254" s="79" t="s">
        <v>953</v>
      </c>
      <c r="V254" s="79" t="s">
        <v>953</v>
      </c>
      <c r="W254" s="79" t="s">
        <v>953</v>
      </c>
      <c r="X254" s="79" t="s">
        <v>954</v>
      </c>
      <c r="Y254" s="79" t="s">
        <v>954</v>
      </c>
      <c r="Z254" s="79" t="s">
        <v>954</v>
      </c>
      <c r="AA254" s="79" t="s">
        <v>954</v>
      </c>
      <c r="AB254" s="79" t="s">
        <v>955</v>
      </c>
      <c r="AC254" s="79" t="s">
        <v>955</v>
      </c>
      <c r="AD254" s="79" t="s">
        <v>955</v>
      </c>
      <c r="AE254" s="79" t="s">
        <v>955</v>
      </c>
      <c r="AF254" s="79" t="s">
        <v>956</v>
      </c>
      <c r="AG254" s="79" t="s">
        <v>956</v>
      </c>
      <c r="AH254" s="79" t="s">
        <v>956</v>
      </c>
      <c r="AI254" s="79" t="s">
        <v>956</v>
      </c>
      <c r="AJ254" s="79" t="s">
        <v>957</v>
      </c>
      <c r="AK254" s="79" t="s">
        <v>957</v>
      </c>
      <c r="AL254" s="79" t="s">
        <v>957</v>
      </c>
      <c r="AM254" s="79" t="s">
        <v>957</v>
      </c>
      <c r="AN254" s="79" t="s">
        <v>958</v>
      </c>
      <c r="AO254" s="79" t="s">
        <v>958</v>
      </c>
      <c r="AP254" s="79" t="s">
        <v>958</v>
      </c>
      <c r="AQ254" s="79" t="s">
        <v>958</v>
      </c>
      <c r="AR254" s="79" t="s">
        <v>959</v>
      </c>
      <c r="AS254" s="79" t="s">
        <v>959</v>
      </c>
      <c r="AT254" s="79" t="s">
        <v>959</v>
      </c>
      <c r="AU254" s="79" t="s">
        <v>959</v>
      </c>
      <c r="AV254" s="339"/>
      <c r="AW254" s="339"/>
      <c r="AX254" s="339"/>
      <c r="AY254" s="339"/>
      <c r="AZ254" s="339"/>
      <c r="BA254" s="339"/>
      <c r="BB254" s="339"/>
      <c r="BC254" s="339"/>
      <c r="BD254" s="339"/>
      <c r="BE254" s="339"/>
      <c r="BF254" s="339"/>
      <c r="BG254" s="339"/>
      <c r="BH254" s="339"/>
      <c r="BI254" s="339"/>
      <c r="BJ254" s="339"/>
      <c r="BK254" s="339"/>
      <c r="BL254" s="339"/>
      <c r="BM254" s="339"/>
      <c r="BN254" s="339"/>
      <c r="BO254" s="339"/>
      <c r="BP254" s="339"/>
      <c r="BQ254" s="339"/>
      <c r="BR254" s="267"/>
      <c r="BS254" s="259"/>
      <c r="BT254" s="259"/>
      <c r="BU254" s="259"/>
    </row>
    <row r="255" spans="1:73" s="79" customFormat="1" ht="15" outlineLevel="1" x14ac:dyDescent="0.25">
      <c r="A255" s="257"/>
      <c r="B255" s="258"/>
      <c r="C255" s="268"/>
      <c r="D255" s="268"/>
      <c r="E255" s="268"/>
      <c r="F255" s="276"/>
      <c r="G255" s="276" t="s">
        <v>70</v>
      </c>
      <c r="H255" s="79" t="s">
        <v>422</v>
      </c>
      <c r="I255" s="79" t="s">
        <v>423</v>
      </c>
      <c r="J255" s="79" t="s">
        <v>71</v>
      </c>
      <c r="K255" s="79" t="s">
        <v>424</v>
      </c>
      <c r="L255" s="79" t="s">
        <v>422</v>
      </c>
      <c r="M255" s="79" t="s">
        <v>423</v>
      </c>
      <c r="N255" s="79" t="s">
        <v>71</v>
      </c>
      <c r="O255" s="79" t="s">
        <v>424</v>
      </c>
      <c r="P255" s="79" t="s">
        <v>422</v>
      </c>
      <c r="Q255" s="79" t="s">
        <v>423</v>
      </c>
      <c r="R255" s="79" t="s">
        <v>71</v>
      </c>
      <c r="S255" s="79" t="s">
        <v>424</v>
      </c>
      <c r="T255" s="79" t="s">
        <v>422</v>
      </c>
      <c r="U255" s="79" t="s">
        <v>423</v>
      </c>
      <c r="V255" s="79" t="s">
        <v>71</v>
      </c>
      <c r="W255" s="79" t="s">
        <v>424</v>
      </c>
      <c r="X255" s="79" t="s">
        <v>422</v>
      </c>
      <c r="Y255" s="79" t="s">
        <v>423</v>
      </c>
      <c r="Z255" s="79" t="s">
        <v>71</v>
      </c>
      <c r="AA255" s="79" t="s">
        <v>424</v>
      </c>
      <c r="AB255" s="79" t="s">
        <v>422</v>
      </c>
      <c r="AC255" s="79" t="s">
        <v>423</v>
      </c>
      <c r="AD255" s="79" t="s">
        <v>71</v>
      </c>
      <c r="AE255" s="79" t="s">
        <v>424</v>
      </c>
      <c r="AF255" s="79" t="s">
        <v>422</v>
      </c>
      <c r="AG255" s="79" t="s">
        <v>423</v>
      </c>
      <c r="AH255" s="79" t="s">
        <v>71</v>
      </c>
      <c r="AI255" s="79" t="s">
        <v>424</v>
      </c>
      <c r="AJ255" s="79" t="s">
        <v>422</v>
      </c>
      <c r="AK255" s="79" t="s">
        <v>423</v>
      </c>
      <c r="AL255" s="79" t="s">
        <v>71</v>
      </c>
      <c r="AM255" s="79" t="s">
        <v>424</v>
      </c>
      <c r="AN255" s="79" t="s">
        <v>422</v>
      </c>
      <c r="AO255" s="79" t="s">
        <v>423</v>
      </c>
      <c r="AP255" s="79" t="s">
        <v>71</v>
      </c>
      <c r="AQ255" s="79" t="s">
        <v>424</v>
      </c>
      <c r="AR255" s="79" t="s">
        <v>422</v>
      </c>
      <c r="AS255" s="79" t="s">
        <v>423</v>
      </c>
      <c r="AT255" s="79" t="s">
        <v>71</v>
      </c>
      <c r="AU255" s="79" t="s">
        <v>424</v>
      </c>
      <c r="AV255" s="339"/>
      <c r="AW255" s="339"/>
      <c r="AX255" s="339"/>
      <c r="AY255" s="339"/>
      <c r="AZ255" s="339"/>
      <c r="BA255" s="339"/>
      <c r="BB255" s="339"/>
      <c r="BC255" s="339"/>
      <c r="BD255" s="339"/>
      <c r="BE255" s="339"/>
      <c r="BF255" s="339"/>
      <c r="BG255" s="339"/>
      <c r="BH255" s="339"/>
      <c r="BI255" s="339"/>
      <c r="BJ255" s="339"/>
      <c r="BK255" s="339"/>
      <c r="BL255" s="339"/>
      <c r="BM255" s="339"/>
      <c r="BN255" s="339"/>
      <c r="BO255" s="339"/>
      <c r="BP255" s="339"/>
      <c r="BQ255" s="339"/>
      <c r="BR255" s="267"/>
      <c r="BS255" s="259"/>
      <c r="BT255" s="259"/>
      <c r="BU255" s="259"/>
    </row>
    <row r="256" spans="1:73" s="79" customFormat="1" ht="15" outlineLevel="1" x14ac:dyDescent="0.25">
      <c r="A256" s="257"/>
      <c r="B256" s="258"/>
      <c r="C256" s="268"/>
      <c r="D256" s="268"/>
      <c r="E256" s="268"/>
      <c r="F256" s="276"/>
      <c r="G256" s="276" t="str">
        <f t="shared" ref="G256:G263" si="8">_xlfn.CONCAT(H191:M191)</f>
        <v>AAAAAa</v>
      </c>
      <c r="H256" s="389">
        <v>0</v>
      </c>
      <c r="I256" s="389">
        <v>0</v>
      </c>
      <c r="J256" s="389">
        <v>0</v>
      </c>
      <c r="K256" s="389">
        <v>0</v>
      </c>
      <c r="L256" s="389">
        <v>0</v>
      </c>
      <c r="M256" s="389">
        <v>0</v>
      </c>
      <c r="N256" s="389">
        <v>0</v>
      </c>
      <c r="O256" s="389">
        <v>0</v>
      </c>
      <c r="P256" s="389">
        <v>0</v>
      </c>
      <c r="Q256" s="389">
        <v>0</v>
      </c>
      <c r="R256" s="389">
        <v>0</v>
      </c>
      <c r="S256" s="389">
        <v>0</v>
      </c>
      <c r="T256" s="389">
        <v>0</v>
      </c>
      <c r="U256" s="389">
        <v>0</v>
      </c>
      <c r="V256" s="389">
        <v>0</v>
      </c>
      <c r="W256" s="389">
        <v>0</v>
      </c>
      <c r="X256" s="389">
        <v>0</v>
      </c>
      <c r="Y256" s="389">
        <v>0</v>
      </c>
      <c r="Z256" s="389">
        <v>0</v>
      </c>
      <c r="AA256" s="389">
        <v>0</v>
      </c>
      <c r="AB256" s="389">
        <v>0</v>
      </c>
      <c r="AC256" s="389">
        <v>0</v>
      </c>
      <c r="AD256" s="389">
        <v>0</v>
      </c>
      <c r="AE256" s="389">
        <v>0</v>
      </c>
      <c r="AF256" s="389">
        <v>0</v>
      </c>
      <c r="AG256" s="389">
        <v>0</v>
      </c>
      <c r="AH256" s="389">
        <v>0</v>
      </c>
      <c r="AI256" s="389">
        <v>0</v>
      </c>
      <c r="AJ256" s="389">
        <v>0</v>
      </c>
      <c r="AK256" s="389">
        <v>0</v>
      </c>
      <c r="AL256" s="389">
        <v>0</v>
      </c>
      <c r="AM256" s="389">
        <v>0</v>
      </c>
      <c r="AN256" s="389">
        <v>0</v>
      </c>
      <c r="AO256" s="389">
        <v>0</v>
      </c>
      <c r="AP256" s="389">
        <v>0</v>
      </c>
      <c r="AQ256" s="389">
        <v>0</v>
      </c>
      <c r="AR256" s="389">
        <v>0</v>
      </c>
      <c r="AS256" s="389">
        <v>0</v>
      </c>
      <c r="AT256" s="389">
        <v>0</v>
      </c>
      <c r="AU256" s="389">
        <v>0</v>
      </c>
      <c r="AV256" s="339"/>
      <c r="AW256" s="339"/>
      <c r="AX256" s="339"/>
      <c r="AY256" s="339"/>
      <c r="AZ256" s="339"/>
      <c r="BA256" s="339"/>
      <c r="BB256" s="339"/>
      <c r="BC256" s="339"/>
      <c r="BD256" s="339"/>
      <c r="BE256" s="339"/>
      <c r="BF256" s="339"/>
      <c r="BG256" s="339"/>
      <c r="BH256" s="339"/>
      <c r="BI256" s="339"/>
      <c r="BJ256" s="339"/>
      <c r="BK256" s="339"/>
      <c r="BL256" s="339"/>
      <c r="BM256" s="339"/>
      <c r="BN256" s="339"/>
      <c r="BO256" s="339"/>
      <c r="BP256" s="339"/>
      <c r="BQ256" s="339"/>
      <c r="BR256" s="267"/>
      <c r="BS256" s="259"/>
      <c r="BT256" s="259"/>
      <c r="BU256" s="259"/>
    </row>
    <row r="257" spans="1:73" s="79" customFormat="1" ht="15" outlineLevel="1" x14ac:dyDescent="0.25">
      <c r="A257" s="257"/>
      <c r="B257" s="258"/>
      <c r="C257" s="268"/>
      <c r="D257" s="268"/>
      <c r="E257" s="268"/>
      <c r="F257" s="276"/>
      <c r="G257" s="276" t="str">
        <f t="shared" si="8"/>
        <v>YAEAEa</v>
      </c>
      <c r="H257" s="389">
        <v>0</v>
      </c>
      <c r="I257" s="389">
        <v>0</v>
      </c>
      <c r="J257" s="389">
        <v>0</v>
      </c>
      <c r="K257" s="389">
        <v>0</v>
      </c>
      <c r="L257" s="389">
        <v>0</v>
      </c>
      <c r="M257" s="389">
        <v>0</v>
      </c>
      <c r="N257" s="389">
        <v>0</v>
      </c>
      <c r="O257" s="389">
        <v>0</v>
      </c>
      <c r="P257" s="389">
        <v>0</v>
      </c>
      <c r="Q257" s="389">
        <v>0</v>
      </c>
      <c r="R257" s="389">
        <v>0</v>
      </c>
      <c r="S257" s="389">
        <v>0</v>
      </c>
      <c r="T257" s="389">
        <v>0</v>
      </c>
      <c r="U257" s="389">
        <v>0</v>
      </c>
      <c r="V257" s="389">
        <v>0</v>
      </c>
      <c r="W257" s="389">
        <v>0</v>
      </c>
      <c r="X257" s="389">
        <v>0</v>
      </c>
      <c r="Y257" s="389">
        <v>0</v>
      </c>
      <c r="Z257" s="389">
        <v>0</v>
      </c>
      <c r="AA257" s="389">
        <v>0</v>
      </c>
      <c r="AB257" s="389">
        <v>0</v>
      </c>
      <c r="AC257" s="389">
        <v>0</v>
      </c>
      <c r="AD257" s="389">
        <v>0</v>
      </c>
      <c r="AE257" s="389">
        <v>0</v>
      </c>
      <c r="AF257" s="389">
        <v>0</v>
      </c>
      <c r="AG257" s="389">
        <v>0</v>
      </c>
      <c r="AH257" s="389">
        <v>0</v>
      </c>
      <c r="AI257" s="389">
        <v>0</v>
      </c>
      <c r="AJ257" s="389">
        <v>0</v>
      </c>
      <c r="AK257" s="389">
        <v>0</v>
      </c>
      <c r="AL257" s="389">
        <v>0</v>
      </c>
      <c r="AM257" s="389">
        <v>0</v>
      </c>
      <c r="AN257" s="389">
        <v>0</v>
      </c>
      <c r="AO257" s="389">
        <v>0</v>
      </c>
      <c r="AP257" s="389">
        <v>0</v>
      </c>
      <c r="AQ257" s="389">
        <v>0</v>
      </c>
      <c r="AR257" s="389">
        <v>0</v>
      </c>
      <c r="AS257" s="389">
        <v>0</v>
      </c>
      <c r="AT257" s="389">
        <v>0</v>
      </c>
      <c r="AU257" s="389">
        <v>0</v>
      </c>
      <c r="AV257" s="339"/>
      <c r="AW257" s="339"/>
      <c r="AX257" s="339"/>
      <c r="AY257" s="339"/>
      <c r="AZ257" s="339"/>
      <c r="BA257" s="339"/>
      <c r="BB257" s="339"/>
      <c r="BC257" s="339"/>
      <c r="BD257" s="339"/>
      <c r="BE257" s="339"/>
      <c r="BF257" s="339"/>
      <c r="BG257" s="339"/>
      <c r="BH257" s="339"/>
      <c r="BI257" s="339"/>
      <c r="BJ257" s="339"/>
      <c r="BK257" s="339"/>
      <c r="BL257" s="339"/>
      <c r="BM257" s="339"/>
      <c r="BN257" s="339"/>
      <c r="BO257" s="339"/>
      <c r="BP257" s="339"/>
      <c r="BQ257" s="339"/>
      <c r="BR257" s="267"/>
      <c r="BS257" s="259"/>
      <c r="BT257" s="259"/>
      <c r="BU257" s="259"/>
    </row>
    <row r="258" spans="1:73" s="79" customFormat="1" ht="15" outlineLevel="1" x14ac:dyDescent="0.25">
      <c r="A258" s="257"/>
      <c r="B258" s="258"/>
      <c r="C258" s="268"/>
      <c r="D258" s="268"/>
      <c r="E258" s="268"/>
      <c r="F258" s="276"/>
      <c r="G258" s="276" t="str">
        <f t="shared" si="8"/>
        <v>AYAEAb</v>
      </c>
      <c r="H258" s="389">
        <v>100</v>
      </c>
      <c r="I258" s="389">
        <v>100</v>
      </c>
      <c r="J258" s="389">
        <v>40</v>
      </c>
      <c r="K258" s="389">
        <v>0</v>
      </c>
      <c r="L258" s="389">
        <v>100</v>
      </c>
      <c r="M258" s="389">
        <v>100</v>
      </c>
      <c r="N258" s="389">
        <v>40</v>
      </c>
      <c r="O258" s="389">
        <v>0</v>
      </c>
      <c r="P258" s="389">
        <v>100</v>
      </c>
      <c r="Q258" s="389">
        <v>100</v>
      </c>
      <c r="R258" s="389">
        <v>40</v>
      </c>
      <c r="S258" s="389">
        <v>0</v>
      </c>
      <c r="T258" s="389">
        <v>100</v>
      </c>
      <c r="U258" s="389">
        <v>100</v>
      </c>
      <c r="V258" s="389">
        <v>40</v>
      </c>
      <c r="W258" s="389">
        <v>0</v>
      </c>
      <c r="X258" s="389">
        <v>100</v>
      </c>
      <c r="Y258" s="389">
        <v>100</v>
      </c>
      <c r="Z258" s="389">
        <v>40</v>
      </c>
      <c r="AA258" s="389">
        <v>0</v>
      </c>
      <c r="AB258" s="389">
        <v>100</v>
      </c>
      <c r="AC258" s="389">
        <v>100</v>
      </c>
      <c r="AD258" s="389">
        <v>40</v>
      </c>
      <c r="AE258" s="389">
        <v>0</v>
      </c>
      <c r="AF258" s="389">
        <v>100</v>
      </c>
      <c r="AG258" s="389">
        <v>100</v>
      </c>
      <c r="AH258" s="389">
        <v>40</v>
      </c>
      <c r="AI258" s="389">
        <v>0</v>
      </c>
      <c r="AJ258" s="389">
        <v>100</v>
      </c>
      <c r="AK258" s="389">
        <v>100</v>
      </c>
      <c r="AL258" s="389">
        <v>40</v>
      </c>
      <c r="AM258" s="389">
        <v>0</v>
      </c>
      <c r="AN258" s="389">
        <v>100</v>
      </c>
      <c r="AO258" s="389">
        <v>100</v>
      </c>
      <c r="AP258" s="389">
        <v>40</v>
      </c>
      <c r="AQ258" s="389">
        <v>0</v>
      </c>
      <c r="AR258" s="389">
        <v>100</v>
      </c>
      <c r="AS258" s="389">
        <v>100</v>
      </c>
      <c r="AT258" s="389">
        <v>40</v>
      </c>
      <c r="AU258" s="389">
        <v>0</v>
      </c>
      <c r="AV258" s="339"/>
      <c r="AW258" s="339"/>
      <c r="AX258" s="339"/>
      <c r="AY258" s="339"/>
      <c r="AZ258" s="339"/>
      <c r="BA258" s="339"/>
      <c r="BB258" s="339"/>
      <c r="BC258" s="339"/>
      <c r="BD258" s="339"/>
      <c r="BE258" s="339"/>
      <c r="BF258" s="339"/>
      <c r="BG258" s="339"/>
      <c r="BH258" s="339"/>
      <c r="BI258" s="339"/>
      <c r="BJ258" s="339"/>
      <c r="BK258" s="339"/>
      <c r="BL258" s="339"/>
      <c r="BM258" s="339"/>
      <c r="BN258" s="339"/>
      <c r="BO258" s="339"/>
      <c r="BP258" s="339"/>
      <c r="BQ258" s="339"/>
      <c r="BR258" s="267"/>
      <c r="BS258" s="259"/>
      <c r="BT258" s="259"/>
      <c r="BU258" s="259"/>
    </row>
    <row r="259" spans="1:73" s="79" customFormat="1" ht="15" outlineLevel="1" x14ac:dyDescent="0.25">
      <c r="A259" s="257"/>
      <c r="B259" s="258"/>
      <c r="C259" s="268"/>
      <c r="D259" s="268"/>
      <c r="E259" s="268"/>
      <c r="F259" s="276"/>
      <c r="G259" s="276" t="str">
        <f t="shared" si="8"/>
        <v>YYNENb</v>
      </c>
      <c r="H259" s="389">
        <v>100</v>
      </c>
      <c r="I259" s="389">
        <v>120</v>
      </c>
      <c r="J259" s="389">
        <v>100</v>
      </c>
      <c r="K259" s="389">
        <v>0</v>
      </c>
      <c r="L259" s="389">
        <v>100</v>
      </c>
      <c r="M259" s="389">
        <v>120</v>
      </c>
      <c r="N259" s="389">
        <v>100</v>
      </c>
      <c r="O259" s="389">
        <v>0</v>
      </c>
      <c r="P259" s="389">
        <v>100</v>
      </c>
      <c r="Q259" s="389">
        <v>120</v>
      </c>
      <c r="R259" s="389">
        <v>100</v>
      </c>
      <c r="S259" s="389">
        <v>0</v>
      </c>
      <c r="T259" s="389">
        <v>100</v>
      </c>
      <c r="U259" s="389">
        <v>120</v>
      </c>
      <c r="V259" s="389">
        <v>100</v>
      </c>
      <c r="W259" s="389">
        <v>0</v>
      </c>
      <c r="X259" s="389">
        <v>100</v>
      </c>
      <c r="Y259" s="389">
        <v>120</v>
      </c>
      <c r="Z259" s="389">
        <v>100</v>
      </c>
      <c r="AA259" s="389">
        <v>0</v>
      </c>
      <c r="AB259" s="389">
        <v>100</v>
      </c>
      <c r="AC259" s="389">
        <v>120</v>
      </c>
      <c r="AD259" s="389">
        <v>100</v>
      </c>
      <c r="AE259" s="389">
        <v>0</v>
      </c>
      <c r="AF259" s="389">
        <v>100</v>
      </c>
      <c r="AG259" s="389">
        <v>120</v>
      </c>
      <c r="AH259" s="389">
        <v>100</v>
      </c>
      <c r="AI259" s="389">
        <v>0</v>
      </c>
      <c r="AJ259" s="389">
        <v>100</v>
      </c>
      <c r="AK259" s="389">
        <v>120</v>
      </c>
      <c r="AL259" s="389">
        <v>100</v>
      </c>
      <c r="AM259" s="389">
        <v>0</v>
      </c>
      <c r="AN259" s="389">
        <v>100</v>
      </c>
      <c r="AO259" s="389">
        <v>120</v>
      </c>
      <c r="AP259" s="389">
        <v>100</v>
      </c>
      <c r="AQ259" s="389">
        <v>0</v>
      </c>
      <c r="AR259" s="389">
        <v>100</v>
      </c>
      <c r="AS259" s="389">
        <v>120</v>
      </c>
      <c r="AT259" s="389">
        <v>100</v>
      </c>
      <c r="AU259" s="389">
        <v>0</v>
      </c>
      <c r="AV259" s="339"/>
      <c r="AW259" s="339"/>
      <c r="AX259" s="339"/>
      <c r="AY259" s="339"/>
      <c r="AZ259" s="339"/>
      <c r="BA259" s="339"/>
      <c r="BB259" s="339"/>
      <c r="BC259" s="339"/>
      <c r="BD259" s="339"/>
      <c r="BE259" s="339"/>
      <c r="BF259" s="339"/>
      <c r="BG259" s="339"/>
      <c r="BH259" s="339"/>
      <c r="BI259" s="339"/>
      <c r="BJ259" s="339"/>
      <c r="BK259" s="339"/>
      <c r="BL259" s="339"/>
      <c r="BM259" s="339"/>
      <c r="BN259" s="339"/>
      <c r="BO259" s="339"/>
      <c r="BP259" s="339"/>
      <c r="BQ259" s="339"/>
      <c r="BR259" s="267"/>
      <c r="BS259" s="259"/>
      <c r="BT259" s="259"/>
      <c r="BU259" s="259"/>
    </row>
    <row r="260" spans="1:73" s="79" customFormat="1" ht="15" outlineLevel="1" x14ac:dyDescent="0.25">
      <c r="A260" s="257"/>
      <c r="B260" s="258"/>
      <c r="C260" s="268"/>
      <c r="D260" s="268"/>
      <c r="E260" s="268"/>
      <c r="F260" s="276"/>
      <c r="G260" s="276" t="str">
        <f t="shared" si="8"/>
        <v>YYENEz</v>
      </c>
      <c r="H260" s="389">
        <v>100</v>
      </c>
      <c r="I260" s="389">
        <v>150</v>
      </c>
      <c r="J260" s="389">
        <v>0</v>
      </c>
      <c r="K260" s="389">
        <v>150</v>
      </c>
      <c r="L260" s="389">
        <v>100</v>
      </c>
      <c r="M260" s="389">
        <v>150</v>
      </c>
      <c r="N260" s="389">
        <v>0</v>
      </c>
      <c r="O260" s="389">
        <v>150</v>
      </c>
      <c r="P260" s="389">
        <v>100</v>
      </c>
      <c r="Q260" s="389">
        <v>150</v>
      </c>
      <c r="R260" s="389">
        <v>0</v>
      </c>
      <c r="S260" s="389">
        <v>150</v>
      </c>
      <c r="T260" s="389">
        <v>100</v>
      </c>
      <c r="U260" s="389">
        <v>150</v>
      </c>
      <c r="V260" s="389">
        <v>0</v>
      </c>
      <c r="W260" s="389">
        <v>150</v>
      </c>
      <c r="X260" s="389">
        <v>100</v>
      </c>
      <c r="Y260" s="389">
        <v>150</v>
      </c>
      <c r="Z260" s="389">
        <v>0</v>
      </c>
      <c r="AA260" s="389">
        <v>150</v>
      </c>
      <c r="AB260" s="389">
        <v>100</v>
      </c>
      <c r="AC260" s="389">
        <v>150</v>
      </c>
      <c r="AD260" s="389">
        <v>0</v>
      </c>
      <c r="AE260" s="389">
        <v>150</v>
      </c>
      <c r="AF260" s="389">
        <v>100</v>
      </c>
      <c r="AG260" s="389">
        <v>150</v>
      </c>
      <c r="AH260" s="389">
        <v>0</v>
      </c>
      <c r="AI260" s="389">
        <v>150</v>
      </c>
      <c r="AJ260" s="389">
        <v>100</v>
      </c>
      <c r="AK260" s="389">
        <v>150</v>
      </c>
      <c r="AL260" s="389">
        <v>0</v>
      </c>
      <c r="AM260" s="389">
        <v>150</v>
      </c>
      <c r="AN260" s="389">
        <v>100</v>
      </c>
      <c r="AO260" s="389">
        <v>150</v>
      </c>
      <c r="AP260" s="389">
        <v>0</v>
      </c>
      <c r="AQ260" s="389">
        <v>150</v>
      </c>
      <c r="AR260" s="389">
        <v>100</v>
      </c>
      <c r="AS260" s="389">
        <v>150</v>
      </c>
      <c r="AT260" s="389">
        <v>0</v>
      </c>
      <c r="AU260" s="389">
        <v>150</v>
      </c>
      <c r="AV260" s="339"/>
      <c r="AW260" s="339"/>
      <c r="AX260" s="339"/>
      <c r="AY260" s="339"/>
      <c r="AZ260" s="339"/>
      <c r="BA260" s="339"/>
      <c r="BB260" s="339"/>
      <c r="BC260" s="339"/>
      <c r="BD260" s="339"/>
      <c r="BE260" s="339"/>
      <c r="BF260" s="339"/>
      <c r="BG260" s="339"/>
      <c r="BH260" s="339"/>
      <c r="BI260" s="339"/>
      <c r="BJ260" s="339"/>
      <c r="BK260" s="339"/>
      <c r="BL260" s="339"/>
      <c r="BM260" s="339"/>
      <c r="BN260" s="339"/>
      <c r="BO260" s="339"/>
      <c r="BP260" s="339"/>
      <c r="BQ260" s="339"/>
      <c r="BR260" s="267"/>
      <c r="BS260" s="259"/>
      <c r="BT260" s="259"/>
      <c r="BU260" s="259"/>
    </row>
    <row r="261" spans="1:73" s="79" customFormat="1" ht="15" outlineLevel="1" x14ac:dyDescent="0.25">
      <c r="A261" s="257"/>
      <c r="B261" s="258"/>
      <c r="C261" s="268"/>
      <c r="D261" s="268"/>
      <c r="E261" s="268"/>
      <c r="F261" s="276"/>
      <c r="G261" s="276" t="str">
        <f t="shared" si="8"/>
        <v>YYENEr</v>
      </c>
      <c r="H261" s="389">
        <v>100</v>
      </c>
      <c r="I261" s="389">
        <v>150</v>
      </c>
      <c r="J261" s="389">
        <v>0</v>
      </c>
      <c r="K261" s="389">
        <v>150</v>
      </c>
      <c r="L261" s="389">
        <v>100</v>
      </c>
      <c r="M261" s="389">
        <v>150</v>
      </c>
      <c r="N261" s="389">
        <v>0</v>
      </c>
      <c r="O261" s="389">
        <v>150</v>
      </c>
      <c r="P261" s="389">
        <v>100</v>
      </c>
      <c r="Q261" s="389">
        <v>150</v>
      </c>
      <c r="R261" s="389">
        <v>0</v>
      </c>
      <c r="S261" s="389">
        <v>150</v>
      </c>
      <c r="T261" s="389">
        <v>100</v>
      </c>
      <c r="U261" s="389">
        <v>150</v>
      </c>
      <c r="V261" s="389">
        <v>0</v>
      </c>
      <c r="W261" s="389">
        <v>150</v>
      </c>
      <c r="X261" s="389">
        <v>100</v>
      </c>
      <c r="Y261" s="389">
        <v>150</v>
      </c>
      <c r="Z261" s="389">
        <v>0</v>
      </c>
      <c r="AA261" s="389">
        <v>150</v>
      </c>
      <c r="AB261" s="389">
        <v>100</v>
      </c>
      <c r="AC261" s="389">
        <v>150</v>
      </c>
      <c r="AD261" s="389">
        <v>0</v>
      </c>
      <c r="AE261" s="389">
        <v>150</v>
      </c>
      <c r="AF261" s="389">
        <v>100</v>
      </c>
      <c r="AG261" s="389">
        <v>150</v>
      </c>
      <c r="AH261" s="389">
        <v>0</v>
      </c>
      <c r="AI261" s="389">
        <v>150</v>
      </c>
      <c r="AJ261" s="389">
        <v>100</v>
      </c>
      <c r="AK261" s="389">
        <v>150</v>
      </c>
      <c r="AL261" s="389">
        <v>0</v>
      </c>
      <c r="AM261" s="389">
        <v>150</v>
      </c>
      <c r="AN261" s="389">
        <v>100</v>
      </c>
      <c r="AO261" s="389">
        <v>150</v>
      </c>
      <c r="AP261" s="389">
        <v>0</v>
      </c>
      <c r="AQ261" s="389">
        <v>150</v>
      </c>
      <c r="AR261" s="389">
        <v>100</v>
      </c>
      <c r="AS261" s="389">
        <v>150</v>
      </c>
      <c r="AT261" s="389">
        <v>0</v>
      </c>
      <c r="AU261" s="389">
        <v>150</v>
      </c>
      <c r="AV261" s="339"/>
      <c r="AW261" s="339"/>
      <c r="AX261" s="339"/>
      <c r="AY261" s="339"/>
      <c r="AZ261" s="339"/>
      <c r="BA261" s="339"/>
      <c r="BB261" s="339"/>
      <c r="BC261" s="339"/>
      <c r="BD261" s="339"/>
      <c r="BE261" s="339"/>
      <c r="BF261" s="339"/>
      <c r="BG261" s="339"/>
      <c r="BH261" s="339"/>
      <c r="BI261" s="339"/>
      <c r="BJ261" s="339"/>
      <c r="BK261" s="339"/>
      <c r="BL261" s="339"/>
      <c r="BM261" s="339"/>
      <c r="BN261" s="339"/>
      <c r="BO261" s="339"/>
      <c r="BP261" s="339"/>
      <c r="BQ261" s="339"/>
      <c r="BR261" s="267"/>
      <c r="BS261" s="259"/>
      <c r="BT261" s="259"/>
      <c r="BU261" s="259"/>
    </row>
    <row r="262" spans="1:73" s="79" customFormat="1" ht="15" outlineLevel="1" x14ac:dyDescent="0.25">
      <c r="A262" s="257"/>
      <c r="B262" s="258"/>
      <c r="C262" s="268"/>
      <c r="D262" s="268"/>
      <c r="E262" s="268"/>
      <c r="F262" s="276"/>
      <c r="G262" s="276" t="str">
        <f t="shared" si="8"/>
        <v>YYNEEr</v>
      </c>
      <c r="H262" s="389">
        <v>100</v>
      </c>
      <c r="I262" s="389">
        <v>150</v>
      </c>
      <c r="J262" s="389">
        <v>0</v>
      </c>
      <c r="K262" s="389">
        <v>150</v>
      </c>
      <c r="L262" s="389">
        <v>100</v>
      </c>
      <c r="M262" s="389">
        <v>150</v>
      </c>
      <c r="N262" s="389">
        <v>0</v>
      </c>
      <c r="O262" s="389">
        <v>150</v>
      </c>
      <c r="P262" s="389">
        <v>100</v>
      </c>
      <c r="Q262" s="389">
        <v>150</v>
      </c>
      <c r="R262" s="389">
        <v>0</v>
      </c>
      <c r="S262" s="389">
        <v>150</v>
      </c>
      <c r="T262" s="389">
        <v>100</v>
      </c>
      <c r="U262" s="389">
        <v>150</v>
      </c>
      <c r="V262" s="389">
        <v>0</v>
      </c>
      <c r="W262" s="389">
        <v>150</v>
      </c>
      <c r="X262" s="389">
        <v>100</v>
      </c>
      <c r="Y262" s="389">
        <v>150</v>
      </c>
      <c r="Z262" s="389">
        <v>0</v>
      </c>
      <c r="AA262" s="389">
        <v>150</v>
      </c>
      <c r="AB262" s="389">
        <v>100</v>
      </c>
      <c r="AC262" s="389">
        <v>150</v>
      </c>
      <c r="AD262" s="389">
        <v>0</v>
      </c>
      <c r="AE262" s="389">
        <v>150</v>
      </c>
      <c r="AF262" s="389">
        <v>100</v>
      </c>
      <c r="AG262" s="389">
        <v>150</v>
      </c>
      <c r="AH262" s="389">
        <v>0</v>
      </c>
      <c r="AI262" s="389">
        <v>150</v>
      </c>
      <c r="AJ262" s="389">
        <v>100</v>
      </c>
      <c r="AK262" s="389">
        <v>150</v>
      </c>
      <c r="AL262" s="389">
        <v>0</v>
      </c>
      <c r="AM262" s="389">
        <v>150</v>
      </c>
      <c r="AN262" s="389">
        <v>100</v>
      </c>
      <c r="AO262" s="389">
        <v>150</v>
      </c>
      <c r="AP262" s="389">
        <v>0</v>
      </c>
      <c r="AQ262" s="389">
        <v>150</v>
      </c>
      <c r="AR262" s="389">
        <v>100</v>
      </c>
      <c r="AS262" s="389">
        <v>150</v>
      </c>
      <c r="AT262" s="389">
        <v>0</v>
      </c>
      <c r="AU262" s="389">
        <v>150</v>
      </c>
      <c r="AV262" s="339"/>
      <c r="AW262" s="339"/>
      <c r="AX262" s="339"/>
      <c r="AY262" s="339"/>
      <c r="AZ262" s="339"/>
      <c r="BA262" s="339"/>
      <c r="BB262" s="339"/>
      <c r="BC262" s="339"/>
      <c r="BD262" s="339"/>
      <c r="BE262" s="339"/>
      <c r="BF262" s="339"/>
      <c r="BG262" s="339"/>
      <c r="BH262" s="339"/>
      <c r="BI262" s="339"/>
      <c r="BJ262" s="339"/>
      <c r="BK262" s="339"/>
      <c r="BL262" s="339"/>
      <c r="BM262" s="339"/>
      <c r="BN262" s="339"/>
      <c r="BO262" s="339"/>
      <c r="BP262" s="339"/>
      <c r="BQ262" s="339"/>
      <c r="BR262" s="267"/>
      <c r="BS262" s="259"/>
      <c r="BT262" s="259"/>
      <c r="BU262" s="259"/>
    </row>
    <row r="263" spans="1:73" s="79" customFormat="1" ht="15" outlineLevel="1" x14ac:dyDescent="0.25">
      <c r="A263" s="257"/>
      <c r="B263" s="258"/>
      <c r="C263" s="268"/>
      <c r="D263" s="268"/>
      <c r="E263" s="268"/>
      <c r="F263" s="276"/>
      <c r="G263" s="276" t="str">
        <f t="shared" si="8"/>
        <v>YYEENw</v>
      </c>
      <c r="H263" s="389">
        <v>100</v>
      </c>
      <c r="I263" s="389">
        <v>120</v>
      </c>
      <c r="J263" s="389">
        <v>100</v>
      </c>
      <c r="K263" s="389">
        <v>0</v>
      </c>
      <c r="L263" s="389">
        <v>100</v>
      </c>
      <c r="M263" s="389">
        <v>120</v>
      </c>
      <c r="N263" s="389">
        <v>100</v>
      </c>
      <c r="O263" s="389">
        <v>0</v>
      </c>
      <c r="P263" s="389">
        <v>100</v>
      </c>
      <c r="Q263" s="389">
        <v>120</v>
      </c>
      <c r="R263" s="389">
        <v>100</v>
      </c>
      <c r="S263" s="389">
        <v>0</v>
      </c>
      <c r="T263" s="389">
        <v>100</v>
      </c>
      <c r="U263" s="389">
        <v>120</v>
      </c>
      <c r="V263" s="389">
        <v>100</v>
      </c>
      <c r="W263" s="389">
        <v>0</v>
      </c>
      <c r="X263" s="389">
        <v>100</v>
      </c>
      <c r="Y263" s="389">
        <v>120</v>
      </c>
      <c r="Z263" s="389">
        <v>100</v>
      </c>
      <c r="AA263" s="389">
        <v>0</v>
      </c>
      <c r="AB263" s="389">
        <v>100</v>
      </c>
      <c r="AC263" s="389">
        <v>120</v>
      </c>
      <c r="AD263" s="389">
        <v>100</v>
      </c>
      <c r="AE263" s="389">
        <v>0</v>
      </c>
      <c r="AF263" s="389">
        <v>100</v>
      </c>
      <c r="AG263" s="389">
        <v>120</v>
      </c>
      <c r="AH263" s="389">
        <v>100</v>
      </c>
      <c r="AI263" s="389">
        <v>0</v>
      </c>
      <c r="AJ263" s="389">
        <v>100</v>
      </c>
      <c r="AK263" s="389">
        <v>120</v>
      </c>
      <c r="AL263" s="389">
        <v>100</v>
      </c>
      <c r="AM263" s="389">
        <v>0</v>
      </c>
      <c r="AN263" s="389">
        <v>100</v>
      </c>
      <c r="AO263" s="389">
        <v>120</v>
      </c>
      <c r="AP263" s="389">
        <v>100</v>
      </c>
      <c r="AQ263" s="389">
        <v>0</v>
      </c>
      <c r="AR263" s="389">
        <v>100</v>
      </c>
      <c r="AS263" s="389">
        <v>120</v>
      </c>
      <c r="AT263" s="389">
        <v>100</v>
      </c>
      <c r="AU263" s="389">
        <v>0</v>
      </c>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t="str">
        <f t="shared" ref="G264:G272" si="9">_xlfn.CONCAT(H199:M199)</f>
        <v>YYENEb</v>
      </c>
      <c r="H264" s="389">
        <v>100</v>
      </c>
      <c r="I264" s="389">
        <v>120</v>
      </c>
      <c r="J264" s="389">
        <v>100</v>
      </c>
      <c r="K264" s="389">
        <v>0</v>
      </c>
      <c r="L264" s="389">
        <v>100</v>
      </c>
      <c r="M264" s="389">
        <v>120</v>
      </c>
      <c r="N264" s="389">
        <v>100</v>
      </c>
      <c r="O264" s="389">
        <v>0</v>
      </c>
      <c r="P264" s="389">
        <v>100</v>
      </c>
      <c r="Q264" s="389">
        <v>120</v>
      </c>
      <c r="R264" s="389">
        <v>100</v>
      </c>
      <c r="S264" s="389">
        <v>0</v>
      </c>
      <c r="T264" s="389">
        <v>100</v>
      </c>
      <c r="U264" s="389">
        <v>120</v>
      </c>
      <c r="V264" s="389">
        <v>100</v>
      </c>
      <c r="W264" s="389">
        <v>0</v>
      </c>
      <c r="X264" s="389">
        <v>100</v>
      </c>
      <c r="Y264" s="389">
        <v>120</v>
      </c>
      <c r="Z264" s="389">
        <v>100</v>
      </c>
      <c r="AA264" s="389">
        <v>0</v>
      </c>
      <c r="AB264" s="389">
        <v>100</v>
      </c>
      <c r="AC264" s="389">
        <v>120</v>
      </c>
      <c r="AD264" s="389">
        <v>100</v>
      </c>
      <c r="AE264" s="389">
        <v>0</v>
      </c>
      <c r="AF264" s="389">
        <v>100</v>
      </c>
      <c r="AG264" s="389">
        <v>120</v>
      </c>
      <c r="AH264" s="389">
        <v>100</v>
      </c>
      <c r="AI264" s="389">
        <v>0</v>
      </c>
      <c r="AJ264" s="389">
        <v>100</v>
      </c>
      <c r="AK264" s="389">
        <v>120</v>
      </c>
      <c r="AL264" s="389">
        <v>100</v>
      </c>
      <c r="AM264" s="389">
        <v>0</v>
      </c>
      <c r="AN264" s="389">
        <v>100</v>
      </c>
      <c r="AO264" s="389">
        <v>120</v>
      </c>
      <c r="AP264" s="389">
        <v>100</v>
      </c>
      <c r="AQ264" s="389">
        <v>0</v>
      </c>
      <c r="AR264" s="389">
        <v>100</v>
      </c>
      <c r="AS264" s="389">
        <v>120</v>
      </c>
      <c r="AT264" s="389">
        <v>100</v>
      </c>
      <c r="AU264" s="389">
        <v>0</v>
      </c>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276" t="str">
        <f t="shared" si="9"/>
        <v>AAAAAz</v>
      </c>
      <c r="H265" s="389">
        <v>100</v>
      </c>
      <c r="I265" s="389">
        <v>100</v>
      </c>
      <c r="J265" s="389">
        <v>0</v>
      </c>
      <c r="K265" s="389">
        <v>50</v>
      </c>
      <c r="L265" s="389">
        <v>100</v>
      </c>
      <c r="M265" s="389">
        <v>100</v>
      </c>
      <c r="N265" s="389">
        <v>0</v>
      </c>
      <c r="O265" s="389">
        <v>50</v>
      </c>
      <c r="P265" s="389">
        <v>100</v>
      </c>
      <c r="Q265" s="389">
        <v>100</v>
      </c>
      <c r="R265" s="389">
        <v>0</v>
      </c>
      <c r="S265" s="389">
        <v>50</v>
      </c>
      <c r="T265" s="389">
        <v>100</v>
      </c>
      <c r="U265" s="389">
        <v>100</v>
      </c>
      <c r="V265" s="389">
        <v>0</v>
      </c>
      <c r="W265" s="389">
        <v>50</v>
      </c>
      <c r="X265" s="389">
        <v>100</v>
      </c>
      <c r="Y265" s="389">
        <v>100</v>
      </c>
      <c r="Z265" s="389">
        <v>0</v>
      </c>
      <c r="AA265" s="389">
        <v>50</v>
      </c>
      <c r="AB265" s="389">
        <v>100</v>
      </c>
      <c r="AC265" s="389">
        <v>100</v>
      </c>
      <c r="AD265" s="389">
        <v>0</v>
      </c>
      <c r="AE265" s="389">
        <v>50</v>
      </c>
      <c r="AF265" s="389">
        <v>100</v>
      </c>
      <c r="AG265" s="389">
        <v>100</v>
      </c>
      <c r="AH265" s="389">
        <v>0</v>
      </c>
      <c r="AI265" s="389">
        <v>50</v>
      </c>
      <c r="AJ265" s="389">
        <v>100</v>
      </c>
      <c r="AK265" s="389">
        <v>100</v>
      </c>
      <c r="AL265" s="389">
        <v>0</v>
      </c>
      <c r="AM265" s="389">
        <v>50</v>
      </c>
      <c r="AN265" s="389">
        <v>100</v>
      </c>
      <c r="AO265" s="389">
        <v>100</v>
      </c>
      <c r="AP265" s="389">
        <v>0</v>
      </c>
      <c r="AQ265" s="389">
        <v>50</v>
      </c>
      <c r="AR265" s="389">
        <v>100</v>
      </c>
      <c r="AS265" s="389">
        <v>100</v>
      </c>
      <c r="AT265" s="389">
        <v>0</v>
      </c>
      <c r="AU265" s="389">
        <v>50</v>
      </c>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tr">
        <f t="shared" si="9"/>
        <v>AAAANw</v>
      </c>
      <c r="H266" s="389">
        <v>100</v>
      </c>
      <c r="I266" s="389">
        <v>100</v>
      </c>
      <c r="J266" s="389">
        <v>60</v>
      </c>
      <c r="K266" s="389">
        <v>0</v>
      </c>
      <c r="L266" s="389">
        <v>100</v>
      </c>
      <c r="M266" s="389">
        <v>100</v>
      </c>
      <c r="N266" s="389">
        <v>60</v>
      </c>
      <c r="O266" s="389">
        <v>0</v>
      </c>
      <c r="P266" s="389">
        <v>100</v>
      </c>
      <c r="Q266" s="389">
        <v>100</v>
      </c>
      <c r="R266" s="389">
        <v>60</v>
      </c>
      <c r="S266" s="389">
        <v>0</v>
      </c>
      <c r="T266" s="389">
        <v>100</v>
      </c>
      <c r="U266" s="389">
        <v>100</v>
      </c>
      <c r="V266" s="389">
        <v>60</v>
      </c>
      <c r="W266" s="389">
        <v>0</v>
      </c>
      <c r="X266" s="389">
        <v>100</v>
      </c>
      <c r="Y266" s="389">
        <v>100</v>
      </c>
      <c r="Z266" s="389">
        <v>60</v>
      </c>
      <c r="AA266" s="389">
        <v>0</v>
      </c>
      <c r="AB266" s="389">
        <v>100</v>
      </c>
      <c r="AC266" s="389">
        <v>100</v>
      </c>
      <c r="AD266" s="389">
        <v>60</v>
      </c>
      <c r="AE266" s="389">
        <v>0</v>
      </c>
      <c r="AF266" s="389">
        <v>100</v>
      </c>
      <c r="AG266" s="389">
        <v>100</v>
      </c>
      <c r="AH266" s="389">
        <v>60</v>
      </c>
      <c r="AI266" s="389">
        <v>0</v>
      </c>
      <c r="AJ266" s="389">
        <v>100</v>
      </c>
      <c r="AK266" s="389">
        <v>100</v>
      </c>
      <c r="AL266" s="389">
        <v>60</v>
      </c>
      <c r="AM266" s="389">
        <v>0</v>
      </c>
      <c r="AN266" s="389">
        <v>100</v>
      </c>
      <c r="AO266" s="389">
        <v>100</v>
      </c>
      <c r="AP266" s="389">
        <v>60</v>
      </c>
      <c r="AQ266" s="389">
        <v>0</v>
      </c>
      <c r="AR266" s="389">
        <v>100</v>
      </c>
      <c r="AS266" s="389">
        <v>100</v>
      </c>
      <c r="AT266" s="389">
        <v>60</v>
      </c>
      <c r="AU266" s="389">
        <v>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tr">
        <f t="shared" si="9"/>
        <v>AAANEb</v>
      </c>
      <c r="H267" s="389">
        <v>100</v>
      </c>
      <c r="I267" s="389">
        <v>120</v>
      </c>
      <c r="J267" s="389">
        <v>80</v>
      </c>
      <c r="K267" s="389">
        <v>0</v>
      </c>
      <c r="L267" s="389">
        <v>100</v>
      </c>
      <c r="M267" s="389">
        <v>120</v>
      </c>
      <c r="N267" s="389">
        <v>80</v>
      </c>
      <c r="O267" s="389">
        <v>0</v>
      </c>
      <c r="P267" s="389">
        <v>100</v>
      </c>
      <c r="Q267" s="389">
        <v>120</v>
      </c>
      <c r="R267" s="389">
        <v>80</v>
      </c>
      <c r="S267" s="389">
        <v>0</v>
      </c>
      <c r="T267" s="389">
        <v>100</v>
      </c>
      <c r="U267" s="389">
        <v>120</v>
      </c>
      <c r="V267" s="389">
        <v>80</v>
      </c>
      <c r="W267" s="389">
        <v>0</v>
      </c>
      <c r="X267" s="389">
        <v>100</v>
      </c>
      <c r="Y267" s="389">
        <v>120</v>
      </c>
      <c r="Z267" s="389">
        <v>80</v>
      </c>
      <c r="AA267" s="389">
        <v>0</v>
      </c>
      <c r="AB267" s="389">
        <v>100</v>
      </c>
      <c r="AC267" s="389">
        <v>120</v>
      </c>
      <c r="AD267" s="389">
        <v>80</v>
      </c>
      <c r="AE267" s="389">
        <v>0</v>
      </c>
      <c r="AF267" s="389">
        <v>100</v>
      </c>
      <c r="AG267" s="389">
        <v>120</v>
      </c>
      <c r="AH267" s="389">
        <v>80</v>
      </c>
      <c r="AI267" s="389">
        <v>0</v>
      </c>
      <c r="AJ267" s="389">
        <v>100</v>
      </c>
      <c r="AK267" s="389">
        <v>120</v>
      </c>
      <c r="AL267" s="389">
        <v>80</v>
      </c>
      <c r="AM267" s="389">
        <v>0</v>
      </c>
      <c r="AN267" s="389">
        <v>100</v>
      </c>
      <c r="AO267" s="389">
        <v>120</v>
      </c>
      <c r="AP267" s="389">
        <v>80</v>
      </c>
      <c r="AQ267" s="389">
        <v>0</v>
      </c>
      <c r="AR267" s="389">
        <v>100</v>
      </c>
      <c r="AS267" s="389">
        <v>120</v>
      </c>
      <c r="AT267" s="389">
        <v>80</v>
      </c>
      <c r="AU267" s="389">
        <v>0</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si="9"/>
        <v>AANEEa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9"/>
        <v>AYEEAa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9"/>
        <v>YYEAAa</v>
      </c>
      <c r="H270" s="389">
        <v>0</v>
      </c>
      <c r="I270" s="389">
        <v>0</v>
      </c>
      <c r="J270" s="389">
        <v>0</v>
      </c>
      <c r="K270" s="389">
        <v>0</v>
      </c>
      <c r="L270" s="389">
        <v>0</v>
      </c>
      <c r="M270" s="389">
        <v>0</v>
      </c>
      <c r="N270" s="389">
        <v>0</v>
      </c>
      <c r="O270" s="389">
        <v>0</v>
      </c>
      <c r="P270" s="389">
        <v>0</v>
      </c>
      <c r="Q270" s="389">
        <v>0</v>
      </c>
      <c r="R270" s="389">
        <v>0</v>
      </c>
      <c r="S270" s="389">
        <v>0</v>
      </c>
      <c r="T270" s="389">
        <v>0</v>
      </c>
      <c r="U270" s="389">
        <v>0</v>
      </c>
      <c r="V270" s="389">
        <v>0</v>
      </c>
      <c r="W270" s="389">
        <v>0</v>
      </c>
      <c r="X270" s="389">
        <v>0</v>
      </c>
      <c r="Y270" s="389">
        <v>0</v>
      </c>
      <c r="Z270" s="389">
        <v>0</v>
      </c>
      <c r="AA270" s="389">
        <v>0</v>
      </c>
      <c r="AB270" s="389">
        <v>0</v>
      </c>
      <c r="AC270" s="389">
        <v>0</v>
      </c>
      <c r="AD270" s="389">
        <v>0</v>
      </c>
      <c r="AE270" s="389">
        <v>0</v>
      </c>
      <c r="AF270" s="389">
        <v>0</v>
      </c>
      <c r="AG270" s="389">
        <v>0</v>
      </c>
      <c r="AH270" s="389">
        <v>0</v>
      </c>
      <c r="AI270" s="389">
        <v>0</v>
      </c>
      <c r="AJ270" s="389">
        <v>0</v>
      </c>
      <c r="AK270" s="389">
        <v>0</v>
      </c>
      <c r="AL270" s="389">
        <v>0</v>
      </c>
      <c r="AM270" s="389">
        <v>0</v>
      </c>
      <c r="AN270" s="389">
        <v>0</v>
      </c>
      <c r="AO270" s="389">
        <v>0</v>
      </c>
      <c r="AP270" s="389">
        <v>0</v>
      </c>
      <c r="AQ270" s="389">
        <v>0</v>
      </c>
      <c r="AR270" s="389">
        <v>0</v>
      </c>
      <c r="AS270" s="389">
        <v>0</v>
      </c>
      <c r="AT270" s="389">
        <v>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9"/>
        <v>YYAAAa</v>
      </c>
      <c r="H271" s="389">
        <v>0</v>
      </c>
      <c r="I271" s="389">
        <v>0</v>
      </c>
      <c r="J271" s="389">
        <v>0</v>
      </c>
      <c r="K271" s="389">
        <v>0</v>
      </c>
      <c r="L271" s="389">
        <v>0</v>
      </c>
      <c r="M271" s="389">
        <v>0</v>
      </c>
      <c r="N271" s="389">
        <v>0</v>
      </c>
      <c r="O271" s="389">
        <v>0</v>
      </c>
      <c r="P271" s="389">
        <v>0</v>
      </c>
      <c r="Q271" s="389">
        <v>0</v>
      </c>
      <c r="R271" s="389">
        <v>0</v>
      </c>
      <c r="S271" s="389">
        <v>0</v>
      </c>
      <c r="T271" s="389">
        <v>0</v>
      </c>
      <c r="U271" s="389">
        <v>0</v>
      </c>
      <c r="V271" s="389">
        <v>0</v>
      </c>
      <c r="W271" s="389">
        <v>0</v>
      </c>
      <c r="X271" s="389">
        <v>0</v>
      </c>
      <c r="Y271" s="389">
        <v>0</v>
      </c>
      <c r="Z271" s="389">
        <v>0</v>
      </c>
      <c r="AA271" s="389">
        <v>0</v>
      </c>
      <c r="AB271" s="389">
        <v>0</v>
      </c>
      <c r="AC271" s="389">
        <v>0</v>
      </c>
      <c r="AD271" s="389">
        <v>0</v>
      </c>
      <c r="AE271" s="389">
        <v>0</v>
      </c>
      <c r="AF271" s="389">
        <v>0</v>
      </c>
      <c r="AG271" s="389">
        <v>0</v>
      </c>
      <c r="AH271" s="389">
        <v>0</v>
      </c>
      <c r="AI271" s="389">
        <v>0</v>
      </c>
      <c r="AJ271" s="389">
        <v>0</v>
      </c>
      <c r="AK271" s="389">
        <v>0</v>
      </c>
      <c r="AL271" s="389">
        <v>0</v>
      </c>
      <c r="AM271" s="389">
        <v>0</v>
      </c>
      <c r="AN271" s="389">
        <v>0</v>
      </c>
      <c r="AO271" s="389">
        <v>0</v>
      </c>
      <c r="AP271" s="389">
        <v>0</v>
      </c>
      <c r="AQ271" s="389">
        <v>0</v>
      </c>
      <c r="AR271" s="389">
        <v>0</v>
      </c>
      <c r="AS271" s="389">
        <v>0</v>
      </c>
      <c r="AT271" s="389">
        <v>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9"/>
        <v>YAAAAa</v>
      </c>
      <c r="H272" s="389">
        <v>0</v>
      </c>
      <c r="I272" s="389">
        <v>0</v>
      </c>
      <c r="J272" s="389">
        <v>0</v>
      </c>
      <c r="K272" s="389">
        <v>0</v>
      </c>
      <c r="L272" s="389">
        <v>0</v>
      </c>
      <c r="M272" s="389">
        <v>0</v>
      </c>
      <c r="N272" s="389">
        <v>0</v>
      </c>
      <c r="O272" s="389">
        <v>0</v>
      </c>
      <c r="P272" s="389">
        <v>0</v>
      </c>
      <c r="Q272" s="389">
        <v>0</v>
      </c>
      <c r="R272" s="389">
        <v>0</v>
      </c>
      <c r="S272" s="389">
        <v>0</v>
      </c>
      <c r="T272" s="389">
        <v>0</v>
      </c>
      <c r="U272" s="389">
        <v>0</v>
      </c>
      <c r="V272" s="389">
        <v>0</v>
      </c>
      <c r="W272" s="389">
        <v>0</v>
      </c>
      <c r="X272" s="389">
        <v>0</v>
      </c>
      <c r="Y272" s="389">
        <v>0</v>
      </c>
      <c r="Z272" s="389">
        <v>0</v>
      </c>
      <c r="AA272" s="389">
        <v>0</v>
      </c>
      <c r="AB272" s="389">
        <v>0</v>
      </c>
      <c r="AC272" s="389">
        <v>0</v>
      </c>
      <c r="AD272" s="389">
        <v>0</v>
      </c>
      <c r="AE272" s="389">
        <v>0</v>
      </c>
      <c r="AF272" s="389">
        <v>0</v>
      </c>
      <c r="AG272" s="389">
        <v>0</v>
      </c>
      <c r="AH272" s="389">
        <v>0</v>
      </c>
      <c r="AI272" s="389">
        <v>0</v>
      </c>
      <c r="AJ272" s="389">
        <v>0</v>
      </c>
      <c r="AK272" s="389">
        <v>0</v>
      </c>
      <c r="AL272" s="389">
        <v>0</v>
      </c>
      <c r="AM272" s="389">
        <v>0</v>
      </c>
      <c r="AN272" s="389">
        <v>0</v>
      </c>
      <c r="AO272" s="389">
        <v>0</v>
      </c>
      <c r="AP272" s="389">
        <v>0</v>
      </c>
      <c r="AQ272" s="389">
        <v>0</v>
      </c>
      <c r="AR272" s="389">
        <v>0</v>
      </c>
      <c r="AS272" s="389">
        <v>0</v>
      </c>
      <c r="AT272" s="389">
        <v>0</v>
      </c>
      <c r="AU272" s="389">
        <v>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c r="I273" s="276"/>
      <c r="J273" s="276"/>
      <c r="K273" s="276"/>
      <c r="L273" s="276"/>
      <c r="M273" s="276"/>
      <c r="N273" s="276"/>
      <c r="O273" s="276"/>
      <c r="P273" s="276"/>
      <c r="Q273" s="276"/>
      <c r="R273" s="276"/>
      <c r="S273" s="276"/>
      <c r="T273" s="276"/>
      <c r="U273" s="276"/>
      <c r="V273" s="276"/>
      <c r="W273" s="276"/>
      <c r="X273" s="276"/>
      <c r="Y273" s="339"/>
      <c r="Z273" s="339"/>
      <c r="AA273" s="339"/>
      <c r="AB273" s="339"/>
      <c r="AC273" s="339"/>
      <c r="AD273" s="339"/>
      <c r="AE273" s="339"/>
      <c r="AF273" s="339"/>
      <c r="AG273" s="339"/>
      <c r="AH273" s="339"/>
      <c r="AI273" s="339"/>
      <c r="AJ273" s="339"/>
      <c r="AK273" s="339"/>
      <c r="AL273" s="339"/>
      <c r="AM273" s="339"/>
      <c r="AN273" s="339"/>
      <c r="AO273" s="339"/>
      <c r="AP273" s="339"/>
      <c r="AQ273" s="339"/>
      <c r="AR273" s="339"/>
      <c r="AS273" s="339"/>
      <c r="AT273" s="339"/>
      <c r="AU273" s="339"/>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c r="I274" s="276"/>
      <c r="J274" s="276"/>
      <c r="K274" s="276"/>
      <c r="L274" s="276"/>
      <c r="M274" s="276"/>
      <c r="N274" s="276"/>
      <c r="O274" s="276"/>
      <c r="P274" s="276"/>
      <c r="Q274" s="276"/>
      <c r="R274" s="276"/>
      <c r="S274" s="276"/>
      <c r="T274" s="276"/>
      <c r="U274" s="276"/>
      <c r="V274" s="276"/>
      <c r="W274" s="276"/>
      <c r="X274" s="276"/>
      <c r="Y274" s="339"/>
      <c r="Z274" s="339"/>
      <c r="AA274" s="339"/>
      <c r="AB274" s="339"/>
      <c r="AC274" s="339"/>
      <c r="AD274" s="339"/>
      <c r="AE274" s="339"/>
      <c r="AF274" s="339"/>
      <c r="AG274" s="339"/>
      <c r="AH274" s="339"/>
      <c r="AI274" s="339"/>
      <c r="AJ274" s="339"/>
      <c r="AK274" s="339"/>
      <c r="AL274" s="339"/>
      <c r="AM274" s="339"/>
      <c r="AN274" s="339"/>
      <c r="AO274" s="339"/>
      <c r="AP274" s="339"/>
      <c r="AQ274" s="339"/>
      <c r="AR274" s="339"/>
      <c r="AS274" s="339"/>
      <c r="AT274" s="339"/>
      <c r="AU274" s="339"/>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743" t="s">
        <v>966</v>
      </c>
      <c r="I275" s="276"/>
      <c r="J275" s="276"/>
      <c r="K275" s="276"/>
      <c r="L275" s="276"/>
      <c r="M275" s="276"/>
      <c r="N275" s="276"/>
      <c r="O275" s="276"/>
      <c r="P275" s="276"/>
      <c r="Q275" s="276"/>
      <c r="R275" s="276"/>
      <c r="S275" s="276"/>
      <c r="T275" s="276"/>
      <c r="U275" s="276"/>
      <c r="V275" s="276"/>
      <c r="W275" s="276"/>
      <c r="X275" s="276"/>
      <c r="Y275" s="339"/>
      <c r="Z275" s="339"/>
      <c r="AA275" s="339"/>
      <c r="AB275" s="339"/>
      <c r="AC275" s="339"/>
      <c r="AD275" s="339"/>
      <c r="AE275" s="339"/>
      <c r="AF275" s="339"/>
      <c r="AG275" s="339"/>
      <c r="AH275" s="339"/>
      <c r="AI275" s="339"/>
      <c r="AJ275" s="339"/>
      <c r="AK275" s="339"/>
      <c r="AL275" s="339"/>
      <c r="AM275" s="339"/>
      <c r="AN275" s="339"/>
      <c r="AO275" s="339"/>
      <c r="AP275" s="339"/>
      <c r="AQ275" s="339"/>
      <c r="AR275" s="339"/>
      <c r="AS275" s="339"/>
      <c r="AT275" s="339"/>
      <c r="AU275" s="339"/>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
        <v>968</v>
      </c>
      <c r="H276" s="79" t="s">
        <v>989</v>
      </c>
      <c r="I276" s="79" t="s">
        <v>989</v>
      </c>
      <c r="J276" s="79" t="s">
        <v>989</v>
      </c>
      <c r="K276" s="79" t="s">
        <v>989</v>
      </c>
      <c r="L276" s="79" t="s">
        <v>480</v>
      </c>
      <c r="M276" s="79" t="s">
        <v>480</v>
      </c>
      <c r="N276" s="79" t="s">
        <v>480</v>
      </c>
      <c r="O276" s="79" t="s">
        <v>480</v>
      </c>
      <c r="P276" s="79" t="s">
        <v>952</v>
      </c>
      <c r="Q276" s="79" t="s">
        <v>952</v>
      </c>
      <c r="R276" s="79" t="s">
        <v>952</v>
      </c>
      <c r="S276" s="79" t="s">
        <v>952</v>
      </c>
      <c r="T276" s="79" t="s">
        <v>953</v>
      </c>
      <c r="U276" s="79" t="s">
        <v>953</v>
      </c>
      <c r="V276" s="79" t="s">
        <v>953</v>
      </c>
      <c r="W276" s="79" t="s">
        <v>953</v>
      </c>
      <c r="X276" s="79" t="s">
        <v>954</v>
      </c>
      <c r="Y276" s="79" t="s">
        <v>954</v>
      </c>
      <c r="Z276" s="79" t="s">
        <v>954</v>
      </c>
      <c r="AA276" s="79" t="s">
        <v>954</v>
      </c>
      <c r="AB276" s="79" t="s">
        <v>955</v>
      </c>
      <c r="AC276" s="79" t="s">
        <v>955</v>
      </c>
      <c r="AD276" s="79" t="s">
        <v>955</v>
      </c>
      <c r="AE276" s="79" t="s">
        <v>955</v>
      </c>
      <c r="AF276" s="79" t="s">
        <v>956</v>
      </c>
      <c r="AG276" s="79" t="s">
        <v>956</v>
      </c>
      <c r="AH276" s="79" t="s">
        <v>956</v>
      </c>
      <c r="AI276" s="79" t="s">
        <v>956</v>
      </c>
      <c r="AJ276" s="79" t="s">
        <v>957</v>
      </c>
      <c r="AK276" s="79" t="s">
        <v>957</v>
      </c>
      <c r="AL276" s="79" t="s">
        <v>957</v>
      </c>
      <c r="AM276" s="79" t="s">
        <v>957</v>
      </c>
      <c r="AN276" s="79" t="s">
        <v>958</v>
      </c>
      <c r="AO276" s="79" t="s">
        <v>958</v>
      </c>
      <c r="AP276" s="79" t="s">
        <v>958</v>
      </c>
      <c r="AQ276" s="79" t="s">
        <v>958</v>
      </c>
      <c r="AR276" s="79" t="s">
        <v>959</v>
      </c>
      <c r="AS276" s="79" t="s">
        <v>959</v>
      </c>
      <c r="AT276" s="79" t="s">
        <v>959</v>
      </c>
      <c r="AU276" s="79" t="s">
        <v>959</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
        <v>969</v>
      </c>
      <c r="H277" s="79" t="s">
        <v>422</v>
      </c>
      <c r="I277" s="79" t="s">
        <v>423</v>
      </c>
      <c r="J277" s="79" t="s">
        <v>71</v>
      </c>
      <c r="K277" s="79" t="s">
        <v>424</v>
      </c>
      <c r="L277" s="79" t="s">
        <v>422</v>
      </c>
      <c r="M277" s="79" t="s">
        <v>423</v>
      </c>
      <c r="N277" s="79" t="s">
        <v>71</v>
      </c>
      <c r="O277" s="79" t="s">
        <v>424</v>
      </c>
      <c r="P277" s="79" t="s">
        <v>422</v>
      </c>
      <c r="Q277" s="79" t="s">
        <v>423</v>
      </c>
      <c r="R277" s="79" t="s">
        <v>71</v>
      </c>
      <c r="S277" s="79" t="s">
        <v>424</v>
      </c>
      <c r="T277" s="79" t="s">
        <v>422</v>
      </c>
      <c r="U277" s="79" t="s">
        <v>423</v>
      </c>
      <c r="V277" s="79" t="s">
        <v>71</v>
      </c>
      <c r="W277" s="79" t="s">
        <v>424</v>
      </c>
      <c r="X277" s="79" t="s">
        <v>422</v>
      </c>
      <c r="Y277" s="79" t="s">
        <v>423</v>
      </c>
      <c r="Z277" s="79" t="s">
        <v>71</v>
      </c>
      <c r="AA277" s="79" t="s">
        <v>424</v>
      </c>
      <c r="AB277" s="79" t="s">
        <v>422</v>
      </c>
      <c r="AC277" s="79" t="s">
        <v>423</v>
      </c>
      <c r="AD277" s="79" t="s">
        <v>71</v>
      </c>
      <c r="AE277" s="79" t="s">
        <v>424</v>
      </c>
      <c r="AF277" s="79" t="s">
        <v>422</v>
      </c>
      <c r="AG277" s="79" t="s">
        <v>423</v>
      </c>
      <c r="AH277" s="79" t="s">
        <v>71</v>
      </c>
      <c r="AI277" s="79" t="s">
        <v>424</v>
      </c>
      <c r="AJ277" s="79" t="s">
        <v>422</v>
      </c>
      <c r="AK277" s="79" t="s">
        <v>423</v>
      </c>
      <c r="AL277" s="79" t="s">
        <v>71</v>
      </c>
      <c r="AM277" s="79" t="s">
        <v>424</v>
      </c>
      <c r="AN277" s="79" t="s">
        <v>422</v>
      </c>
      <c r="AO277" s="79" t="s">
        <v>423</v>
      </c>
      <c r="AP277" s="79" t="s">
        <v>71</v>
      </c>
      <c r="AQ277" s="79" t="s">
        <v>424</v>
      </c>
      <c r="AR277" s="79" t="s">
        <v>422</v>
      </c>
      <c r="AS277" s="79" t="s">
        <v>423</v>
      </c>
      <c r="AT277" s="79" t="s">
        <v>71</v>
      </c>
      <c r="AU277" s="79" t="s">
        <v>424</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_xlfn.CONCAT(H191:M191)</f>
        <v>AAAAAa</v>
      </c>
      <c r="H278" s="389">
        <f t="shared" ref="H278:K278" si="10">IF(H256&gt;0,1,0)</f>
        <v>0</v>
      </c>
      <c r="I278" s="389">
        <f t="shared" si="10"/>
        <v>0</v>
      </c>
      <c r="J278" s="389">
        <f t="shared" si="10"/>
        <v>0</v>
      </c>
      <c r="K278" s="389">
        <f t="shared" si="10"/>
        <v>0</v>
      </c>
      <c r="L278" s="389">
        <f t="shared" ref="L278:AU278" si="11">IF(L256&gt;0,1,0)</f>
        <v>0</v>
      </c>
      <c r="M278" s="389">
        <f t="shared" si="11"/>
        <v>0</v>
      </c>
      <c r="N278" s="389">
        <f t="shared" si="11"/>
        <v>0</v>
      </c>
      <c r="O278" s="389">
        <f t="shared" si="11"/>
        <v>0</v>
      </c>
      <c r="P278" s="389">
        <f t="shared" si="11"/>
        <v>0</v>
      </c>
      <c r="Q278" s="389">
        <f t="shared" si="11"/>
        <v>0</v>
      </c>
      <c r="R278" s="389">
        <f t="shared" si="11"/>
        <v>0</v>
      </c>
      <c r="S278" s="389">
        <f t="shared" si="11"/>
        <v>0</v>
      </c>
      <c r="T278" s="389">
        <f t="shared" si="11"/>
        <v>0</v>
      </c>
      <c r="U278" s="389">
        <f t="shared" si="11"/>
        <v>0</v>
      </c>
      <c r="V278" s="389">
        <f t="shared" si="11"/>
        <v>0</v>
      </c>
      <c r="W278" s="389">
        <f t="shared" si="11"/>
        <v>0</v>
      </c>
      <c r="X278" s="389">
        <f t="shared" si="11"/>
        <v>0</v>
      </c>
      <c r="Y278" s="389">
        <f t="shared" si="11"/>
        <v>0</v>
      </c>
      <c r="Z278" s="389">
        <f t="shared" si="11"/>
        <v>0</v>
      </c>
      <c r="AA278" s="389">
        <f t="shared" si="11"/>
        <v>0</v>
      </c>
      <c r="AB278" s="389">
        <f t="shared" si="11"/>
        <v>0</v>
      </c>
      <c r="AC278" s="389">
        <f t="shared" si="11"/>
        <v>0</v>
      </c>
      <c r="AD278" s="389">
        <f t="shared" si="11"/>
        <v>0</v>
      </c>
      <c r="AE278" s="389">
        <f t="shared" si="11"/>
        <v>0</v>
      </c>
      <c r="AF278" s="389">
        <f t="shared" si="11"/>
        <v>0</v>
      </c>
      <c r="AG278" s="389">
        <f t="shared" si="11"/>
        <v>0</v>
      </c>
      <c r="AH278" s="389">
        <f t="shared" si="11"/>
        <v>0</v>
      </c>
      <c r="AI278" s="389">
        <f t="shared" si="11"/>
        <v>0</v>
      </c>
      <c r="AJ278" s="389">
        <f t="shared" si="11"/>
        <v>0</v>
      </c>
      <c r="AK278" s="389">
        <f t="shared" si="11"/>
        <v>0</v>
      </c>
      <c r="AL278" s="389">
        <f t="shared" si="11"/>
        <v>0</v>
      </c>
      <c r="AM278" s="389">
        <f t="shared" si="11"/>
        <v>0</v>
      </c>
      <c r="AN278" s="389">
        <f t="shared" si="11"/>
        <v>0</v>
      </c>
      <c r="AO278" s="389">
        <f t="shared" si="11"/>
        <v>0</v>
      </c>
      <c r="AP278" s="389">
        <f t="shared" si="11"/>
        <v>0</v>
      </c>
      <c r="AQ278" s="389">
        <f t="shared" si="11"/>
        <v>0</v>
      </c>
      <c r="AR278" s="389">
        <f t="shared" si="11"/>
        <v>0</v>
      </c>
      <c r="AS278" s="389">
        <f t="shared" si="11"/>
        <v>0</v>
      </c>
      <c r="AT278" s="389">
        <f t="shared" si="11"/>
        <v>0</v>
      </c>
      <c r="AU278" s="389">
        <f t="shared" si="11"/>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ref="G279:G293" si="12">_xlfn.CONCAT(H192:M192)</f>
        <v>YAEAEa</v>
      </c>
      <c r="H279" s="389">
        <f t="shared" ref="H279:K279" si="13">IF(H257&gt;0,1,0)</f>
        <v>0</v>
      </c>
      <c r="I279" s="389">
        <f t="shared" si="13"/>
        <v>0</v>
      </c>
      <c r="J279" s="389">
        <f t="shared" si="13"/>
        <v>0</v>
      </c>
      <c r="K279" s="389">
        <f t="shared" si="13"/>
        <v>0</v>
      </c>
      <c r="L279" s="389">
        <f t="shared" ref="L279:AU279" si="14">IF(L257&gt;0,1,0)</f>
        <v>0</v>
      </c>
      <c r="M279" s="389">
        <f t="shared" si="14"/>
        <v>0</v>
      </c>
      <c r="N279" s="389">
        <f t="shared" si="14"/>
        <v>0</v>
      </c>
      <c r="O279" s="389">
        <f t="shared" si="14"/>
        <v>0</v>
      </c>
      <c r="P279" s="389">
        <f t="shared" si="14"/>
        <v>0</v>
      </c>
      <c r="Q279" s="389">
        <f t="shared" si="14"/>
        <v>0</v>
      </c>
      <c r="R279" s="389">
        <f t="shared" si="14"/>
        <v>0</v>
      </c>
      <c r="S279" s="389">
        <f t="shared" si="14"/>
        <v>0</v>
      </c>
      <c r="T279" s="389">
        <f t="shared" si="14"/>
        <v>0</v>
      </c>
      <c r="U279" s="389">
        <f t="shared" si="14"/>
        <v>0</v>
      </c>
      <c r="V279" s="389">
        <f t="shared" si="14"/>
        <v>0</v>
      </c>
      <c r="W279" s="389">
        <f t="shared" si="14"/>
        <v>0</v>
      </c>
      <c r="X279" s="389">
        <f t="shared" si="14"/>
        <v>0</v>
      </c>
      <c r="Y279" s="389">
        <f t="shared" si="14"/>
        <v>0</v>
      </c>
      <c r="Z279" s="389">
        <f t="shared" si="14"/>
        <v>0</v>
      </c>
      <c r="AA279" s="389">
        <f t="shared" si="14"/>
        <v>0</v>
      </c>
      <c r="AB279" s="389">
        <f t="shared" si="14"/>
        <v>0</v>
      </c>
      <c r="AC279" s="389">
        <f t="shared" si="14"/>
        <v>0</v>
      </c>
      <c r="AD279" s="389">
        <f t="shared" si="14"/>
        <v>0</v>
      </c>
      <c r="AE279" s="389">
        <f t="shared" si="14"/>
        <v>0</v>
      </c>
      <c r="AF279" s="389">
        <f t="shared" si="14"/>
        <v>0</v>
      </c>
      <c r="AG279" s="389">
        <f t="shared" si="14"/>
        <v>0</v>
      </c>
      <c r="AH279" s="389">
        <f t="shared" si="14"/>
        <v>0</v>
      </c>
      <c r="AI279" s="389">
        <f t="shared" si="14"/>
        <v>0</v>
      </c>
      <c r="AJ279" s="389">
        <f t="shared" si="14"/>
        <v>0</v>
      </c>
      <c r="AK279" s="389">
        <f t="shared" si="14"/>
        <v>0</v>
      </c>
      <c r="AL279" s="389">
        <f t="shared" si="14"/>
        <v>0</v>
      </c>
      <c r="AM279" s="389">
        <f t="shared" si="14"/>
        <v>0</v>
      </c>
      <c r="AN279" s="389">
        <f t="shared" si="14"/>
        <v>0</v>
      </c>
      <c r="AO279" s="389">
        <f t="shared" si="14"/>
        <v>0</v>
      </c>
      <c r="AP279" s="389">
        <f t="shared" si="14"/>
        <v>0</v>
      </c>
      <c r="AQ279" s="389">
        <f t="shared" si="14"/>
        <v>0</v>
      </c>
      <c r="AR279" s="389">
        <f t="shared" si="14"/>
        <v>0</v>
      </c>
      <c r="AS279" s="389">
        <f t="shared" si="14"/>
        <v>0</v>
      </c>
      <c r="AT279" s="389">
        <f t="shared" si="14"/>
        <v>0</v>
      </c>
      <c r="AU279" s="389">
        <f t="shared" si="14"/>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12"/>
        <v>AYAEAb</v>
      </c>
      <c r="H280" s="389">
        <f t="shared" ref="H280:K280" si="15">IF(H258&gt;0,1,0)</f>
        <v>1</v>
      </c>
      <c r="I280" s="389">
        <f t="shared" si="15"/>
        <v>1</v>
      </c>
      <c r="J280" s="389">
        <f t="shared" si="15"/>
        <v>1</v>
      </c>
      <c r="K280" s="389">
        <f t="shared" si="15"/>
        <v>0</v>
      </c>
      <c r="L280" s="389">
        <f t="shared" ref="L280:AU280" si="16">IF(L258&gt;0,1,0)</f>
        <v>1</v>
      </c>
      <c r="M280" s="389">
        <f t="shared" si="16"/>
        <v>1</v>
      </c>
      <c r="N280" s="389">
        <f t="shared" si="16"/>
        <v>1</v>
      </c>
      <c r="O280" s="389">
        <f t="shared" si="16"/>
        <v>0</v>
      </c>
      <c r="P280" s="389">
        <f t="shared" si="16"/>
        <v>1</v>
      </c>
      <c r="Q280" s="389">
        <f t="shared" si="16"/>
        <v>1</v>
      </c>
      <c r="R280" s="389">
        <f t="shared" si="16"/>
        <v>1</v>
      </c>
      <c r="S280" s="389">
        <f t="shared" si="16"/>
        <v>0</v>
      </c>
      <c r="T280" s="389">
        <f t="shared" si="16"/>
        <v>1</v>
      </c>
      <c r="U280" s="389">
        <f t="shared" si="16"/>
        <v>1</v>
      </c>
      <c r="V280" s="389">
        <f t="shared" si="16"/>
        <v>1</v>
      </c>
      <c r="W280" s="389">
        <f t="shared" si="16"/>
        <v>0</v>
      </c>
      <c r="X280" s="389">
        <f t="shared" si="16"/>
        <v>1</v>
      </c>
      <c r="Y280" s="389">
        <f t="shared" si="16"/>
        <v>1</v>
      </c>
      <c r="Z280" s="389">
        <f t="shared" si="16"/>
        <v>1</v>
      </c>
      <c r="AA280" s="389">
        <f t="shared" si="16"/>
        <v>0</v>
      </c>
      <c r="AB280" s="389">
        <f t="shared" si="16"/>
        <v>1</v>
      </c>
      <c r="AC280" s="389">
        <f t="shared" si="16"/>
        <v>1</v>
      </c>
      <c r="AD280" s="389">
        <f t="shared" si="16"/>
        <v>1</v>
      </c>
      <c r="AE280" s="389">
        <f t="shared" si="16"/>
        <v>0</v>
      </c>
      <c r="AF280" s="389">
        <f t="shared" si="16"/>
        <v>1</v>
      </c>
      <c r="AG280" s="389">
        <f t="shared" si="16"/>
        <v>1</v>
      </c>
      <c r="AH280" s="389">
        <f t="shared" si="16"/>
        <v>1</v>
      </c>
      <c r="AI280" s="389">
        <f t="shared" si="16"/>
        <v>0</v>
      </c>
      <c r="AJ280" s="389">
        <f t="shared" si="16"/>
        <v>1</v>
      </c>
      <c r="AK280" s="389">
        <f t="shared" si="16"/>
        <v>1</v>
      </c>
      <c r="AL280" s="389">
        <f t="shared" si="16"/>
        <v>1</v>
      </c>
      <c r="AM280" s="389">
        <f t="shared" si="16"/>
        <v>0</v>
      </c>
      <c r="AN280" s="389">
        <f t="shared" si="16"/>
        <v>1</v>
      </c>
      <c r="AO280" s="389">
        <f t="shared" si="16"/>
        <v>1</v>
      </c>
      <c r="AP280" s="389">
        <f t="shared" si="16"/>
        <v>1</v>
      </c>
      <c r="AQ280" s="389">
        <f t="shared" si="16"/>
        <v>0</v>
      </c>
      <c r="AR280" s="389">
        <f t="shared" si="16"/>
        <v>1</v>
      </c>
      <c r="AS280" s="389">
        <f t="shared" si="16"/>
        <v>1</v>
      </c>
      <c r="AT280" s="389">
        <f t="shared" si="16"/>
        <v>1</v>
      </c>
      <c r="AU280" s="389">
        <f t="shared" si="16"/>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12"/>
        <v>YYNENb</v>
      </c>
      <c r="H281" s="389">
        <f t="shared" ref="H281:K281" si="17">IF(H259&gt;0,1,0)</f>
        <v>1</v>
      </c>
      <c r="I281" s="389">
        <f t="shared" si="17"/>
        <v>1</v>
      </c>
      <c r="J281" s="389">
        <f t="shared" si="17"/>
        <v>1</v>
      </c>
      <c r="K281" s="389">
        <f t="shared" si="17"/>
        <v>0</v>
      </c>
      <c r="L281" s="389">
        <f t="shared" ref="L281:AU281" si="18">IF(L259&gt;0,1,0)</f>
        <v>1</v>
      </c>
      <c r="M281" s="389">
        <f t="shared" si="18"/>
        <v>1</v>
      </c>
      <c r="N281" s="389">
        <f t="shared" si="18"/>
        <v>1</v>
      </c>
      <c r="O281" s="389">
        <f t="shared" si="18"/>
        <v>0</v>
      </c>
      <c r="P281" s="389">
        <f t="shared" si="18"/>
        <v>1</v>
      </c>
      <c r="Q281" s="389">
        <f t="shared" si="18"/>
        <v>1</v>
      </c>
      <c r="R281" s="389">
        <f t="shared" si="18"/>
        <v>1</v>
      </c>
      <c r="S281" s="389">
        <f t="shared" si="18"/>
        <v>0</v>
      </c>
      <c r="T281" s="389">
        <f t="shared" si="18"/>
        <v>1</v>
      </c>
      <c r="U281" s="389">
        <f t="shared" si="18"/>
        <v>1</v>
      </c>
      <c r="V281" s="389">
        <f t="shared" si="18"/>
        <v>1</v>
      </c>
      <c r="W281" s="389">
        <f t="shared" si="18"/>
        <v>0</v>
      </c>
      <c r="X281" s="389">
        <f t="shared" si="18"/>
        <v>1</v>
      </c>
      <c r="Y281" s="389">
        <f t="shared" si="18"/>
        <v>1</v>
      </c>
      <c r="Z281" s="389">
        <f t="shared" si="18"/>
        <v>1</v>
      </c>
      <c r="AA281" s="389">
        <f t="shared" si="18"/>
        <v>0</v>
      </c>
      <c r="AB281" s="389">
        <f t="shared" si="18"/>
        <v>1</v>
      </c>
      <c r="AC281" s="389">
        <f t="shared" si="18"/>
        <v>1</v>
      </c>
      <c r="AD281" s="389">
        <f t="shared" si="18"/>
        <v>1</v>
      </c>
      <c r="AE281" s="389">
        <f t="shared" si="18"/>
        <v>0</v>
      </c>
      <c r="AF281" s="389">
        <f t="shared" si="18"/>
        <v>1</v>
      </c>
      <c r="AG281" s="389">
        <f t="shared" si="18"/>
        <v>1</v>
      </c>
      <c r="AH281" s="389">
        <f t="shared" si="18"/>
        <v>1</v>
      </c>
      <c r="AI281" s="389">
        <f t="shared" si="18"/>
        <v>0</v>
      </c>
      <c r="AJ281" s="389">
        <f t="shared" si="18"/>
        <v>1</v>
      </c>
      <c r="AK281" s="389">
        <f t="shared" si="18"/>
        <v>1</v>
      </c>
      <c r="AL281" s="389">
        <f t="shared" si="18"/>
        <v>1</v>
      </c>
      <c r="AM281" s="389">
        <f t="shared" si="18"/>
        <v>0</v>
      </c>
      <c r="AN281" s="389">
        <f t="shared" si="18"/>
        <v>1</v>
      </c>
      <c r="AO281" s="389">
        <f t="shared" si="18"/>
        <v>1</v>
      </c>
      <c r="AP281" s="389">
        <f t="shared" si="18"/>
        <v>1</v>
      </c>
      <c r="AQ281" s="389">
        <f t="shared" si="18"/>
        <v>0</v>
      </c>
      <c r="AR281" s="389">
        <f t="shared" si="18"/>
        <v>1</v>
      </c>
      <c r="AS281" s="389">
        <f t="shared" si="18"/>
        <v>1</v>
      </c>
      <c r="AT281" s="389">
        <f t="shared" si="18"/>
        <v>1</v>
      </c>
      <c r="AU281" s="389">
        <f t="shared" si="18"/>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12"/>
        <v>YYENEz</v>
      </c>
      <c r="H282" s="389">
        <f t="shared" ref="H282:K282" si="19">IF(H260&gt;0,1,0)</f>
        <v>1</v>
      </c>
      <c r="I282" s="389">
        <f t="shared" si="19"/>
        <v>1</v>
      </c>
      <c r="J282" s="389">
        <f t="shared" si="19"/>
        <v>0</v>
      </c>
      <c r="K282" s="389">
        <f t="shared" si="19"/>
        <v>1</v>
      </c>
      <c r="L282" s="389">
        <f t="shared" ref="L282:AU282" si="20">IF(L260&gt;0,1,0)</f>
        <v>1</v>
      </c>
      <c r="M282" s="389">
        <f t="shared" si="20"/>
        <v>1</v>
      </c>
      <c r="N282" s="389">
        <f t="shared" si="20"/>
        <v>0</v>
      </c>
      <c r="O282" s="389">
        <f t="shared" si="20"/>
        <v>1</v>
      </c>
      <c r="P282" s="389">
        <f t="shared" si="20"/>
        <v>1</v>
      </c>
      <c r="Q282" s="389">
        <f t="shared" si="20"/>
        <v>1</v>
      </c>
      <c r="R282" s="389">
        <f t="shared" si="20"/>
        <v>0</v>
      </c>
      <c r="S282" s="389">
        <f t="shared" si="20"/>
        <v>1</v>
      </c>
      <c r="T282" s="389">
        <f t="shared" si="20"/>
        <v>1</v>
      </c>
      <c r="U282" s="389">
        <f t="shared" si="20"/>
        <v>1</v>
      </c>
      <c r="V282" s="389">
        <f t="shared" si="20"/>
        <v>0</v>
      </c>
      <c r="W282" s="389">
        <f t="shared" si="20"/>
        <v>1</v>
      </c>
      <c r="X282" s="389">
        <f t="shared" si="20"/>
        <v>1</v>
      </c>
      <c r="Y282" s="389">
        <f t="shared" si="20"/>
        <v>1</v>
      </c>
      <c r="Z282" s="389">
        <f t="shared" si="20"/>
        <v>0</v>
      </c>
      <c r="AA282" s="389">
        <f t="shared" si="20"/>
        <v>1</v>
      </c>
      <c r="AB282" s="389">
        <f t="shared" si="20"/>
        <v>1</v>
      </c>
      <c r="AC282" s="389">
        <f t="shared" si="20"/>
        <v>1</v>
      </c>
      <c r="AD282" s="389">
        <f t="shared" si="20"/>
        <v>0</v>
      </c>
      <c r="AE282" s="389">
        <f t="shared" si="20"/>
        <v>1</v>
      </c>
      <c r="AF282" s="389">
        <f t="shared" si="20"/>
        <v>1</v>
      </c>
      <c r="AG282" s="389">
        <f t="shared" si="20"/>
        <v>1</v>
      </c>
      <c r="AH282" s="389">
        <f t="shared" si="20"/>
        <v>0</v>
      </c>
      <c r="AI282" s="389">
        <f t="shared" si="20"/>
        <v>1</v>
      </c>
      <c r="AJ282" s="389">
        <f t="shared" si="20"/>
        <v>1</v>
      </c>
      <c r="AK282" s="389">
        <f t="shared" si="20"/>
        <v>1</v>
      </c>
      <c r="AL282" s="389">
        <f t="shared" si="20"/>
        <v>0</v>
      </c>
      <c r="AM282" s="389">
        <f t="shared" si="20"/>
        <v>1</v>
      </c>
      <c r="AN282" s="389">
        <f t="shared" si="20"/>
        <v>1</v>
      </c>
      <c r="AO282" s="389">
        <f t="shared" si="20"/>
        <v>1</v>
      </c>
      <c r="AP282" s="389">
        <f t="shared" si="20"/>
        <v>0</v>
      </c>
      <c r="AQ282" s="389">
        <f t="shared" si="20"/>
        <v>1</v>
      </c>
      <c r="AR282" s="389">
        <f t="shared" si="20"/>
        <v>1</v>
      </c>
      <c r="AS282" s="389">
        <f t="shared" si="20"/>
        <v>1</v>
      </c>
      <c r="AT282" s="389">
        <f t="shared" si="20"/>
        <v>0</v>
      </c>
      <c r="AU282" s="389">
        <f t="shared" si="20"/>
        <v>1</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2" customHeight="1" outlineLevel="1" x14ac:dyDescent="0.25">
      <c r="A283" s="257"/>
      <c r="B283" s="258"/>
      <c r="C283" s="268"/>
      <c r="D283" s="268"/>
      <c r="E283" s="268"/>
      <c r="F283" s="284"/>
      <c r="G283" s="276" t="str">
        <f t="shared" si="12"/>
        <v>YYENEr</v>
      </c>
      <c r="H283" s="389">
        <f t="shared" ref="H283:K283" si="21">IF(H261&gt;0,1,0)</f>
        <v>1</v>
      </c>
      <c r="I283" s="389">
        <f t="shared" si="21"/>
        <v>1</v>
      </c>
      <c r="J283" s="389">
        <f t="shared" si="21"/>
        <v>0</v>
      </c>
      <c r="K283" s="389">
        <f t="shared" si="21"/>
        <v>1</v>
      </c>
      <c r="L283" s="389">
        <f t="shared" ref="L283:AU283" si="22">IF(L261&gt;0,1,0)</f>
        <v>1</v>
      </c>
      <c r="M283" s="389">
        <f t="shared" si="22"/>
        <v>1</v>
      </c>
      <c r="N283" s="389">
        <f t="shared" si="22"/>
        <v>0</v>
      </c>
      <c r="O283" s="389">
        <f t="shared" si="22"/>
        <v>1</v>
      </c>
      <c r="P283" s="389">
        <f t="shared" si="22"/>
        <v>1</v>
      </c>
      <c r="Q283" s="389">
        <f t="shared" si="22"/>
        <v>1</v>
      </c>
      <c r="R283" s="389">
        <f t="shared" si="22"/>
        <v>0</v>
      </c>
      <c r="S283" s="389">
        <f t="shared" si="22"/>
        <v>1</v>
      </c>
      <c r="T283" s="389">
        <f t="shared" si="22"/>
        <v>1</v>
      </c>
      <c r="U283" s="389">
        <f t="shared" si="22"/>
        <v>1</v>
      </c>
      <c r="V283" s="389">
        <f t="shared" si="22"/>
        <v>0</v>
      </c>
      <c r="W283" s="389">
        <f t="shared" si="22"/>
        <v>1</v>
      </c>
      <c r="X283" s="389">
        <f t="shared" si="22"/>
        <v>1</v>
      </c>
      <c r="Y283" s="389">
        <f t="shared" si="22"/>
        <v>1</v>
      </c>
      <c r="Z283" s="389">
        <f t="shared" si="22"/>
        <v>0</v>
      </c>
      <c r="AA283" s="389">
        <f t="shared" si="22"/>
        <v>1</v>
      </c>
      <c r="AB283" s="389">
        <f t="shared" si="22"/>
        <v>1</v>
      </c>
      <c r="AC283" s="389">
        <f t="shared" si="22"/>
        <v>1</v>
      </c>
      <c r="AD283" s="389">
        <f t="shared" si="22"/>
        <v>0</v>
      </c>
      <c r="AE283" s="389">
        <f t="shared" si="22"/>
        <v>1</v>
      </c>
      <c r="AF283" s="389">
        <f t="shared" si="22"/>
        <v>1</v>
      </c>
      <c r="AG283" s="389">
        <f t="shared" si="22"/>
        <v>1</v>
      </c>
      <c r="AH283" s="389">
        <f t="shared" si="22"/>
        <v>0</v>
      </c>
      <c r="AI283" s="389">
        <f t="shared" si="22"/>
        <v>1</v>
      </c>
      <c r="AJ283" s="389">
        <f t="shared" si="22"/>
        <v>1</v>
      </c>
      <c r="AK283" s="389">
        <f t="shared" si="22"/>
        <v>1</v>
      </c>
      <c r="AL283" s="389">
        <f t="shared" si="22"/>
        <v>0</v>
      </c>
      <c r="AM283" s="389">
        <f t="shared" si="22"/>
        <v>1</v>
      </c>
      <c r="AN283" s="389">
        <f t="shared" si="22"/>
        <v>1</v>
      </c>
      <c r="AO283" s="389">
        <f t="shared" si="22"/>
        <v>1</v>
      </c>
      <c r="AP283" s="389">
        <f t="shared" si="22"/>
        <v>0</v>
      </c>
      <c r="AQ283" s="389">
        <f t="shared" si="22"/>
        <v>1</v>
      </c>
      <c r="AR283" s="389">
        <f t="shared" si="22"/>
        <v>1</v>
      </c>
      <c r="AS283" s="389">
        <f t="shared" si="22"/>
        <v>1</v>
      </c>
      <c r="AT283" s="389">
        <f t="shared" si="22"/>
        <v>0</v>
      </c>
      <c r="AU283" s="389">
        <f t="shared" si="22"/>
        <v>1</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2" customHeight="1" outlineLevel="1" x14ac:dyDescent="0.25">
      <c r="A284" s="257"/>
      <c r="B284" s="258"/>
      <c r="C284" s="268"/>
      <c r="D284" s="268"/>
      <c r="E284" s="268"/>
      <c r="F284" s="284"/>
      <c r="G284" s="276" t="str">
        <f t="shared" si="12"/>
        <v>YYNEEr</v>
      </c>
      <c r="H284" s="389">
        <f t="shared" ref="H284:K284" si="23">IF(H262&gt;0,1,0)</f>
        <v>1</v>
      </c>
      <c r="I284" s="389">
        <f t="shared" si="23"/>
        <v>1</v>
      </c>
      <c r="J284" s="389">
        <f t="shared" si="23"/>
        <v>0</v>
      </c>
      <c r="K284" s="389">
        <f t="shared" si="23"/>
        <v>1</v>
      </c>
      <c r="L284" s="389">
        <f t="shared" ref="L284:AU284" si="24">IF(L262&gt;0,1,0)</f>
        <v>1</v>
      </c>
      <c r="M284" s="389">
        <f t="shared" si="24"/>
        <v>1</v>
      </c>
      <c r="N284" s="389">
        <f t="shared" si="24"/>
        <v>0</v>
      </c>
      <c r="O284" s="389">
        <f t="shared" si="24"/>
        <v>1</v>
      </c>
      <c r="P284" s="389">
        <f t="shared" si="24"/>
        <v>1</v>
      </c>
      <c r="Q284" s="389">
        <f t="shared" si="24"/>
        <v>1</v>
      </c>
      <c r="R284" s="389">
        <f t="shared" si="24"/>
        <v>0</v>
      </c>
      <c r="S284" s="389">
        <f t="shared" si="24"/>
        <v>1</v>
      </c>
      <c r="T284" s="389">
        <f t="shared" si="24"/>
        <v>1</v>
      </c>
      <c r="U284" s="389">
        <f t="shared" si="24"/>
        <v>1</v>
      </c>
      <c r="V284" s="389">
        <f t="shared" si="24"/>
        <v>0</v>
      </c>
      <c r="W284" s="389">
        <f t="shared" si="24"/>
        <v>1</v>
      </c>
      <c r="X284" s="389">
        <f t="shared" si="24"/>
        <v>1</v>
      </c>
      <c r="Y284" s="389">
        <f t="shared" si="24"/>
        <v>1</v>
      </c>
      <c r="Z284" s="389">
        <f t="shared" si="24"/>
        <v>0</v>
      </c>
      <c r="AA284" s="389">
        <f t="shared" si="24"/>
        <v>1</v>
      </c>
      <c r="AB284" s="389">
        <f t="shared" si="24"/>
        <v>1</v>
      </c>
      <c r="AC284" s="389">
        <f t="shared" si="24"/>
        <v>1</v>
      </c>
      <c r="AD284" s="389">
        <f t="shared" si="24"/>
        <v>0</v>
      </c>
      <c r="AE284" s="389">
        <f t="shared" si="24"/>
        <v>1</v>
      </c>
      <c r="AF284" s="389">
        <f t="shared" si="24"/>
        <v>1</v>
      </c>
      <c r="AG284" s="389">
        <f t="shared" si="24"/>
        <v>1</v>
      </c>
      <c r="AH284" s="389">
        <f t="shared" si="24"/>
        <v>0</v>
      </c>
      <c r="AI284" s="389">
        <f t="shared" si="24"/>
        <v>1</v>
      </c>
      <c r="AJ284" s="389">
        <f t="shared" si="24"/>
        <v>1</v>
      </c>
      <c r="AK284" s="389">
        <f t="shared" si="24"/>
        <v>1</v>
      </c>
      <c r="AL284" s="389">
        <f t="shared" si="24"/>
        <v>0</v>
      </c>
      <c r="AM284" s="389">
        <f t="shared" si="24"/>
        <v>1</v>
      </c>
      <c r="AN284" s="389">
        <f t="shared" si="24"/>
        <v>1</v>
      </c>
      <c r="AO284" s="389">
        <f t="shared" si="24"/>
        <v>1</v>
      </c>
      <c r="AP284" s="389">
        <f t="shared" si="24"/>
        <v>0</v>
      </c>
      <c r="AQ284" s="389">
        <f t="shared" si="24"/>
        <v>1</v>
      </c>
      <c r="AR284" s="389">
        <f t="shared" si="24"/>
        <v>1</v>
      </c>
      <c r="AS284" s="389">
        <f t="shared" si="24"/>
        <v>1</v>
      </c>
      <c r="AT284" s="389">
        <f t="shared" si="24"/>
        <v>0</v>
      </c>
      <c r="AU284" s="389">
        <f t="shared" si="24"/>
        <v>1</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t="str">
        <f t="shared" si="12"/>
        <v>YYEENw</v>
      </c>
      <c r="H285" s="389">
        <v>1</v>
      </c>
      <c r="I285" s="389">
        <v>1</v>
      </c>
      <c r="J285" s="389">
        <v>1</v>
      </c>
      <c r="K285" s="389">
        <v>0</v>
      </c>
      <c r="L285" s="389">
        <v>1</v>
      </c>
      <c r="M285" s="389">
        <v>1</v>
      </c>
      <c r="N285" s="389">
        <v>1</v>
      </c>
      <c r="O285" s="389">
        <v>0</v>
      </c>
      <c r="P285" s="389">
        <v>1</v>
      </c>
      <c r="Q285" s="389">
        <v>1</v>
      </c>
      <c r="R285" s="389">
        <v>1</v>
      </c>
      <c r="S285" s="389">
        <v>0</v>
      </c>
      <c r="T285" s="389">
        <v>1</v>
      </c>
      <c r="U285" s="389">
        <v>1</v>
      </c>
      <c r="V285" s="389">
        <v>1</v>
      </c>
      <c r="W285" s="389">
        <v>0</v>
      </c>
      <c r="X285" s="389">
        <v>1</v>
      </c>
      <c r="Y285" s="389">
        <v>1</v>
      </c>
      <c r="Z285" s="389">
        <v>1</v>
      </c>
      <c r="AA285" s="389">
        <v>0</v>
      </c>
      <c r="AB285" s="389">
        <v>1</v>
      </c>
      <c r="AC285" s="389">
        <v>1</v>
      </c>
      <c r="AD285" s="389">
        <v>1</v>
      </c>
      <c r="AE285" s="389">
        <v>0</v>
      </c>
      <c r="AF285" s="389">
        <v>1</v>
      </c>
      <c r="AG285" s="389">
        <v>1</v>
      </c>
      <c r="AH285" s="389">
        <v>1</v>
      </c>
      <c r="AI285" s="389">
        <v>0</v>
      </c>
      <c r="AJ285" s="389">
        <v>1</v>
      </c>
      <c r="AK285" s="389">
        <v>1</v>
      </c>
      <c r="AL285" s="389">
        <v>1</v>
      </c>
      <c r="AM285" s="389">
        <v>0</v>
      </c>
      <c r="AN285" s="389">
        <v>1</v>
      </c>
      <c r="AO285" s="389">
        <v>1</v>
      </c>
      <c r="AP285" s="389">
        <v>1</v>
      </c>
      <c r="AQ285" s="389">
        <v>0</v>
      </c>
      <c r="AR285" s="389">
        <v>1</v>
      </c>
      <c r="AS285" s="389">
        <v>1</v>
      </c>
      <c r="AT285" s="389">
        <v>1</v>
      </c>
      <c r="AU285" s="389">
        <v>0</v>
      </c>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2" customHeight="1" outlineLevel="1" x14ac:dyDescent="0.25">
      <c r="A286" s="257"/>
      <c r="B286" s="258"/>
      <c r="C286" s="268"/>
      <c r="D286" s="268"/>
      <c r="E286" s="268"/>
      <c r="F286" s="284"/>
      <c r="G286" s="276" t="str">
        <f t="shared" si="12"/>
        <v>YYENEb</v>
      </c>
      <c r="H286" s="389">
        <v>1</v>
      </c>
      <c r="I286" s="389">
        <v>1</v>
      </c>
      <c r="J286" s="389">
        <v>1</v>
      </c>
      <c r="K286" s="389">
        <v>0</v>
      </c>
      <c r="L286" s="389">
        <v>1</v>
      </c>
      <c r="M286" s="389">
        <v>1</v>
      </c>
      <c r="N286" s="389">
        <v>1</v>
      </c>
      <c r="O286" s="389">
        <v>0</v>
      </c>
      <c r="P286" s="389">
        <v>1</v>
      </c>
      <c r="Q286" s="389">
        <v>1</v>
      </c>
      <c r="R286" s="389">
        <v>1</v>
      </c>
      <c r="S286" s="389">
        <v>0</v>
      </c>
      <c r="T286" s="389">
        <v>1</v>
      </c>
      <c r="U286" s="389">
        <v>1</v>
      </c>
      <c r="V286" s="389">
        <v>1</v>
      </c>
      <c r="W286" s="389">
        <v>0</v>
      </c>
      <c r="X286" s="389">
        <v>1</v>
      </c>
      <c r="Y286" s="389">
        <v>1</v>
      </c>
      <c r="Z286" s="389">
        <v>1</v>
      </c>
      <c r="AA286" s="389">
        <v>0</v>
      </c>
      <c r="AB286" s="389">
        <v>1</v>
      </c>
      <c r="AC286" s="389">
        <v>1</v>
      </c>
      <c r="AD286" s="389">
        <v>1</v>
      </c>
      <c r="AE286" s="389">
        <v>0</v>
      </c>
      <c r="AF286" s="389">
        <v>1</v>
      </c>
      <c r="AG286" s="389">
        <v>1</v>
      </c>
      <c r="AH286" s="389">
        <v>1</v>
      </c>
      <c r="AI286" s="389">
        <v>0</v>
      </c>
      <c r="AJ286" s="389">
        <v>1</v>
      </c>
      <c r="AK286" s="389">
        <v>1</v>
      </c>
      <c r="AL286" s="389">
        <v>1</v>
      </c>
      <c r="AM286" s="389">
        <v>0</v>
      </c>
      <c r="AN286" s="389">
        <v>1</v>
      </c>
      <c r="AO286" s="389">
        <v>1</v>
      </c>
      <c r="AP286" s="389">
        <v>1</v>
      </c>
      <c r="AQ286" s="389">
        <v>0</v>
      </c>
      <c r="AR286" s="389">
        <v>1</v>
      </c>
      <c r="AS286" s="389">
        <v>1</v>
      </c>
      <c r="AT286" s="389">
        <v>1</v>
      </c>
      <c r="AU286" s="389">
        <v>0</v>
      </c>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276" t="str">
        <f t="shared" si="12"/>
        <v>AAAAAz</v>
      </c>
      <c r="H287" s="389">
        <v>1</v>
      </c>
      <c r="I287" s="389">
        <v>1</v>
      </c>
      <c r="J287" s="389">
        <v>0</v>
      </c>
      <c r="K287" s="389">
        <v>1</v>
      </c>
      <c r="L287" s="389">
        <v>1</v>
      </c>
      <c r="M287" s="389">
        <v>1</v>
      </c>
      <c r="N287" s="389">
        <v>0</v>
      </c>
      <c r="O287" s="389">
        <v>1</v>
      </c>
      <c r="P287" s="389">
        <v>1</v>
      </c>
      <c r="Q287" s="389">
        <v>1</v>
      </c>
      <c r="R287" s="389">
        <v>0</v>
      </c>
      <c r="S287" s="389">
        <v>1</v>
      </c>
      <c r="T287" s="389">
        <v>1</v>
      </c>
      <c r="U287" s="389">
        <v>1</v>
      </c>
      <c r="V287" s="389">
        <v>0</v>
      </c>
      <c r="W287" s="389">
        <v>1</v>
      </c>
      <c r="X287" s="389">
        <v>1</v>
      </c>
      <c r="Y287" s="389">
        <v>1</v>
      </c>
      <c r="Z287" s="389">
        <v>0</v>
      </c>
      <c r="AA287" s="389">
        <v>1</v>
      </c>
      <c r="AB287" s="389">
        <v>1</v>
      </c>
      <c r="AC287" s="389">
        <v>1</v>
      </c>
      <c r="AD287" s="389">
        <v>0</v>
      </c>
      <c r="AE287" s="389">
        <v>1</v>
      </c>
      <c r="AF287" s="389">
        <v>1</v>
      </c>
      <c r="AG287" s="389">
        <v>1</v>
      </c>
      <c r="AH287" s="389">
        <v>0</v>
      </c>
      <c r="AI287" s="389">
        <v>1</v>
      </c>
      <c r="AJ287" s="389">
        <v>1</v>
      </c>
      <c r="AK287" s="389">
        <v>1</v>
      </c>
      <c r="AL287" s="389">
        <v>0</v>
      </c>
      <c r="AM287" s="389">
        <v>1</v>
      </c>
      <c r="AN287" s="389">
        <v>1</v>
      </c>
      <c r="AO287" s="389">
        <v>1</v>
      </c>
      <c r="AP287" s="389">
        <v>0</v>
      </c>
      <c r="AQ287" s="389">
        <v>1</v>
      </c>
      <c r="AR287" s="389">
        <v>1</v>
      </c>
      <c r="AS287" s="389">
        <v>1</v>
      </c>
      <c r="AT287" s="389">
        <v>0</v>
      </c>
      <c r="AU287" s="389">
        <v>1</v>
      </c>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tr">
        <f t="shared" si="12"/>
        <v>AAAANw</v>
      </c>
      <c r="H288" s="389">
        <v>1</v>
      </c>
      <c r="I288" s="389">
        <v>1</v>
      </c>
      <c r="J288" s="389">
        <v>1</v>
      </c>
      <c r="K288" s="389">
        <v>0</v>
      </c>
      <c r="L288" s="389">
        <v>1</v>
      </c>
      <c r="M288" s="389">
        <v>1</v>
      </c>
      <c r="N288" s="389">
        <v>1</v>
      </c>
      <c r="O288" s="389">
        <v>0</v>
      </c>
      <c r="P288" s="389">
        <v>1</v>
      </c>
      <c r="Q288" s="389">
        <v>1</v>
      </c>
      <c r="R288" s="389">
        <v>1</v>
      </c>
      <c r="S288" s="389">
        <v>0</v>
      </c>
      <c r="T288" s="389">
        <v>1</v>
      </c>
      <c r="U288" s="389">
        <v>1</v>
      </c>
      <c r="V288" s="389">
        <v>1</v>
      </c>
      <c r="W288" s="389">
        <v>0</v>
      </c>
      <c r="X288" s="389">
        <v>1</v>
      </c>
      <c r="Y288" s="389">
        <v>1</v>
      </c>
      <c r="Z288" s="389">
        <v>1</v>
      </c>
      <c r="AA288" s="389">
        <v>0</v>
      </c>
      <c r="AB288" s="389">
        <v>1</v>
      </c>
      <c r="AC288" s="389">
        <v>1</v>
      </c>
      <c r="AD288" s="389">
        <v>1</v>
      </c>
      <c r="AE288" s="389">
        <v>0</v>
      </c>
      <c r="AF288" s="389">
        <v>1</v>
      </c>
      <c r="AG288" s="389">
        <v>1</v>
      </c>
      <c r="AH288" s="389">
        <v>1</v>
      </c>
      <c r="AI288" s="389">
        <v>0</v>
      </c>
      <c r="AJ288" s="389">
        <v>1</v>
      </c>
      <c r="AK288" s="389">
        <v>1</v>
      </c>
      <c r="AL288" s="389">
        <v>1</v>
      </c>
      <c r="AM288" s="389">
        <v>0</v>
      </c>
      <c r="AN288" s="389">
        <v>1</v>
      </c>
      <c r="AO288" s="389">
        <v>1</v>
      </c>
      <c r="AP288" s="389">
        <v>1</v>
      </c>
      <c r="AQ288" s="389">
        <v>0</v>
      </c>
      <c r="AR288" s="389">
        <v>1</v>
      </c>
      <c r="AS288" s="389">
        <v>1</v>
      </c>
      <c r="AT288" s="389">
        <v>1</v>
      </c>
      <c r="AU288" s="389">
        <v>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89" s="79" customFormat="1" ht="15" outlineLevel="1" x14ac:dyDescent="0.25">
      <c r="A289" s="257"/>
      <c r="B289" s="258"/>
      <c r="C289" s="268"/>
      <c r="D289" s="268"/>
      <c r="E289" s="268"/>
      <c r="F289" s="276"/>
      <c r="G289" s="276" t="str">
        <f t="shared" si="12"/>
        <v>AAANEb</v>
      </c>
      <c r="H289" s="389">
        <v>1</v>
      </c>
      <c r="I289" s="389">
        <v>1</v>
      </c>
      <c r="J289" s="389">
        <v>1</v>
      </c>
      <c r="K289" s="389">
        <v>0</v>
      </c>
      <c r="L289" s="389">
        <v>1</v>
      </c>
      <c r="M289" s="389">
        <v>1</v>
      </c>
      <c r="N289" s="389">
        <v>1</v>
      </c>
      <c r="O289" s="389">
        <v>0</v>
      </c>
      <c r="P289" s="389">
        <v>1</v>
      </c>
      <c r="Q289" s="389">
        <v>1</v>
      </c>
      <c r="R289" s="389">
        <v>1</v>
      </c>
      <c r="S289" s="389">
        <v>0</v>
      </c>
      <c r="T289" s="389">
        <v>1</v>
      </c>
      <c r="U289" s="389">
        <v>1</v>
      </c>
      <c r="V289" s="389">
        <v>1</v>
      </c>
      <c r="W289" s="389">
        <v>0</v>
      </c>
      <c r="X289" s="389">
        <v>1</v>
      </c>
      <c r="Y289" s="389">
        <v>1</v>
      </c>
      <c r="Z289" s="389">
        <v>1</v>
      </c>
      <c r="AA289" s="389">
        <v>0</v>
      </c>
      <c r="AB289" s="389">
        <v>1</v>
      </c>
      <c r="AC289" s="389">
        <v>1</v>
      </c>
      <c r="AD289" s="389">
        <v>1</v>
      </c>
      <c r="AE289" s="389">
        <v>0</v>
      </c>
      <c r="AF289" s="389">
        <v>1</v>
      </c>
      <c r="AG289" s="389">
        <v>1</v>
      </c>
      <c r="AH289" s="389">
        <v>1</v>
      </c>
      <c r="AI289" s="389">
        <v>0</v>
      </c>
      <c r="AJ289" s="389">
        <v>1</v>
      </c>
      <c r="AK289" s="389">
        <v>1</v>
      </c>
      <c r="AL289" s="389">
        <v>1</v>
      </c>
      <c r="AM289" s="389">
        <v>0</v>
      </c>
      <c r="AN289" s="389">
        <v>1</v>
      </c>
      <c r="AO289" s="389">
        <v>1</v>
      </c>
      <c r="AP289" s="389">
        <v>1</v>
      </c>
      <c r="AQ289" s="389">
        <v>0</v>
      </c>
      <c r="AR289" s="389">
        <v>1</v>
      </c>
      <c r="AS289" s="389">
        <v>1</v>
      </c>
      <c r="AT289" s="389">
        <v>1</v>
      </c>
      <c r="AU289" s="389">
        <v>0</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89" s="79" customFormat="1" ht="15" outlineLevel="1" x14ac:dyDescent="0.25">
      <c r="A290" s="257"/>
      <c r="B290" s="258"/>
      <c r="C290" s="268"/>
      <c r="D290" s="268"/>
      <c r="E290" s="268"/>
      <c r="F290" s="276"/>
      <c r="G290" s="276" t="str">
        <f t="shared" si="12"/>
        <v>AANEEa</v>
      </c>
      <c r="H290" s="389">
        <f t="shared" ref="H290:K290" si="25">IF(H268&gt;0,1,0)</f>
        <v>0</v>
      </c>
      <c r="I290" s="389">
        <f t="shared" si="25"/>
        <v>0</v>
      </c>
      <c r="J290" s="389">
        <f t="shared" si="25"/>
        <v>0</v>
      </c>
      <c r="K290" s="389">
        <f t="shared" si="25"/>
        <v>0</v>
      </c>
      <c r="L290" s="389">
        <f t="shared" ref="L290:AU290" si="26">IF(L268&gt;0,1,0)</f>
        <v>0</v>
      </c>
      <c r="M290" s="389">
        <f t="shared" si="26"/>
        <v>0</v>
      </c>
      <c r="N290" s="389">
        <f t="shared" si="26"/>
        <v>0</v>
      </c>
      <c r="O290" s="389">
        <f t="shared" si="26"/>
        <v>0</v>
      </c>
      <c r="P290" s="389">
        <f t="shared" si="26"/>
        <v>0</v>
      </c>
      <c r="Q290" s="389">
        <f t="shared" si="26"/>
        <v>0</v>
      </c>
      <c r="R290" s="389">
        <f t="shared" si="26"/>
        <v>0</v>
      </c>
      <c r="S290" s="389">
        <f t="shared" si="26"/>
        <v>0</v>
      </c>
      <c r="T290" s="389">
        <f t="shared" si="26"/>
        <v>0</v>
      </c>
      <c r="U290" s="389">
        <f t="shared" si="26"/>
        <v>0</v>
      </c>
      <c r="V290" s="389">
        <f t="shared" si="26"/>
        <v>0</v>
      </c>
      <c r="W290" s="389">
        <f t="shared" si="26"/>
        <v>0</v>
      </c>
      <c r="X290" s="389">
        <f t="shared" si="26"/>
        <v>0</v>
      </c>
      <c r="Y290" s="389">
        <f t="shared" si="26"/>
        <v>0</v>
      </c>
      <c r="Z290" s="389">
        <f t="shared" si="26"/>
        <v>0</v>
      </c>
      <c r="AA290" s="389">
        <f t="shared" si="26"/>
        <v>0</v>
      </c>
      <c r="AB290" s="389">
        <f t="shared" si="26"/>
        <v>0</v>
      </c>
      <c r="AC290" s="389">
        <f t="shared" si="26"/>
        <v>0</v>
      </c>
      <c r="AD290" s="389">
        <f t="shared" si="26"/>
        <v>0</v>
      </c>
      <c r="AE290" s="389">
        <f t="shared" si="26"/>
        <v>0</v>
      </c>
      <c r="AF290" s="389">
        <f t="shared" si="26"/>
        <v>0</v>
      </c>
      <c r="AG290" s="389">
        <f t="shared" si="26"/>
        <v>0</v>
      </c>
      <c r="AH290" s="389">
        <f t="shared" si="26"/>
        <v>0</v>
      </c>
      <c r="AI290" s="389">
        <f t="shared" si="26"/>
        <v>0</v>
      </c>
      <c r="AJ290" s="389">
        <f t="shared" si="26"/>
        <v>0</v>
      </c>
      <c r="AK290" s="389">
        <f t="shared" si="26"/>
        <v>0</v>
      </c>
      <c r="AL290" s="389">
        <f t="shared" si="26"/>
        <v>0</v>
      </c>
      <c r="AM290" s="389">
        <f t="shared" si="26"/>
        <v>0</v>
      </c>
      <c r="AN290" s="389">
        <f t="shared" si="26"/>
        <v>0</v>
      </c>
      <c r="AO290" s="389">
        <f t="shared" si="26"/>
        <v>0</v>
      </c>
      <c r="AP290" s="389">
        <f t="shared" si="26"/>
        <v>0</v>
      </c>
      <c r="AQ290" s="389">
        <f t="shared" si="26"/>
        <v>0</v>
      </c>
      <c r="AR290" s="389">
        <f t="shared" si="26"/>
        <v>0</v>
      </c>
      <c r="AS290" s="389">
        <f t="shared" si="26"/>
        <v>0</v>
      </c>
      <c r="AT290" s="389">
        <f t="shared" si="26"/>
        <v>0</v>
      </c>
      <c r="AU290" s="389">
        <f t="shared" si="26"/>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89" s="79" customFormat="1" ht="15" outlineLevel="1" x14ac:dyDescent="0.25">
      <c r="A291" s="257"/>
      <c r="B291" s="258"/>
      <c r="C291" s="268"/>
      <c r="D291" s="268"/>
      <c r="E291" s="268"/>
      <c r="F291" s="276"/>
      <c r="G291" s="276" t="str">
        <f t="shared" si="12"/>
        <v>AYEEAa</v>
      </c>
      <c r="H291" s="389">
        <f t="shared" ref="H291:K291" si="27">IF(H269&gt;0,1,0)</f>
        <v>0</v>
      </c>
      <c r="I291" s="389">
        <f t="shared" si="27"/>
        <v>0</v>
      </c>
      <c r="J291" s="389">
        <f t="shared" si="27"/>
        <v>0</v>
      </c>
      <c r="K291" s="389">
        <f t="shared" si="27"/>
        <v>0</v>
      </c>
      <c r="L291" s="389">
        <f t="shared" ref="L291:AU291" si="28">IF(L269&gt;0,1,0)</f>
        <v>0</v>
      </c>
      <c r="M291" s="389">
        <f t="shared" si="28"/>
        <v>0</v>
      </c>
      <c r="N291" s="389">
        <f t="shared" si="28"/>
        <v>0</v>
      </c>
      <c r="O291" s="389">
        <f t="shared" si="28"/>
        <v>0</v>
      </c>
      <c r="P291" s="389">
        <f t="shared" si="28"/>
        <v>0</v>
      </c>
      <c r="Q291" s="389">
        <f t="shared" si="28"/>
        <v>0</v>
      </c>
      <c r="R291" s="389">
        <f t="shared" si="28"/>
        <v>0</v>
      </c>
      <c r="S291" s="389">
        <f t="shared" si="28"/>
        <v>0</v>
      </c>
      <c r="T291" s="389">
        <f t="shared" si="28"/>
        <v>0</v>
      </c>
      <c r="U291" s="389">
        <f t="shared" si="28"/>
        <v>0</v>
      </c>
      <c r="V291" s="389">
        <f t="shared" si="28"/>
        <v>0</v>
      </c>
      <c r="W291" s="389">
        <f t="shared" si="28"/>
        <v>0</v>
      </c>
      <c r="X291" s="389">
        <f t="shared" si="28"/>
        <v>0</v>
      </c>
      <c r="Y291" s="389">
        <f t="shared" si="28"/>
        <v>0</v>
      </c>
      <c r="Z291" s="389">
        <f t="shared" si="28"/>
        <v>0</v>
      </c>
      <c r="AA291" s="389">
        <f t="shared" si="28"/>
        <v>0</v>
      </c>
      <c r="AB291" s="389">
        <f t="shared" si="28"/>
        <v>0</v>
      </c>
      <c r="AC291" s="389">
        <f t="shared" si="28"/>
        <v>0</v>
      </c>
      <c r="AD291" s="389">
        <f t="shared" si="28"/>
        <v>0</v>
      </c>
      <c r="AE291" s="389">
        <f t="shared" si="28"/>
        <v>0</v>
      </c>
      <c r="AF291" s="389">
        <f t="shared" si="28"/>
        <v>0</v>
      </c>
      <c r="AG291" s="389">
        <f t="shared" si="28"/>
        <v>0</v>
      </c>
      <c r="AH291" s="389">
        <f t="shared" si="28"/>
        <v>0</v>
      </c>
      <c r="AI291" s="389">
        <f t="shared" si="28"/>
        <v>0</v>
      </c>
      <c r="AJ291" s="389">
        <f t="shared" si="28"/>
        <v>0</v>
      </c>
      <c r="AK291" s="389">
        <f t="shared" si="28"/>
        <v>0</v>
      </c>
      <c r="AL291" s="389">
        <f t="shared" si="28"/>
        <v>0</v>
      </c>
      <c r="AM291" s="389">
        <f t="shared" si="28"/>
        <v>0</v>
      </c>
      <c r="AN291" s="389">
        <f t="shared" si="28"/>
        <v>0</v>
      </c>
      <c r="AO291" s="389">
        <f t="shared" si="28"/>
        <v>0</v>
      </c>
      <c r="AP291" s="389">
        <f t="shared" si="28"/>
        <v>0</v>
      </c>
      <c r="AQ291" s="389">
        <f t="shared" si="28"/>
        <v>0</v>
      </c>
      <c r="AR291" s="389">
        <f t="shared" si="28"/>
        <v>0</v>
      </c>
      <c r="AS291" s="389">
        <f t="shared" si="28"/>
        <v>0</v>
      </c>
      <c r="AT291" s="389">
        <f t="shared" si="28"/>
        <v>0</v>
      </c>
      <c r="AU291" s="389">
        <f t="shared" si="28"/>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89" s="79" customFormat="1" ht="15" outlineLevel="1" x14ac:dyDescent="0.25">
      <c r="A292" s="257"/>
      <c r="B292" s="258"/>
      <c r="C292" s="268"/>
      <c r="D292" s="268"/>
      <c r="E292" s="268"/>
      <c r="F292" s="276"/>
      <c r="G292" s="276" t="str">
        <f t="shared" si="12"/>
        <v>YYEAAa</v>
      </c>
      <c r="H292" s="389">
        <f t="shared" ref="H292:K292" si="29">IF(H270&gt;0,1,0)</f>
        <v>0</v>
      </c>
      <c r="I292" s="389">
        <f t="shared" si="29"/>
        <v>0</v>
      </c>
      <c r="J292" s="389">
        <f t="shared" si="29"/>
        <v>0</v>
      </c>
      <c r="K292" s="389">
        <f t="shared" si="29"/>
        <v>0</v>
      </c>
      <c r="L292" s="389">
        <f t="shared" ref="L292:AU292" si="30">IF(L270&gt;0,1,0)</f>
        <v>0</v>
      </c>
      <c r="M292" s="389">
        <f t="shared" si="30"/>
        <v>0</v>
      </c>
      <c r="N292" s="389">
        <f t="shared" si="30"/>
        <v>0</v>
      </c>
      <c r="O292" s="389">
        <f t="shared" si="30"/>
        <v>0</v>
      </c>
      <c r="P292" s="389">
        <f t="shared" si="30"/>
        <v>0</v>
      </c>
      <c r="Q292" s="389">
        <f t="shared" si="30"/>
        <v>0</v>
      </c>
      <c r="R292" s="389">
        <f t="shared" si="30"/>
        <v>0</v>
      </c>
      <c r="S292" s="389">
        <f t="shared" si="30"/>
        <v>0</v>
      </c>
      <c r="T292" s="389">
        <f t="shared" si="30"/>
        <v>0</v>
      </c>
      <c r="U292" s="389">
        <f t="shared" si="30"/>
        <v>0</v>
      </c>
      <c r="V292" s="389">
        <f t="shared" si="30"/>
        <v>0</v>
      </c>
      <c r="W292" s="389">
        <f t="shared" si="30"/>
        <v>0</v>
      </c>
      <c r="X292" s="389">
        <f t="shared" si="30"/>
        <v>0</v>
      </c>
      <c r="Y292" s="389">
        <f t="shared" si="30"/>
        <v>0</v>
      </c>
      <c r="Z292" s="389">
        <f t="shared" si="30"/>
        <v>0</v>
      </c>
      <c r="AA292" s="389">
        <f t="shared" si="30"/>
        <v>0</v>
      </c>
      <c r="AB292" s="389">
        <f t="shared" si="30"/>
        <v>0</v>
      </c>
      <c r="AC292" s="389">
        <f t="shared" si="30"/>
        <v>0</v>
      </c>
      <c r="AD292" s="389">
        <f t="shared" si="30"/>
        <v>0</v>
      </c>
      <c r="AE292" s="389">
        <f t="shared" si="30"/>
        <v>0</v>
      </c>
      <c r="AF292" s="389">
        <f t="shared" si="30"/>
        <v>0</v>
      </c>
      <c r="AG292" s="389">
        <f t="shared" si="30"/>
        <v>0</v>
      </c>
      <c r="AH292" s="389">
        <f t="shared" si="30"/>
        <v>0</v>
      </c>
      <c r="AI292" s="389">
        <f t="shared" si="30"/>
        <v>0</v>
      </c>
      <c r="AJ292" s="389">
        <f t="shared" si="30"/>
        <v>0</v>
      </c>
      <c r="AK292" s="389">
        <f t="shared" si="30"/>
        <v>0</v>
      </c>
      <c r="AL292" s="389">
        <f t="shared" si="30"/>
        <v>0</v>
      </c>
      <c r="AM292" s="389">
        <f t="shared" si="30"/>
        <v>0</v>
      </c>
      <c r="AN292" s="389">
        <f t="shared" si="30"/>
        <v>0</v>
      </c>
      <c r="AO292" s="389">
        <f t="shared" si="30"/>
        <v>0</v>
      </c>
      <c r="AP292" s="389">
        <f t="shared" si="30"/>
        <v>0</v>
      </c>
      <c r="AQ292" s="389">
        <f t="shared" si="30"/>
        <v>0</v>
      </c>
      <c r="AR292" s="389">
        <f t="shared" si="30"/>
        <v>0</v>
      </c>
      <c r="AS292" s="389">
        <f t="shared" si="30"/>
        <v>0</v>
      </c>
      <c r="AT292" s="389">
        <f t="shared" si="30"/>
        <v>0</v>
      </c>
      <c r="AU292" s="389">
        <f t="shared" si="30"/>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89" s="79" customFormat="1" ht="15" outlineLevel="1" x14ac:dyDescent="0.25">
      <c r="A293" s="257"/>
      <c r="B293" s="258"/>
      <c r="C293" s="268"/>
      <c r="D293" s="268"/>
      <c r="E293" s="268"/>
      <c r="F293" s="276"/>
      <c r="G293" s="276" t="str">
        <f t="shared" si="12"/>
        <v>YYAAAa</v>
      </c>
      <c r="H293" s="389">
        <f t="shared" ref="H293:K293" si="31">IF(H271&gt;0,1,0)</f>
        <v>0</v>
      </c>
      <c r="I293" s="389">
        <f t="shared" si="31"/>
        <v>0</v>
      </c>
      <c r="J293" s="389">
        <f t="shared" si="31"/>
        <v>0</v>
      </c>
      <c r="K293" s="389">
        <f t="shared" si="31"/>
        <v>0</v>
      </c>
      <c r="L293" s="389">
        <f t="shared" ref="L293:AU293" si="32">IF(L271&gt;0,1,0)</f>
        <v>0</v>
      </c>
      <c r="M293" s="389">
        <f t="shared" si="32"/>
        <v>0</v>
      </c>
      <c r="N293" s="389">
        <f t="shared" si="32"/>
        <v>0</v>
      </c>
      <c r="O293" s="389">
        <f t="shared" si="32"/>
        <v>0</v>
      </c>
      <c r="P293" s="389">
        <f t="shared" si="32"/>
        <v>0</v>
      </c>
      <c r="Q293" s="389">
        <f t="shared" si="32"/>
        <v>0</v>
      </c>
      <c r="R293" s="389">
        <f t="shared" si="32"/>
        <v>0</v>
      </c>
      <c r="S293" s="389">
        <f t="shared" si="32"/>
        <v>0</v>
      </c>
      <c r="T293" s="389">
        <f t="shared" si="32"/>
        <v>0</v>
      </c>
      <c r="U293" s="389">
        <f t="shared" si="32"/>
        <v>0</v>
      </c>
      <c r="V293" s="389">
        <f t="shared" si="32"/>
        <v>0</v>
      </c>
      <c r="W293" s="389">
        <f t="shared" si="32"/>
        <v>0</v>
      </c>
      <c r="X293" s="389">
        <f t="shared" si="32"/>
        <v>0</v>
      </c>
      <c r="Y293" s="389">
        <f t="shared" si="32"/>
        <v>0</v>
      </c>
      <c r="Z293" s="389">
        <f t="shared" si="32"/>
        <v>0</v>
      </c>
      <c r="AA293" s="389">
        <f t="shared" si="32"/>
        <v>0</v>
      </c>
      <c r="AB293" s="389">
        <f t="shared" si="32"/>
        <v>0</v>
      </c>
      <c r="AC293" s="389">
        <f t="shared" si="32"/>
        <v>0</v>
      </c>
      <c r="AD293" s="389">
        <f t="shared" si="32"/>
        <v>0</v>
      </c>
      <c r="AE293" s="389">
        <f t="shared" si="32"/>
        <v>0</v>
      </c>
      <c r="AF293" s="389">
        <f t="shared" si="32"/>
        <v>0</v>
      </c>
      <c r="AG293" s="389">
        <f t="shared" si="32"/>
        <v>0</v>
      </c>
      <c r="AH293" s="389">
        <f t="shared" si="32"/>
        <v>0</v>
      </c>
      <c r="AI293" s="389">
        <f t="shared" si="32"/>
        <v>0</v>
      </c>
      <c r="AJ293" s="389">
        <f t="shared" si="32"/>
        <v>0</v>
      </c>
      <c r="AK293" s="389">
        <f t="shared" si="32"/>
        <v>0</v>
      </c>
      <c r="AL293" s="389">
        <f t="shared" si="32"/>
        <v>0</v>
      </c>
      <c r="AM293" s="389">
        <f t="shared" si="32"/>
        <v>0</v>
      </c>
      <c r="AN293" s="389">
        <f t="shared" si="32"/>
        <v>0</v>
      </c>
      <c r="AO293" s="389">
        <f t="shared" si="32"/>
        <v>0</v>
      </c>
      <c r="AP293" s="389">
        <f t="shared" si="32"/>
        <v>0</v>
      </c>
      <c r="AQ293" s="389">
        <f t="shared" si="32"/>
        <v>0</v>
      </c>
      <c r="AR293" s="389">
        <f t="shared" si="32"/>
        <v>0</v>
      </c>
      <c r="AS293" s="389">
        <f t="shared" si="32"/>
        <v>0</v>
      </c>
      <c r="AT293" s="389">
        <f t="shared" si="32"/>
        <v>0</v>
      </c>
      <c r="AU293" s="389">
        <f t="shared" si="32"/>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89" s="79" customFormat="1" ht="15" outlineLevel="1" x14ac:dyDescent="0.25">
      <c r="A294" s="257"/>
      <c r="B294" s="258"/>
      <c r="C294" s="268"/>
      <c r="D294" s="268"/>
      <c r="E294" s="268"/>
      <c r="F294" s="276"/>
      <c r="G294" s="276" t="str">
        <f t="shared" ref="G294" si="33">_xlfn.CONCAT(H207:M207)</f>
        <v>YAAAAa</v>
      </c>
      <c r="H294" s="389">
        <f t="shared" ref="H294:K294" si="34">IF(H272&gt;0,1,0)</f>
        <v>0</v>
      </c>
      <c r="I294" s="389">
        <f t="shared" si="34"/>
        <v>0</v>
      </c>
      <c r="J294" s="389">
        <f t="shared" si="34"/>
        <v>0</v>
      </c>
      <c r="K294" s="389">
        <f t="shared" si="34"/>
        <v>0</v>
      </c>
      <c r="L294" s="389">
        <f t="shared" ref="L294:AU294" si="35">IF(L272&gt;0,1,0)</f>
        <v>0</v>
      </c>
      <c r="M294" s="389">
        <f t="shared" si="35"/>
        <v>0</v>
      </c>
      <c r="N294" s="389">
        <f t="shared" si="35"/>
        <v>0</v>
      </c>
      <c r="O294" s="389">
        <f t="shared" si="35"/>
        <v>0</v>
      </c>
      <c r="P294" s="389">
        <f t="shared" si="35"/>
        <v>0</v>
      </c>
      <c r="Q294" s="389">
        <f t="shared" si="35"/>
        <v>0</v>
      </c>
      <c r="R294" s="389">
        <f t="shared" si="35"/>
        <v>0</v>
      </c>
      <c r="S294" s="389">
        <f t="shared" si="35"/>
        <v>0</v>
      </c>
      <c r="T294" s="389">
        <f t="shared" si="35"/>
        <v>0</v>
      </c>
      <c r="U294" s="389">
        <f t="shared" si="35"/>
        <v>0</v>
      </c>
      <c r="V294" s="389">
        <f t="shared" si="35"/>
        <v>0</v>
      </c>
      <c r="W294" s="389">
        <f t="shared" si="35"/>
        <v>0</v>
      </c>
      <c r="X294" s="389">
        <f t="shared" si="35"/>
        <v>0</v>
      </c>
      <c r="Y294" s="389">
        <f t="shared" si="35"/>
        <v>0</v>
      </c>
      <c r="Z294" s="389">
        <f t="shared" si="35"/>
        <v>0</v>
      </c>
      <c r="AA294" s="389">
        <f t="shared" si="35"/>
        <v>0</v>
      </c>
      <c r="AB294" s="389">
        <f t="shared" si="35"/>
        <v>0</v>
      </c>
      <c r="AC294" s="389">
        <f t="shared" si="35"/>
        <v>0</v>
      </c>
      <c r="AD294" s="389">
        <f t="shared" si="35"/>
        <v>0</v>
      </c>
      <c r="AE294" s="389">
        <f t="shared" si="35"/>
        <v>0</v>
      </c>
      <c r="AF294" s="389">
        <f t="shared" si="35"/>
        <v>0</v>
      </c>
      <c r="AG294" s="389">
        <f t="shared" si="35"/>
        <v>0</v>
      </c>
      <c r="AH294" s="389">
        <f t="shared" si="35"/>
        <v>0</v>
      </c>
      <c r="AI294" s="389">
        <f t="shared" si="35"/>
        <v>0</v>
      </c>
      <c r="AJ294" s="389">
        <f t="shared" si="35"/>
        <v>0</v>
      </c>
      <c r="AK294" s="389">
        <f t="shared" si="35"/>
        <v>0</v>
      </c>
      <c r="AL294" s="389">
        <f t="shared" si="35"/>
        <v>0</v>
      </c>
      <c r="AM294" s="389">
        <f t="shared" si="35"/>
        <v>0</v>
      </c>
      <c r="AN294" s="389">
        <f t="shared" si="35"/>
        <v>0</v>
      </c>
      <c r="AO294" s="389">
        <f t="shared" si="35"/>
        <v>0</v>
      </c>
      <c r="AP294" s="389">
        <f t="shared" si="35"/>
        <v>0</v>
      </c>
      <c r="AQ294" s="389">
        <f t="shared" si="35"/>
        <v>0</v>
      </c>
      <c r="AR294" s="389">
        <f t="shared" si="35"/>
        <v>0</v>
      </c>
      <c r="AS294" s="389">
        <f t="shared" si="35"/>
        <v>0</v>
      </c>
      <c r="AT294" s="389">
        <f t="shared" si="35"/>
        <v>0</v>
      </c>
      <c r="AU294" s="389">
        <f t="shared" si="35"/>
        <v>0</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89" ht="12" customHeight="1" outlineLevel="1" x14ac:dyDescent="0.25">
      <c r="A295" s="4"/>
      <c r="B295" s="5"/>
      <c r="C295" s="16"/>
      <c r="D295" s="16"/>
      <c r="E295" s="16"/>
      <c r="F295" s="32"/>
      <c r="G295" s="32"/>
      <c r="I295" s="32"/>
      <c r="J295" s="32"/>
      <c r="K295" s="33"/>
      <c r="L295" s="33"/>
      <c r="M295" s="33"/>
      <c r="N295" s="57"/>
      <c r="O295" s="57"/>
      <c r="P295" s="57"/>
      <c r="Q295" s="34"/>
      <c r="R295" s="34"/>
      <c r="S295" s="34"/>
      <c r="T295" s="34"/>
      <c r="U295" s="34"/>
      <c r="V295" s="34"/>
      <c r="W295" s="34"/>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15"/>
      <c r="BS295" s="6"/>
      <c r="BT295" s="6"/>
      <c r="BU295" s="6"/>
    </row>
    <row r="296" spans="1:89" ht="5.0999999999999996" customHeight="1" outlineLevel="1" x14ac:dyDescent="0.2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6"/>
      <c r="Y296" s="226"/>
      <c r="Z296" s="226"/>
      <c r="AA296" s="296"/>
      <c r="AB296" s="296"/>
      <c r="AC296" s="296"/>
      <c r="AD296" s="296"/>
      <c r="AE296" s="296"/>
      <c r="AF296" s="296"/>
      <c r="AG296" s="296"/>
      <c r="AH296" s="296"/>
      <c r="AI296" s="296"/>
      <c r="AJ296" s="296"/>
      <c r="AK296" s="296"/>
      <c r="AL296" s="296"/>
      <c r="AM296" s="296"/>
      <c r="AN296" s="296"/>
      <c r="AO296" s="296"/>
      <c r="AP296" s="296"/>
      <c r="AQ296" s="296"/>
      <c r="AR296" s="296"/>
      <c r="AS296" s="296"/>
      <c r="AT296" s="296"/>
      <c r="AU296" s="296"/>
      <c r="AV296" s="296"/>
      <c r="AW296" s="296"/>
      <c r="AX296" s="296"/>
      <c r="AY296" s="296"/>
      <c r="AZ296" s="296"/>
      <c r="BA296" s="296"/>
      <c r="BB296" s="296"/>
      <c r="BC296" s="296"/>
      <c r="BD296" s="296"/>
      <c r="BE296" s="296"/>
      <c r="BF296" s="296"/>
      <c r="BG296" s="296"/>
      <c r="BH296" s="296"/>
      <c r="BI296" s="296"/>
      <c r="BJ296" s="296"/>
      <c r="BK296" s="296"/>
      <c r="BL296" s="296"/>
      <c r="BM296" s="296"/>
      <c r="BN296" s="296"/>
      <c r="BO296" s="296"/>
      <c r="BP296" s="296"/>
      <c r="BQ296" s="226"/>
      <c r="BR296" s="15"/>
      <c r="BS296" s="6"/>
      <c r="BT296" s="6"/>
      <c r="BU296" s="6"/>
    </row>
    <row r="297" spans="1:89" ht="24.95" customHeight="1" outlineLevel="1" x14ac:dyDescent="0.2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8"/>
      <c r="AB297" s="288"/>
      <c r="AC297" s="288"/>
      <c r="AD297" s="288"/>
      <c r="AE297" s="288"/>
      <c r="AF297" s="288"/>
      <c r="AG297" s="288"/>
      <c r="AH297" s="288"/>
      <c r="AI297" s="288"/>
      <c r="AJ297" s="288"/>
      <c r="AK297" s="288"/>
      <c r="AL297" s="288"/>
      <c r="AM297" s="288"/>
      <c r="AN297" s="288"/>
      <c r="AO297" s="288"/>
      <c r="AP297" s="288"/>
      <c r="AQ297" s="288"/>
      <c r="AR297" s="288"/>
      <c r="AS297" s="288"/>
      <c r="AT297" s="288"/>
      <c r="AU297" s="288"/>
      <c r="AV297" s="288"/>
      <c r="AW297" s="288"/>
      <c r="AX297" s="288"/>
      <c r="AY297" s="288"/>
      <c r="AZ297" s="288"/>
      <c r="BA297" s="288"/>
      <c r="BB297" s="288"/>
      <c r="BC297" s="288"/>
      <c r="BD297" s="288"/>
      <c r="BE297" s="288"/>
      <c r="BF297" s="288"/>
      <c r="BG297" s="288"/>
      <c r="BH297" s="288"/>
      <c r="BI297" s="288"/>
      <c r="BJ297" s="288"/>
      <c r="BK297" s="288"/>
      <c r="BL297" s="288"/>
      <c r="BM297" s="288"/>
      <c r="BN297" s="288"/>
      <c r="BO297" s="288"/>
      <c r="BP297" s="288"/>
      <c r="BQ297" s="38"/>
      <c r="BR297" s="40" t="s">
        <v>24</v>
      </c>
      <c r="BS297" s="6"/>
      <c r="BT297" s="6"/>
      <c r="BU297" s="6"/>
    </row>
    <row r="298" spans="1:89" ht="12" customHeight="1" outlineLevel="1" x14ac:dyDescent="0.2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59"/>
      <c r="AB298" s="259"/>
      <c r="AC298" s="259"/>
      <c r="AD298" s="259"/>
      <c r="AE298" s="259"/>
      <c r="AF298" s="259"/>
      <c r="AG298" s="259"/>
      <c r="AH298" s="259"/>
      <c r="AI298" s="259"/>
      <c r="AJ298" s="259"/>
      <c r="AK298" s="259"/>
      <c r="AL298" s="259"/>
      <c r="AM298" s="259"/>
      <c r="AN298" s="259"/>
      <c r="AO298" s="259"/>
      <c r="AP298" s="259"/>
      <c r="AQ298" s="259"/>
      <c r="AR298" s="259"/>
      <c r="AS298" s="259"/>
      <c r="AT298" s="259"/>
      <c r="AU298" s="259"/>
      <c r="AV298" s="259"/>
      <c r="AW298" s="259"/>
      <c r="AX298" s="259"/>
      <c r="AY298" s="259"/>
      <c r="AZ298" s="259"/>
      <c r="BA298" s="259"/>
      <c r="BB298" s="259"/>
      <c r="BC298" s="259"/>
      <c r="BD298" s="259"/>
      <c r="BE298" s="259"/>
      <c r="BF298" s="259"/>
      <c r="BG298" s="259"/>
      <c r="BH298" s="259"/>
      <c r="BI298" s="259"/>
      <c r="BJ298" s="259"/>
      <c r="BK298" s="259"/>
      <c r="BL298" s="259"/>
      <c r="BM298" s="259"/>
      <c r="BN298" s="259"/>
      <c r="BO298" s="259"/>
      <c r="BP298" s="259"/>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2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8"/>
      <c r="AB299" s="258"/>
      <c r="AC299" s="258"/>
      <c r="AD299" s="258"/>
      <c r="AE299" s="258"/>
      <c r="AF299" s="258"/>
      <c r="AG299" s="258"/>
      <c r="AH299" s="258"/>
      <c r="AI299" s="258"/>
      <c r="AJ299" s="258"/>
      <c r="AK299" s="258"/>
      <c r="AL299" s="258"/>
      <c r="AM299" s="258"/>
      <c r="AN299" s="258"/>
      <c r="AO299" s="258"/>
      <c r="AP299" s="258"/>
      <c r="AQ299" s="258"/>
      <c r="AR299" s="258"/>
      <c r="AS299" s="258"/>
      <c r="AT299" s="258"/>
      <c r="AU299" s="258"/>
      <c r="AV299" s="258"/>
      <c r="AW299" s="258"/>
      <c r="AX299" s="258"/>
      <c r="AY299" s="258"/>
      <c r="AZ299" s="258"/>
      <c r="BA299" s="258"/>
      <c r="BB299" s="258"/>
      <c r="BC299" s="258"/>
      <c r="BD299" s="258"/>
      <c r="BE299" s="258"/>
      <c r="BF299" s="258"/>
      <c r="BG299" s="258"/>
      <c r="BH299" s="258"/>
      <c r="BI299" s="258"/>
      <c r="BJ299" s="258"/>
      <c r="BK299" s="258"/>
      <c r="BL299" s="258"/>
      <c r="BM299" s="258"/>
      <c r="BN299" s="258"/>
      <c r="BO299" s="258"/>
      <c r="BP299" s="258"/>
    </row>
    <row r="300" spans="1:89" ht="5.0999999999999996" customHeight="1" outlineLevel="1" thickBot="1" x14ac:dyDescent="0.3">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8"/>
      <c r="AB300" s="258"/>
      <c r="AC300" s="258"/>
      <c r="AD300" s="258"/>
      <c r="AE300" s="258"/>
      <c r="AF300" s="258"/>
      <c r="AG300" s="258"/>
      <c r="AH300" s="258"/>
      <c r="AI300" s="258"/>
      <c r="AJ300" s="258"/>
      <c r="AK300" s="258"/>
      <c r="AL300" s="258"/>
      <c r="AM300" s="258"/>
      <c r="AN300" s="258"/>
      <c r="AO300" s="258"/>
      <c r="AP300" s="258"/>
      <c r="AQ300" s="258"/>
      <c r="AR300" s="258"/>
      <c r="AS300" s="258"/>
      <c r="AT300" s="258"/>
      <c r="AU300" s="258"/>
      <c r="AV300" s="258"/>
      <c r="AW300" s="258"/>
      <c r="AX300" s="258"/>
      <c r="AY300" s="258"/>
      <c r="AZ300" s="258"/>
      <c r="BA300" s="258"/>
      <c r="BB300" s="258"/>
      <c r="BC300" s="258"/>
      <c r="BD300" s="258"/>
      <c r="BE300" s="258"/>
      <c r="BF300" s="258"/>
      <c r="BG300" s="258"/>
      <c r="BH300" s="258"/>
      <c r="BI300" s="258"/>
      <c r="BJ300" s="258"/>
      <c r="BK300" s="258"/>
      <c r="BL300" s="258"/>
      <c r="BM300" s="258"/>
      <c r="BN300" s="258"/>
      <c r="BO300" s="258"/>
      <c r="BP300" s="258"/>
    </row>
    <row r="301" spans="1:89" ht="5.0999999999999996" customHeight="1" outlineLevel="1" x14ac:dyDescent="0.2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59"/>
      <c r="AB301" s="259"/>
      <c r="AC301" s="259"/>
      <c r="AD301" s="259"/>
      <c r="AE301" s="259"/>
      <c r="AF301" s="259"/>
      <c r="AG301" s="259"/>
      <c r="AH301" s="259"/>
      <c r="AI301" s="259"/>
      <c r="AJ301" s="259"/>
      <c r="AK301" s="259"/>
      <c r="AL301" s="259"/>
      <c r="AM301" s="259"/>
      <c r="AN301" s="259"/>
      <c r="AO301" s="259"/>
      <c r="AP301" s="259"/>
      <c r="AQ301" s="259"/>
      <c r="AR301" s="259"/>
      <c r="AS301" s="259"/>
      <c r="AT301" s="259"/>
      <c r="AU301" s="259"/>
      <c r="AV301" s="259"/>
      <c r="AW301" s="259"/>
      <c r="AX301" s="259"/>
      <c r="AY301" s="259"/>
      <c r="AZ301" s="259"/>
      <c r="BA301" s="259"/>
      <c r="BB301" s="259"/>
      <c r="BC301" s="259"/>
      <c r="BD301" s="259"/>
      <c r="BE301" s="259"/>
      <c r="BF301" s="259"/>
      <c r="BG301" s="259"/>
      <c r="BH301" s="259"/>
      <c r="BI301" s="259"/>
      <c r="BJ301" s="259"/>
      <c r="BK301" s="259"/>
      <c r="BL301" s="259"/>
      <c r="BM301" s="259"/>
      <c r="BN301" s="259"/>
      <c r="BO301" s="259"/>
      <c r="BP301" s="259"/>
    </row>
    <row r="302" spans="1:89" ht="12" customHeight="1" outlineLevel="1" x14ac:dyDescent="0.25">
      <c r="A302" s="4"/>
      <c r="B302" s="5"/>
      <c r="C302" s="11"/>
      <c r="D302" s="11"/>
      <c r="E302" s="11" t="s">
        <v>1</v>
      </c>
      <c r="F302" s="12"/>
      <c r="G302" s="13" t="s">
        <v>411</v>
      </c>
      <c r="H302" s="12"/>
      <c r="I302" s="12"/>
      <c r="J302" s="12"/>
      <c r="K302" s="12"/>
      <c r="L302" s="12"/>
      <c r="M302" s="12"/>
      <c r="N302" s="12"/>
      <c r="O302" s="12"/>
      <c r="P302" s="12"/>
      <c r="Q302" s="12"/>
      <c r="R302" s="12"/>
      <c r="S302" s="14"/>
      <c r="T302" s="12"/>
      <c r="U302" s="14"/>
      <c r="V302" s="14"/>
      <c r="W302" s="15"/>
      <c r="X302" s="6"/>
      <c r="Y302" s="6"/>
      <c r="Z302" s="6"/>
      <c r="AA302" s="259"/>
      <c r="AB302" s="259"/>
      <c r="AC302" s="259"/>
      <c r="AD302" s="259"/>
      <c r="AE302" s="259"/>
      <c r="AF302" s="259"/>
      <c r="AG302" s="259"/>
      <c r="AH302" s="259"/>
      <c r="AI302" s="259"/>
      <c r="AJ302" s="259"/>
      <c r="AK302" s="259"/>
      <c r="AL302" s="259"/>
      <c r="AM302" s="259"/>
      <c r="AN302" s="259"/>
      <c r="AO302" s="259"/>
      <c r="AP302" s="259"/>
      <c r="AQ302" s="259"/>
      <c r="AR302" s="259"/>
      <c r="AS302" s="259"/>
      <c r="AT302" s="259"/>
      <c r="AU302" s="259"/>
      <c r="AV302" s="259"/>
      <c r="AW302" s="259"/>
      <c r="AX302" s="259"/>
      <c r="AY302" s="259"/>
      <c r="AZ302" s="259"/>
      <c r="BA302" s="259"/>
      <c r="BB302" s="259"/>
      <c r="BC302" s="259"/>
      <c r="BD302" s="259"/>
      <c r="BE302" s="259"/>
      <c r="BF302" s="259"/>
      <c r="BG302" s="259"/>
      <c r="BH302" s="259"/>
      <c r="BI302" s="259"/>
      <c r="BJ302" s="259"/>
      <c r="BK302" s="259"/>
      <c r="BL302" s="259"/>
      <c r="BM302" s="259"/>
      <c r="BN302" s="259"/>
      <c r="BO302" s="259"/>
      <c r="BP302" s="259"/>
    </row>
    <row r="303" spans="1:89" ht="12" customHeight="1" outlineLevel="1" x14ac:dyDescent="0.25">
      <c r="A303" s="4"/>
      <c r="B303" s="5"/>
      <c r="C303" s="11"/>
      <c r="D303" s="11"/>
      <c r="E303" s="16"/>
      <c r="F303" s="12"/>
      <c r="G303" s="17"/>
      <c r="H303" s="12"/>
      <c r="I303" s="334" t="s">
        <v>395</v>
      </c>
      <c r="J303" s="12"/>
      <c r="K303" s="12"/>
      <c r="L303" s="12"/>
      <c r="M303" s="12"/>
      <c r="N303" s="12"/>
      <c r="O303" s="12"/>
      <c r="P303" s="12"/>
      <c r="Q303" s="12"/>
      <c r="R303" s="12"/>
      <c r="S303" s="14"/>
      <c r="T303" s="18"/>
      <c r="U303" s="14"/>
      <c r="V303" s="14"/>
      <c r="W303" s="15"/>
      <c r="X303" s="6"/>
      <c r="Y303" s="6"/>
      <c r="Z303" s="6"/>
      <c r="AA303" s="259"/>
      <c r="AB303" s="259"/>
      <c r="AC303" s="259"/>
      <c r="AD303" s="259"/>
      <c r="AE303" s="259"/>
      <c r="AF303" s="259"/>
      <c r="AG303" s="259"/>
      <c r="AH303" s="259"/>
      <c r="AI303" s="259"/>
      <c r="AJ303" s="259"/>
      <c r="AK303" s="259"/>
      <c r="AL303" s="259"/>
      <c r="AM303" s="259"/>
      <c r="AN303" s="259"/>
      <c r="AO303" s="259"/>
      <c r="AP303" s="259"/>
      <c r="AQ303" s="259"/>
      <c r="AR303" s="259"/>
      <c r="AS303" s="259"/>
      <c r="AT303" s="259"/>
      <c r="AU303" s="259"/>
      <c r="AV303" s="259"/>
      <c r="AW303" s="259"/>
      <c r="AX303" s="259"/>
      <c r="AY303" s="259"/>
      <c r="AZ303" s="259"/>
      <c r="BA303" s="259"/>
      <c r="BB303" s="259"/>
      <c r="BC303" s="259"/>
      <c r="BD303" s="259"/>
      <c r="BE303" s="259"/>
      <c r="BF303" s="259"/>
      <c r="BG303" s="259"/>
      <c r="BH303" s="259"/>
      <c r="BI303" s="259"/>
      <c r="BJ303" s="259"/>
      <c r="BK303" s="259"/>
      <c r="BL303" s="259"/>
      <c r="BM303" s="259"/>
      <c r="BN303" s="259"/>
      <c r="BO303" s="259"/>
      <c r="BP303" s="259"/>
    </row>
    <row r="304" spans="1:89" ht="12" customHeight="1" outlineLevel="1" x14ac:dyDescent="0.25">
      <c r="A304" s="4"/>
      <c r="B304" s="5"/>
      <c r="C304" s="16"/>
      <c r="D304" s="11"/>
      <c r="E304" s="16"/>
      <c r="F304" s="12"/>
      <c r="G304" s="12"/>
      <c r="H304" s="12"/>
      <c r="I304" s="12" t="s">
        <v>432</v>
      </c>
      <c r="J304" s="12"/>
      <c r="K304" s="12"/>
      <c r="L304" s="12"/>
      <c r="M304" s="12"/>
      <c r="N304" s="12"/>
      <c r="O304" s="12"/>
      <c r="P304" s="12"/>
      <c r="Q304" s="12"/>
      <c r="R304" s="12"/>
      <c r="S304" s="14"/>
      <c r="T304" s="18"/>
      <c r="U304" s="14"/>
      <c r="V304" s="14"/>
      <c r="W304" s="15"/>
      <c r="X304" s="6"/>
      <c r="Y304" s="6"/>
      <c r="Z304" s="6"/>
      <c r="AA304" s="259"/>
      <c r="AB304" s="259"/>
      <c r="AC304" s="259"/>
      <c r="AD304" s="259"/>
      <c r="AE304" s="259"/>
      <c r="AF304" s="259"/>
      <c r="AG304" s="259"/>
      <c r="AH304" s="259"/>
      <c r="AI304" s="259"/>
      <c r="AJ304" s="259"/>
      <c r="AK304" s="259"/>
      <c r="AL304" s="259"/>
      <c r="AM304" s="259"/>
      <c r="AN304" s="259"/>
      <c r="AO304" s="259"/>
      <c r="AP304" s="259"/>
      <c r="AQ304" s="259"/>
      <c r="AR304" s="259"/>
      <c r="AS304" s="259"/>
      <c r="AT304" s="259"/>
      <c r="AU304" s="259"/>
      <c r="AV304" s="259"/>
      <c r="AW304" s="259"/>
      <c r="AX304" s="259"/>
      <c r="AY304" s="259"/>
      <c r="AZ304" s="259"/>
      <c r="BA304" s="259"/>
      <c r="BB304" s="259"/>
      <c r="BC304" s="259"/>
      <c r="BD304" s="259"/>
      <c r="BE304" s="259"/>
      <c r="BF304" s="259"/>
      <c r="BG304" s="259"/>
      <c r="BH304" s="259"/>
      <c r="BI304" s="259"/>
      <c r="BJ304" s="259"/>
      <c r="BK304" s="259"/>
      <c r="BL304" s="259"/>
      <c r="BM304" s="259"/>
      <c r="BN304" s="259"/>
      <c r="BO304" s="259"/>
      <c r="BP304" s="259"/>
    </row>
    <row r="305" spans="1:68" ht="12" customHeight="1" outlineLevel="1" x14ac:dyDescent="0.2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59"/>
      <c r="AB305" s="259"/>
      <c r="AC305" s="259"/>
      <c r="AD305" s="259"/>
      <c r="AE305" s="259"/>
      <c r="AF305" s="259"/>
      <c r="AG305" s="259"/>
      <c r="AH305" s="259"/>
      <c r="AI305" s="259"/>
      <c r="AJ305" s="259"/>
      <c r="AK305" s="259"/>
      <c r="AL305" s="259"/>
      <c r="AM305" s="259"/>
      <c r="AN305" s="259"/>
      <c r="AO305" s="259"/>
      <c r="AP305" s="259"/>
      <c r="AQ305" s="259"/>
      <c r="AR305" s="259"/>
      <c r="AS305" s="259"/>
      <c r="AT305" s="259"/>
      <c r="AU305" s="259"/>
      <c r="AV305" s="259"/>
      <c r="AW305" s="259"/>
      <c r="AX305" s="259"/>
      <c r="AY305" s="259"/>
      <c r="AZ305" s="259"/>
      <c r="BA305" s="259"/>
      <c r="BB305" s="259"/>
      <c r="BC305" s="259"/>
      <c r="BD305" s="259"/>
      <c r="BE305" s="259"/>
      <c r="BF305" s="259"/>
      <c r="BG305" s="259"/>
      <c r="BH305" s="259"/>
      <c r="BI305" s="259"/>
      <c r="BJ305" s="259"/>
      <c r="BK305" s="259"/>
      <c r="BL305" s="259"/>
      <c r="BM305" s="259"/>
      <c r="BN305" s="259"/>
      <c r="BO305" s="259"/>
      <c r="BP305" s="259"/>
    </row>
    <row r="306" spans="1:68" ht="12" customHeight="1" outlineLevel="1" x14ac:dyDescent="0.25">
      <c r="A306" s="4"/>
      <c r="B306" s="5"/>
      <c r="C306" s="16"/>
      <c r="D306" s="16"/>
      <c r="E306" s="16"/>
      <c r="F306" s="16"/>
      <c r="G306" s="16"/>
      <c r="H306" s="16"/>
      <c r="I306" s="344"/>
      <c r="J306" s="344"/>
      <c r="K306" s="344"/>
      <c r="L306" s="344"/>
      <c r="M306" s="344"/>
      <c r="N306" s="347"/>
      <c r="O306" s="344"/>
      <c r="P306" s="344"/>
      <c r="Q306" s="344"/>
      <c r="R306" s="344"/>
      <c r="S306" s="344"/>
      <c r="T306" s="344"/>
      <c r="U306" s="344"/>
      <c r="V306" s="344"/>
      <c r="W306" s="15"/>
      <c r="X306" s="6"/>
      <c r="Y306" s="6"/>
      <c r="Z306" s="6"/>
      <c r="AA306" s="259"/>
      <c r="AB306" s="259"/>
      <c r="AC306" s="259"/>
      <c r="AD306" s="259"/>
      <c r="AE306" s="259"/>
      <c r="AF306" s="259"/>
      <c r="AG306" s="259"/>
      <c r="AH306" s="259"/>
      <c r="AI306" s="259"/>
      <c r="AJ306" s="259"/>
      <c r="AK306" s="259"/>
      <c r="AL306" s="259"/>
      <c r="AM306" s="259"/>
      <c r="AN306" s="259"/>
      <c r="AO306" s="259"/>
      <c r="AP306" s="259"/>
      <c r="AQ306" s="259"/>
      <c r="AR306" s="259"/>
      <c r="AS306" s="259"/>
      <c r="AT306" s="259"/>
      <c r="AU306" s="259"/>
      <c r="AV306" s="259"/>
      <c r="AW306" s="259"/>
      <c r="AX306" s="259"/>
      <c r="AY306" s="259"/>
      <c r="AZ306" s="259"/>
      <c r="BA306" s="259"/>
      <c r="BB306" s="259"/>
      <c r="BC306" s="259"/>
      <c r="BD306" s="259"/>
      <c r="BE306" s="259"/>
      <c r="BF306" s="259"/>
      <c r="BG306" s="259"/>
      <c r="BH306" s="259"/>
      <c r="BI306" s="259"/>
      <c r="BJ306" s="259"/>
      <c r="BK306" s="259"/>
      <c r="BL306" s="259"/>
      <c r="BM306" s="259"/>
      <c r="BN306" s="259"/>
      <c r="BO306" s="259"/>
      <c r="BP306" s="259"/>
    </row>
    <row r="307" spans="1:68" ht="12" customHeight="1" outlineLevel="1" x14ac:dyDescent="0.25">
      <c r="A307" s="4"/>
      <c r="B307" s="5"/>
      <c r="C307" s="16"/>
      <c r="D307" s="16"/>
      <c r="E307" s="16"/>
      <c r="F307" s="16"/>
      <c r="G307" s="16"/>
      <c r="H307" s="16"/>
      <c r="I307" s="16"/>
      <c r="J307" s="16"/>
      <c r="K307" s="16"/>
      <c r="L307" s="344"/>
      <c r="M307" s="344"/>
      <c r="N307" s="344"/>
      <c r="O307" s="344"/>
      <c r="P307" s="344"/>
      <c r="Q307" s="344"/>
      <c r="R307" s="344"/>
      <c r="S307" s="344"/>
      <c r="T307" s="344"/>
      <c r="U307" s="344"/>
      <c r="V307" s="344"/>
      <c r="W307" s="15"/>
      <c r="X307" s="6"/>
      <c r="Y307" s="6"/>
      <c r="Z307" s="6"/>
      <c r="AA307" s="259"/>
      <c r="AB307" s="259"/>
      <c r="AC307" s="259"/>
      <c r="AD307" s="259"/>
      <c r="AE307" s="259"/>
      <c r="AF307" s="259"/>
      <c r="AG307" s="259"/>
      <c r="AH307" s="259"/>
      <c r="AI307" s="259"/>
      <c r="AJ307" s="259"/>
      <c r="AK307" s="259"/>
      <c r="AL307" s="259"/>
      <c r="AM307" s="259"/>
      <c r="AN307" s="259"/>
      <c r="AO307" s="259"/>
      <c r="AP307" s="259"/>
      <c r="AQ307" s="259"/>
      <c r="AR307" s="259"/>
      <c r="AS307" s="259"/>
      <c r="AT307" s="259"/>
      <c r="AU307" s="259"/>
      <c r="AV307" s="259"/>
      <c r="AW307" s="259"/>
      <c r="AX307" s="259"/>
      <c r="AY307" s="259"/>
      <c r="AZ307" s="259"/>
      <c r="BA307" s="259"/>
      <c r="BB307" s="259"/>
      <c r="BC307" s="259"/>
      <c r="BD307" s="259"/>
      <c r="BE307" s="259"/>
      <c r="BF307" s="259"/>
      <c r="BG307" s="259"/>
      <c r="BH307" s="259"/>
      <c r="BI307" s="259"/>
      <c r="BJ307" s="259"/>
      <c r="BK307" s="259"/>
      <c r="BL307" s="259"/>
      <c r="BM307" s="259"/>
      <c r="BN307" s="259"/>
      <c r="BO307" s="259"/>
      <c r="BP307" s="259"/>
    </row>
    <row r="308" spans="1:68" ht="12" customHeight="1" outlineLevel="1" x14ac:dyDescent="0.25">
      <c r="A308" s="4"/>
      <c r="B308" s="5"/>
      <c r="C308" s="16"/>
      <c r="D308" s="16"/>
      <c r="E308" s="16"/>
      <c r="F308" s="16"/>
      <c r="G308" s="16"/>
      <c r="H308" s="16"/>
      <c r="I308" s="16" t="s">
        <v>412</v>
      </c>
      <c r="J308" s="16" t="s">
        <v>412</v>
      </c>
      <c r="K308" s="16" t="s">
        <v>412</v>
      </c>
      <c r="L308" s="344" t="s">
        <v>413</v>
      </c>
      <c r="M308" s="344" t="s">
        <v>413</v>
      </c>
      <c r="N308" s="344" t="s">
        <v>413</v>
      </c>
      <c r="O308" s="16"/>
      <c r="P308" s="16"/>
      <c r="Q308" s="16"/>
      <c r="R308" s="16"/>
      <c r="S308" s="16"/>
      <c r="T308" s="16"/>
      <c r="U308" s="16"/>
      <c r="V308" s="16"/>
      <c r="W308" s="15"/>
      <c r="X308" s="6"/>
      <c r="Y308" s="6"/>
      <c r="Z308" s="6"/>
      <c r="AA308" s="259"/>
      <c r="AB308" s="259"/>
      <c r="AC308" s="259"/>
      <c r="AD308" s="259"/>
      <c r="AE308" s="259"/>
      <c r="AF308" s="259"/>
      <c r="AG308" s="259"/>
      <c r="AH308" s="259"/>
      <c r="AI308" s="259"/>
      <c r="AJ308" s="259"/>
      <c r="AK308" s="259"/>
      <c r="AL308" s="259"/>
      <c r="AM308" s="259"/>
      <c r="AN308" s="259"/>
      <c r="AO308" s="259"/>
      <c r="AP308" s="259"/>
      <c r="AQ308" s="259"/>
      <c r="AR308" s="259"/>
      <c r="AS308" s="259"/>
      <c r="AT308" s="259"/>
      <c r="AU308" s="259"/>
      <c r="AV308" s="259"/>
      <c r="AW308" s="259"/>
      <c r="AX308" s="259"/>
      <c r="AY308" s="259"/>
      <c r="AZ308" s="259"/>
      <c r="BA308" s="259"/>
      <c r="BB308" s="259"/>
      <c r="BC308" s="259"/>
      <c r="BD308" s="259"/>
      <c r="BE308" s="259"/>
      <c r="BF308" s="259"/>
      <c r="BG308" s="259"/>
      <c r="BH308" s="259"/>
      <c r="BI308" s="259"/>
      <c r="BJ308" s="259"/>
      <c r="BK308" s="259"/>
      <c r="BL308" s="259"/>
      <c r="BM308" s="259"/>
      <c r="BN308" s="259"/>
      <c r="BO308" s="259"/>
      <c r="BP308" s="259"/>
    </row>
    <row r="309" spans="1:68" ht="12" customHeight="1" outlineLevel="1" x14ac:dyDescent="0.25">
      <c r="A309" s="4"/>
      <c r="B309" s="5"/>
      <c r="C309" s="16"/>
      <c r="D309" s="16"/>
      <c r="E309" s="16"/>
      <c r="F309" s="16"/>
      <c r="G309" s="16"/>
      <c r="H309" s="16" t="s">
        <v>405</v>
      </c>
      <c r="I309" s="22" t="s">
        <v>400</v>
      </c>
      <c r="J309" s="22" t="s">
        <v>401</v>
      </c>
      <c r="K309" s="22" t="s">
        <v>402</v>
      </c>
      <c r="L309" s="22" t="s">
        <v>392</v>
      </c>
      <c r="M309" s="22" t="s">
        <v>393</v>
      </c>
      <c r="N309" s="22" t="s">
        <v>394</v>
      </c>
      <c r="O309" s="22"/>
      <c r="P309" s="22"/>
      <c r="Q309" s="22"/>
      <c r="R309" s="22"/>
      <c r="S309" s="22"/>
      <c r="T309" s="22"/>
      <c r="U309" s="22"/>
      <c r="V309" s="22"/>
      <c r="W309" s="15"/>
      <c r="X309" s="6"/>
      <c r="Y309" s="6"/>
      <c r="Z309" s="6"/>
      <c r="AA309" s="259"/>
      <c r="AB309" s="259"/>
      <c r="AC309" s="259"/>
      <c r="AD309" s="259"/>
      <c r="AE309" s="259"/>
      <c r="AF309" s="259"/>
      <c r="AG309" s="259"/>
      <c r="AH309" s="259"/>
      <c r="AI309" s="259"/>
      <c r="AJ309" s="259"/>
      <c r="AK309" s="259"/>
      <c r="AL309" s="259"/>
      <c r="AM309" s="259"/>
      <c r="AN309" s="259"/>
      <c r="AO309" s="259"/>
      <c r="AP309" s="259"/>
      <c r="AQ309" s="259"/>
      <c r="AR309" s="259"/>
      <c r="AS309" s="259"/>
      <c r="AT309" s="259"/>
      <c r="AU309" s="259"/>
      <c r="AV309" s="259"/>
      <c r="AW309" s="259"/>
      <c r="AX309" s="259"/>
      <c r="AY309" s="259"/>
      <c r="AZ309" s="259"/>
      <c r="BA309" s="259"/>
      <c r="BB309" s="259"/>
      <c r="BC309" s="259"/>
      <c r="BD309" s="259"/>
      <c r="BE309" s="259"/>
      <c r="BF309" s="259"/>
      <c r="BG309" s="259"/>
      <c r="BH309" s="259"/>
      <c r="BI309" s="259"/>
      <c r="BJ309" s="259"/>
      <c r="BK309" s="259"/>
      <c r="BL309" s="259"/>
      <c r="BM309" s="259"/>
      <c r="BN309" s="259"/>
      <c r="BO309" s="259"/>
      <c r="BP309" s="259"/>
    </row>
    <row r="310" spans="1:68" ht="15" outlineLevel="1" x14ac:dyDescent="0.25">
      <c r="A310" s="4"/>
      <c r="B310" s="5"/>
      <c r="C310" s="16"/>
      <c r="D310" s="16"/>
      <c r="E310" s="16"/>
      <c r="F310" s="25"/>
      <c r="G310" s="25"/>
      <c r="H310" s="25" t="s">
        <v>79</v>
      </c>
      <c r="I310" s="389">
        <v>10</v>
      </c>
      <c r="J310" s="389">
        <v>26</v>
      </c>
      <c r="K310" s="389">
        <v>25</v>
      </c>
      <c r="L310" s="389">
        <v>18</v>
      </c>
      <c r="M310" s="389">
        <v>0</v>
      </c>
      <c r="N310" s="389">
        <v>0</v>
      </c>
      <c r="Q310" s="25"/>
      <c r="R310" s="25"/>
      <c r="S310" s="25"/>
      <c r="T310" s="25"/>
      <c r="U310" s="25"/>
      <c r="V310" s="25"/>
      <c r="W310" s="15"/>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row>
    <row r="311" spans="1:68" ht="15" outlineLevel="1" x14ac:dyDescent="0.25">
      <c r="A311" s="4"/>
      <c r="B311" s="5"/>
      <c r="C311" s="16"/>
      <c r="D311" s="16"/>
      <c r="E311" s="16"/>
      <c r="F311" s="25"/>
      <c r="G311" s="25"/>
      <c r="H311" s="25" t="s">
        <v>77</v>
      </c>
      <c r="I311" s="389">
        <v>0</v>
      </c>
      <c r="J311" s="389">
        <v>0</v>
      </c>
      <c r="K311" s="389">
        <v>0</v>
      </c>
      <c r="L311" s="389">
        <v>0</v>
      </c>
      <c r="M311" s="389">
        <v>0</v>
      </c>
      <c r="N311" s="389">
        <v>0</v>
      </c>
      <c r="Q311" s="25"/>
      <c r="R311" s="25"/>
      <c r="S311" s="25"/>
      <c r="T311" s="25"/>
      <c r="U311" s="25"/>
      <c r="V311" s="25"/>
      <c r="W311" s="15"/>
      <c r="X311" s="6"/>
      <c r="Y311" s="6"/>
      <c r="Z311" s="6"/>
      <c r="AA311" s="259"/>
      <c r="AB311" s="259"/>
      <c r="AC311" s="259"/>
      <c r="AD311" s="259"/>
      <c r="AE311" s="259"/>
      <c r="AF311" s="259"/>
      <c r="AG311" s="259"/>
      <c r="AH311" s="259"/>
      <c r="AI311" s="259"/>
      <c r="AJ311" s="259"/>
      <c r="AK311" s="259"/>
      <c r="AL311" s="259"/>
      <c r="AM311" s="259"/>
      <c r="AN311" s="259"/>
      <c r="AO311" s="259"/>
      <c r="AP311" s="259"/>
      <c r="AQ311" s="259"/>
      <c r="AR311" s="259"/>
      <c r="AS311" s="259"/>
      <c r="AT311" s="259"/>
      <c r="AU311" s="259"/>
      <c r="AV311" s="259"/>
      <c r="AW311" s="259"/>
      <c r="AX311" s="259"/>
      <c r="AY311" s="259"/>
      <c r="AZ311" s="259"/>
      <c r="BA311" s="259"/>
      <c r="BB311" s="259"/>
      <c r="BC311" s="259"/>
      <c r="BD311" s="259"/>
      <c r="BE311" s="259"/>
      <c r="BF311" s="259"/>
      <c r="BG311" s="259"/>
      <c r="BH311" s="259"/>
      <c r="BI311" s="259"/>
      <c r="BJ311" s="259"/>
      <c r="BK311" s="259"/>
      <c r="BL311" s="259"/>
      <c r="BM311" s="259"/>
      <c r="BN311" s="259"/>
      <c r="BO311" s="259"/>
      <c r="BP311" s="259"/>
    </row>
    <row r="312" spans="1:68" ht="15" outlineLevel="1" x14ac:dyDescent="0.25">
      <c r="A312" s="4"/>
      <c r="B312" s="5"/>
      <c r="C312" s="16"/>
      <c r="D312" s="16"/>
      <c r="E312" s="16"/>
      <c r="F312" s="25"/>
      <c r="G312" s="25"/>
      <c r="H312" s="25" t="s">
        <v>81</v>
      </c>
      <c r="I312" s="389">
        <v>0</v>
      </c>
      <c r="J312" s="389">
        <v>0</v>
      </c>
      <c r="K312" s="389">
        <v>0</v>
      </c>
      <c r="L312" s="389">
        <v>0</v>
      </c>
      <c r="M312" s="389">
        <v>0</v>
      </c>
      <c r="N312" s="389">
        <v>0</v>
      </c>
      <c r="Q312" s="25"/>
      <c r="R312" s="25"/>
      <c r="S312" s="25"/>
      <c r="T312" s="25"/>
      <c r="U312" s="25"/>
      <c r="V312" s="25"/>
      <c r="W312" s="15"/>
      <c r="X312" s="6"/>
      <c r="Y312" s="6"/>
      <c r="Z312" s="6"/>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15" outlineLevel="1" x14ac:dyDescent="0.25">
      <c r="A313" s="4"/>
      <c r="B313" s="5"/>
      <c r="C313" s="16"/>
      <c r="D313" s="16"/>
      <c r="E313" s="16"/>
      <c r="F313" s="25"/>
      <c r="G313" s="25"/>
      <c r="H313" s="25" t="s">
        <v>85</v>
      </c>
      <c r="I313" s="389">
        <v>0</v>
      </c>
      <c r="J313" s="389">
        <v>0</v>
      </c>
      <c r="K313" s="389">
        <v>0</v>
      </c>
      <c r="L313" s="389">
        <v>0</v>
      </c>
      <c r="M313" s="389">
        <v>0</v>
      </c>
      <c r="N313" s="389">
        <v>0</v>
      </c>
      <c r="Q313" s="25"/>
      <c r="R313" s="25"/>
      <c r="S313" s="25"/>
      <c r="T313" s="25"/>
      <c r="U313" s="25"/>
      <c r="V313" s="25"/>
      <c r="W313" s="15"/>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15" outlineLevel="1" x14ac:dyDescent="0.25">
      <c r="A314" s="4"/>
      <c r="B314" s="5"/>
      <c r="C314" s="16"/>
      <c r="D314" s="16"/>
      <c r="E314" s="16"/>
      <c r="F314" s="25"/>
      <c r="G314" s="25"/>
      <c r="H314" s="25" t="s">
        <v>86</v>
      </c>
      <c r="I314" s="389">
        <v>0</v>
      </c>
      <c r="J314" s="389">
        <v>0</v>
      </c>
      <c r="K314" s="389">
        <v>0</v>
      </c>
      <c r="L314" s="389">
        <v>0</v>
      </c>
      <c r="M314" s="389">
        <v>0</v>
      </c>
      <c r="N314" s="389">
        <v>0</v>
      </c>
      <c r="Q314" s="25"/>
      <c r="R314" s="25"/>
      <c r="S314" s="25"/>
      <c r="T314" s="25"/>
      <c r="U314" s="25"/>
      <c r="V314" s="25"/>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68" ht="15" outlineLevel="1" x14ac:dyDescent="0.25">
      <c r="A315" s="4"/>
      <c r="B315" s="5"/>
      <c r="C315" s="16"/>
      <c r="D315" s="16"/>
      <c r="E315" s="16"/>
      <c r="F315" s="25"/>
      <c r="G315" s="25"/>
      <c r="H315" s="25" t="s">
        <v>80</v>
      </c>
      <c r="I315" s="389">
        <v>0</v>
      </c>
      <c r="J315" s="389">
        <v>0</v>
      </c>
      <c r="K315" s="389">
        <v>0</v>
      </c>
      <c r="L315" s="389">
        <v>0</v>
      </c>
      <c r="M315" s="389">
        <v>0</v>
      </c>
      <c r="N315" s="389">
        <v>0</v>
      </c>
      <c r="Q315" s="25"/>
      <c r="R315" s="25"/>
      <c r="S315" s="25"/>
      <c r="T315" s="25"/>
      <c r="U315" s="25"/>
      <c r="V315" s="25"/>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68" ht="15" outlineLevel="1" x14ac:dyDescent="0.25">
      <c r="A316" s="4"/>
      <c r="B316" s="5"/>
      <c r="C316" s="16"/>
      <c r="D316" s="16"/>
      <c r="E316" s="16"/>
      <c r="F316" s="25"/>
      <c r="G316" s="25"/>
      <c r="H316" s="25" t="s">
        <v>78</v>
      </c>
      <c r="I316" s="389">
        <v>0</v>
      </c>
      <c r="J316" s="389">
        <v>0</v>
      </c>
      <c r="K316" s="389">
        <v>0</v>
      </c>
      <c r="L316" s="389">
        <v>0</v>
      </c>
      <c r="M316" s="389">
        <v>0</v>
      </c>
      <c r="N316" s="389">
        <v>0</v>
      </c>
      <c r="Q316" s="25"/>
      <c r="R316" s="25"/>
      <c r="S316" s="25"/>
      <c r="T316" s="25"/>
      <c r="U316" s="25"/>
      <c r="V316" s="25"/>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68" ht="15" outlineLevel="1" x14ac:dyDescent="0.25">
      <c r="A317" s="4"/>
      <c r="B317" s="5"/>
      <c r="C317" s="16"/>
      <c r="D317" s="16"/>
      <c r="E317" s="16"/>
      <c r="F317" s="25"/>
      <c r="G317" s="25"/>
      <c r="H317" s="25" t="s">
        <v>266</v>
      </c>
      <c r="I317" s="389">
        <v>0</v>
      </c>
      <c r="J317" s="389">
        <v>0</v>
      </c>
      <c r="K317" s="389">
        <v>0</v>
      </c>
      <c r="L317" s="389">
        <v>0</v>
      </c>
      <c r="M317" s="389">
        <v>0</v>
      </c>
      <c r="N317" s="389">
        <v>0</v>
      </c>
      <c r="Q317" s="25"/>
      <c r="R317" s="25"/>
      <c r="S317" s="25"/>
      <c r="T317" s="25"/>
      <c r="U317" s="25"/>
      <c r="V317" s="25"/>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68" ht="15" outlineLevel="1" x14ac:dyDescent="0.25">
      <c r="A318" s="4"/>
      <c r="B318" s="5"/>
      <c r="C318" s="16"/>
      <c r="D318" s="16"/>
      <c r="E318" s="16"/>
      <c r="F318" s="25"/>
      <c r="G318" s="25"/>
      <c r="H318" s="25" t="s">
        <v>75</v>
      </c>
      <c r="I318" s="389">
        <v>10</v>
      </c>
      <c r="J318" s="389">
        <v>54</v>
      </c>
      <c r="K318" s="389">
        <v>15</v>
      </c>
      <c r="L318" s="389">
        <v>0</v>
      </c>
      <c r="M318" s="389">
        <v>43.5</v>
      </c>
      <c r="N318" s="389">
        <v>0</v>
      </c>
      <c r="Q318" s="25"/>
      <c r="R318" s="25"/>
      <c r="S318" s="25"/>
      <c r="T318" s="25"/>
      <c r="U318" s="25"/>
      <c r="V318" s="25"/>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68" ht="15" outlineLevel="1" x14ac:dyDescent="0.25">
      <c r="A319" s="4"/>
      <c r="B319" s="5"/>
      <c r="C319" s="16"/>
      <c r="D319" s="16"/>
      <c r="E319" s="16"/>
      <c r="F319" s="25"/>
      <c r="G319" s="25"/>
      <c r="H319" s="25" t="s">
        <v>87</v>
      </c>
      <c r="I319" s="389">
        <v>0</v>
      </c>
      <c r="J319" s="389">
        <v>0</v>
      </c>
      <c r="K319" s="389">
        <v>0</v>
      </c>
      <c r="L319" s="389">
        <v>0</v>
      </c>
      <c r="M319" s="389">
        <v>0</v>
      </c>
      <c r="N319" s="389">
        <v>0</v>
      </c>
      <c r="Q319" s="25"/>
      <c r="R319" s="25"/>
      <c r="S319" s="25"/>
      <c r="T319" s="25"/>
      <c r="U319" s="25"/>
      <c r="V319" s="25"/>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68" ht="15" outlineLevel="1" x14ac:dyDescent="0.25">
      <c r="A320" s="4"/>
      <c r="B320" s="5"/>
      <c r="C320" s="16"/>
      <c r="D320" s="16"/>
      <c r="E320" s="16"/>
      <c r="F320" s="25"/>
      <c r="G320" s="25"/>
      <c r="H320" s="25" t="s">
        <v>76</v>
      </c>
      <c r="I320" s="389">
        <v>10</v>
      </c>
      <c r="J320" s="389">
        <v>50</v>
      </c>
      <c r="K320" s="389">
        <v>9</v>
      </c>
      <c r="L320" s="389">
        <v>10</v>
      </c>
      <c r="M320" s="389">
        <v>0</v>
      </c>
      <c r="N320" s="389">
        <v>0</v>
      </c>
      <c r="Q320" s="25"/>
      <c r="R320" s="25"/>
      <c r="S320" s="25"/>
      <c r="T320" s="25"/>
      <c r="U320" s="25"/>
      <c r="V320" s="25"/>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5" outlineLevel="1" x14ac:dyDescent="0.25">
      <c r="A321" s="4"/>
      <c r="B321" s="5"/>
      <c r="C321" s="16"/>
      <c r="D321" s="16"/>
      <c r="E321" s="16"/>
      <c r="F321" s="25"/>
      <c r="G321" s="25"/>
      <c r="H321" s="25" t="s">
        <v>84</v>
      </c>
      <c r="I321" s="389">
        <v>10</v>
      </c>
      <c r="J321" s="389">
        <v>42</v>
      </c>
      <c r="K321" s="389">
        <v>17.5</v>
      </c>
      <c r="L321" s="389">
        <v>0</v>
      </c>
      <c r="M321" s="389">
        <v>43.5</v>
      </c>
      <c r="N321" s="389">
        <v>0</v>
      </c>
      <c r="Q321" s="25"/>
      <c r="R321" s="25"/>
      <c r="S321" s="25"/>
      <c r="T321" s="25"/>
      <c r="U321" s="25"/>
      <c r="V321" s="25"/>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6" t="s">
        <v>82</v>
      </c>
      <c r="I322" s="389">
        <v>30</v>
      </c>
      <c r="J322" s="389">
        <v>30</v>
      </c>
      <c r="K322" s="389">
        <v>30</v>
      </c>
      <c r="L322" s="389">
        <v>30</v>
      </c>
      <c r="M322" s="389">
        <v>30</v>
      </c>
      <c r="N322" s="389">
        <v>30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6" t="s">
        <v>83</v>
      </c>
      <c r="I323" s="389">
        <v>30</v>
      </c>
      <c r="J323" s="389">
        <v>30</v>
      </c>
      <c r="K323" s="389">
        <v>30</v>
      </c>
      <c r="L323" s="389">
        <v>30</v>
      </c>
      <c r="M323" s="389">
        <v>30</v>
      </c>
      <c r="N323" s="389">
        <v>30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6" t="s">
        <v>415</v>
      </c>
      <c r="I324" s="389">
        <v>30</v>
      </c>
      <c r="J324" s="389">
        <v>30</v>
      </c>
      <c r="K324" s="389">
        <v>30</v>
      </c>
      <c r="L324" s="389">
        <v>30</v>
      </c>
      <c r="M324" s="389">
        <v>30</v>
      </c>
      <c r="N324" s="389">
        <v>30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7" t="s">
        <v>416</v>
      </c>
      <c r="I325" s="389">
        <v>30</v>
      </c>
      <c r="J325" s="389">
        <v>30</v>
      </c>
      <c r="K325" s="389">
        <v>30</v>
      </c>
      <c r="L325" s="389">
        <v>30</v>
      </c>
      <c r="M325" s="389">
        <v>30</v>
      </c>
      <c r="N325" s="389">
        <v>30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7" t="s">
        <v>275</v>
      </c>
      <c r="I326" s="389">
        <v>30</v>
      </c>
      <c r="J326" s="389">
        <v>30</v>
      </c>
      <c r="K326" s="389">
        <v>30</v>
      </c>
      <c r="L326" s="389">
        <v>30</v>
      </c>
      <c r="M326" s="389">
        <v>30</v>
      </c>
      <c r="N326" s="389">
        <v>30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6" t="s">
        <v>417</v>
      </c>
      <c r="I327" s="389">
        <v>30</v>
      </c>
      <c r="J327" s="389">
        <v>30</v>
      </c>
      <c r="K327" s="389">
        <v>30</v>
      </c>
      <c r="L327" s="389">
        <v>30</v>
      </c>
      <c r="M327" s="389">
        <v>30</v>
      </c>
      <c r="N327" s="389">
        <v>30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6" t="s">
        <v>88</v>
      </c>
      <c r="I328" s="389">
        <v>30</v>
      </c>
      <c r="J328" s="389">
        <v>30</v>
      </c>
      <c r="K328" s="389">
        <v>30</v>
      </c>
      <c r="L328" s="389">
        <v>30</v>
      </c>
      <c r="M328" s="389">
        <v>30</v>
      </c>
      <c r="N328" s="389">
        <v>30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6" t="s">
        <v>418</v>
      </c>
      <c r="I329" s="389">
        <v>30</v>
      </c>
      <c r="J329" s="389">
        <v>30</v>
      </c>
      <c r="K329" s="389">
        <v>30</v>
      </c>
      <c r="L329" s="389">
        <v>30</v>
      </c>
      <c r="M329" s="389">
        <v>30</v>
      </c>
      <c r="N329" s="389">
        <v>30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6" t="s">
        <v>274</v>
      </c>
      <c r="I330" s="389">
        <v>30</v>
      </c>
      <c r="J330" s="389">
        <v>30</v>
      </c>
      <c r="K330" s="389">
        <v>30</v>
      </c>
      <c r="L330" s="389">
        <v>30</v>
      </c>
      <c r="M330" s="389">
        <v>30</v>
      </c>
      <c r="N330" s="389">
        <v>30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6" t="s">
        <v>419</v>
      </c>
      <c r="I331" s="389">
        <v>30</v>
      </c>
      <c r="J331" s="389">
        <v>30</v>
      </c>
      <c r="K331" s="389">
        <v>30</v>
      </c>
      <c r="L331" s="389">
        <v>30</v>
      </c>
      <c r="M331" s="389">
        <v>30</v>
      </c>
      <c r="N331" s="389">
        <v>30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272</v>
      </c>
      <c r="I332" s="389">
        <v>30</v>
      </c>
      <c r="J332" s="389">
        <v>30</v>
      </c>
      <c r="K332" s="389">
        <v>30</v>
      </c>
      <c r="L332" s="389">
        <v>30</v>
      </c>
      <c r="M332" s="389">
        <v>30</v>
      </c>
      <c r="N332" s="389">
        <v>30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420</v>
      </c>
      <c r="I333" s="389">
        <v>30</v>
      </c>
      <c r="J333" s="389">
        <v>30</v>
      </c>
      <c r="K333" s="389">
        <v>30</v>
      </c>
      <c r="L333" s="389">
        <v>30</v>
      </c>
      <c r="M333" s="389">
        <v>30</v>
      </c>
      <c r="N333" s="389">
        <v>30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7" t="s">
        <v>273</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5"/>
      <c r="I335" s="25"/>
      <c r="J335" s="25"/>
      <c r="K335" s="25"/>
      <c r="L335" s="25"/>
      <c r="M335" s="331"/>
      <c r="N335" s="332"/>
      <c r="O335" s="332"/>
      <c r="P335" s="34"/>
      <c r="Q335" s="32"/>
      <c r="R335" s="32"/>
      <c r="S335" s="32"/>
      <c r="T335" s="32"/>
      <c r="U335" s="32"/>
      <c r="V335" s="32"/>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2" customHeight="1" outlineLevel="1" x14ac:dyDescent="0.2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2" customHeight="1" outlineLevel="1" x14ac:dyDescent="0.2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5.0999999999999996" customHeight="1" outlineLevel="1" x14ac:dyDescent="0.2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24.95" customHeight="1" outlineLevel="1" x14ac:dyDescent="0.2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2" customHeight="1" outlineLevel="1" x14ac:dyDescent="0.2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c r="BQ340" s="6"/>
      <c r="BR340" s="6"/>
      <c r="BS340" s="6"/>
      <c r="BT340" s="6"/>
      <c r="BU340" s="6"/>
      <c r="BV340" s="6"/>
      <c r="BW340" s="6"/>
      <c r="BX340" s="6"/>
      <c r="BY340" s="6"/>
      <c r="BZ340" s="6"/>
      <c r="CA340" s="6"/>
      <c r="CB340" s="6"/>
      <c r="CC340" s="6"/>
      <c r="CD340" s="6"/>
      <c r="CE340" s="6"/>
      <c r="CF340" s="6"/>
    </row>
    <row r="341" spans="1:84" ht="12" customHeight="1" outlineLevel="1" x14ac:dyDescent="0.2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c r="BQ341" s="6"/>
      <c r="BR341" s="6"/>
      <c r="BS341" s="6"/>
      <c r="BT341" s="6"/>
      <c r="BU341" s="6"/>
      <c r="BV341" s="6"/>
      <c r="BW341" s="6"/>
      <c r="BX341" s="6"/>
      <c r="BY341" s="6"/>
      <c r="BZ341" s="6"/>
      <c r="CA341" s="6"/>
      <c r="CB341" s="6"/>
      <c r="CC341" s="6"/>
      <c r="CD341" s="6"/>
      <c r="CE341" s="6"/>
      <c r="CF341" s="6"/>
    </row>
    <row r="342" spans="1:84" ht="5.0999999999999996" customHeight="1" outlineLevel="1" thickBot="1" x14ac:dyDescent="0.3">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8"/>
      <c r="AB342" s="258"/>
      <c r="AC342" s="258"/>
      <c r="AD342" s="258"/>
      <c r="AE342" s="258"/>
      <c r="AF342" s="258"/>
      <c r="AG342" s="258"/>
      <c r="AH342" s="258"/>
      <c r="AI342" s="258"/>
      <c r="AJ342" s="258"/>
      <c r="AK342" s="258"/>
      <c r="AL342" s="258"/>
      <c r="AM342" s="258"/>
      <c r="AN342" s="258"/>
      <c r="AO342" s="258"/>
      <c r="AP342" s="258"/>
      <c r="AQ342" s="258"/>
      <c r="AR342" s="258"/>
      <c r="AS342" s="258"/>
      <c r="AT342" s="258"/>
      <c r="AU342" s="258"/>
      <c r="AV342" s="258"/>
      <c r="AW342" s="258"/>
      <c r="AX342" s="258"/>
      <c r="AY342" s="258"/>
      <c r="AZ342" s="258"/>
      <c r="BA342" s="258"/>
      <c r="BB342" s="258"/>
      <c r="BC342" s="258"/>
      <c r="BD342" s="258"/>
      <c r="BE342" s="258"/>
      <c r="BF342" s="258"/>
      <c r="BG342" s="258"/>
      <c r="BH342" s="258"/>
      <c r="BI342" s="258"/>
      <c r="BJ342" s="258"/>
      <c r="BK342" s="258"/>
      <c r="BL342" s="258"/>
      <c r="BM342" s="258"/>
      <c r="BN342" s="258"/>
      <c r="BO342" s="258"/>
      <c r="BP342" s="258"/>
    </row>
    <row r="343" spans="1:84" ht="5.0999999999999996" customHeight="1" outlineLevel="1" x14ac:dyDescent="0.2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2" customHeight="1" outlineLevel="1" x14ac:dyDescent="0.2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2" customHeight="1" outlineLevel="1" x14ac:dyDescent="0.2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2" customHeight="1" outlineLevel="1" x14ac:dyDescent="0.2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2" customHeight="1" outlineLevel="1" x14ac:dyDescent="0.2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12" customHeight="1" outlineLevel="1" x14ac:dyDescent="0.2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12" customHeight="1" outlineLevel="1" x14ac:dyDescent="0.25">
      <c r="A351" s="4"/>
      <c r="B351" s="5"/>
      <c r="C351" s="16"/>
      <c r="D351" s="16"/>
      <c r="E351" s="16"/>
      <c r="F351" s="16"/>
      <c r="G351" s="16"/>
      <c r="H351" s="16"/>
      <c r="I351" s="16"/>
      <c r="J351" s="274" t="s">
        <v>466</v>
      </c>
      <c r="K351" s="274" t="s">
        <v>66</v>
      </c>
      <c r="L351" s="274" t="s">
        <v>67</v>
      </c>
      <c r="M351" s="274" t="s">
        <v>68</v>
      </c>
      <c r="N351" s="274" t="s">
        <v>69</v>
      </c>
      <c r="O351" s="22"/>
      <c r="P351" s="23"/>
      <c r="Q351" s="23"/>
      <c r="R351" s="23"/>
      <c r="S351" s="21"/>
      <c r="T351" s="21"/>
      <c r="U351" s="21"/>
      <c r="V351" s="21"/>
      <c r="W351" s="15"/>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5" outlineLevel="1" x14ac:dyDescent="0.25">
      <c r="A352" s="4"/>
      <c r="B352" s="5"/>
      <c r="C352" s="16"/>
      <c r="D352" s="16"/>
      <c r="E352" s="16"/>
      <c r="F352" s="25"/>
      <c r="H352" s="26"/>
      <c r="I352" s="26" t="s">
        <v>84</v>
      </c>
      <c r="J352" s="396"/>
      <c r="K352" s="396"/>
      <c r="L352" s="396"/>
      <c r="M352" s="396">
        <v>1</v>
      </c>
      <c r="N352" s="396">
        <v>1</v>
      </c>
      <c r="O352" s="62"/>
      <c r="P352" s="63"/>
      <c r="Q352" s="61"/>
      <c r="R352" s="61"/>
      <c r="S352" s="61"/>
      <c r="T352" s="61"/>
      <c r="U352" s="61"/>
      <c r="V352" s="59"/>
      <c r="W352" s="15"/>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row>
    <row r="353" spans="1:68" ht="15" outlineLevel="1" x14ac:dyDescent="0.25">
      <c r="A353" s="4"/>
      <c r="B353" s="5"/>
      <c r="C353" s="16"/>
      <c r="D353" s="16"/>
      <c r="E353" s="16"/>
      <c r="F353" s="25"/>
      <c r="H353" s="26"/>
      <c r="I353" s="26" t="s">
        <v>75</v>
      </c>
      <c r="J353" s="396"/>
      <c r="K353" s="396"/>
      <c r="L353" s="396"/>
      <c r="M353" s="396">
        <v>1</v>
      </c>
      <c r="N353" s="396">
        <v>1</v>
      </c>
      <c r="O353" s="62"/>
      <c r="P353" s="63"/>
      <c r="Q353" s="61"/>
      <c r="R353" s="61"/>
      <c r="S353" s="61"/>
      <c r="T353" s="61"/>
      <c r="U353" s="61"/>
      <c r="V353" s="59"/>
      <c r="W353" s="15"/>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row>
    <row r="354" spans="1:68" ht="12" customHeight="1" outlineLevel="1" x14ac:dyDescent="0.25">
      <c r="A354" s="4"/>
      <c r="B354" s="5"/>
      <c r="C354" s="16"/>
      <c r="D354" s="16"/>
      <c r="E354" s="16"/>
      <c r="F354" s="25"/>
      <c r="H354" s="26"/>
      <c r="I354" s="26" t="s">
        <v>76</v>
      </c>
      <c r="J354" s="397">
        <v>0.14000000000000001</v>
      </c>
      <c r="K354" s="397">
        <v>0.59</v>
      </c>
      <c r="L354" s="397">
        <v>0.71</v>
      </c>
      <c r="M354" s="397">
        <v>1</v>
      </c>
      <c r="N354" s="397">
        <v>1.04</v>
      </c>
      <c r="O354" s="62"/>
      <c r="P354" s="64"/>
      <c r="Q354" s="58"/>
      <c r="R354" s="58"/>
      <c r="S354" s="58"/>
      <c r="T354" s="58"/>
      <c r="U354" s="58"/>
      <c r="V354" s="59"/>
      <c r="W354" s="15"/>
      <c r="X354" s="6"/>
      <c r="Y354" s="6"/>
      <c r="Z354" s="6"/>
      <c r="AA354" s="259"/>
      <c r="AB354" s="259"/>
      <c r="AC354" s="259"/>
      <c r="AD354" s="259"/>
      <c r="AE354" s="259"/>
      <c r="AF354" s="259"/>
      <c r="AG354" s="259"/>
      <c r="AH354" s="259"/>
      <c r="AI354" s="259"/>
      <c r="AJ354" s="259"/>
      <c r="AK354" s="259"/>
      <c r="AL354" s="259"/>
      <c r="AM354" s="259"/>
      <c r="AN354" s="259"/>
      <c r="AO354" s="259"/>
      <c r="AP354" s="259"/>
      <c r="AQ354" s="259"/>
      <c r="AR354" s="259"/>
      <c r="AS354" s="259"/>
      <c r="AT354" s="259"/>
      <c r="AU354" s="259"/>
      <c r="AV354" s="259"/>
      <c r="AW354" s="259"/>
      <c r="AX354" s="259"/>
      <c r="AY354" s="259"/>
      <c r="AZ354" s="259"/>
      <c r="BA354" s="259"/>
      <c r="BB354" s="259"/>
      <c r="BC354" s="259"/>
      <c r="BD354" s="259"/>
      <c r="BE354" s="259"/>
      <c r="BF354" s="259"/>
      <c r="BG354" s="259"/>
      <c r="BH354" s="259"/>
      <c r="BI354" s="259"/>
      <c r="BJ354" s="259"/>
      <c r="BK354" s="259"/>
      <c r="BL354" s="259"/>
      <c r="BM354" s="259"/>
      <c r="BN354" s="259"/>
      <c r="BO354" s="259"/>
      <c r="BP354" s="259"/>
    </row>
    <row r="355" spans="1:68" ht="12" customHeight="1" outlineLevel="1" x14ac:dyDescent="0.25">
      <c r="A355" s="4"/>
      <c r="B355" s="5"/>
      <c r="C355" s="16"/>
      <c r="D355" s="16"/>
      <c r="E355" s="16"/>
      <c r="F355" s="32"/>
      <c r="H355" s="26"/>
      <c r="I355" s="26" t="s">
        <v>77</v>
      </c>
      <c r="J355" s="396">
        <v>0.05</v>
      </c>
      <c r="K355" s="396">
        <v>0.15</v>
      </c>
      <c r="L355" s="396">
        <v>0.35</v>
      </c>
      <c r="M355" s="396">
        <v>1</v>
      </c>
      <c r="N355" s="396">
        <v>1</v>
      </c>
      <c r="O355" s="62"/>
      <c r="P355" s="64"/>
      <c r="Q355" s="58"/>
      <c r="R355" s="58"/>
      <c r="S355" s="58"/>
      <c r="T355" s="58"/>
      <c r="U355" s="58"/>
      <c r="V355" s="59"/>
      <c r="W355" s="15"/>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68" ht="12" customHeight="1" outlineLevel="1" x14ac:dyDescent="0.25">
      <c r="A356" s="4"/>
      <c r="B356" s="5"/>
      <c r="C356" s="16"/>
      <c r="D356" s="16"/>
      <c r="E356" s="16"/>
      <c r="F356" s="32"/>
      <c r="H356" s="26"/>
      <c r="I356" s="26" t="s">
        <v>78</v>
      </c>
      <c r="J356" s="396">
        <v>0.13</v>
      </c>
      <c r="K356" s="396">
        <v>0.35</v>
      </c>
      <c r="L356" s="396">
        <v>0.52</v>
      </c>
      <c r="M356" s="396">
        <v>1</v>
      </c>
      <c r="N356" s="396">
        <v>1.0900000000000001</v>
      </c>
      <c r="O356" s="62"/>
      <c r="P356" s="64"/>
      <c r="Q356" s="58"/>
      <c r="R356" s="58"/>
      <c r="S356" s="58"/>
      <c r="T356" s="58"/>
      <c r="U356" s="58"/>
      <c r="V356" s="59"/>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68" ht="12" customHeight="1" outlineLevel="1" x14ac:dyDescent="0.25">
      <c r="A357" s="4"/>
      <c r="B357" s="5"/>
      <c r="C357" s="16"/>
      <c r="D357" s="16"/>
      <c r="E357" s="16"/>
      <c r="F357" s="32"/>
      <c r="H357" s="26"/>
      <c r="I357" s="26" t="s">
        <v>79</v>
      </c>
      <c r="J357" s="396">
        <v>0.15</v>
      </c>
      <c r="K357" s="396">
        <v>0.65</v>
      </c>
      <c r="L357" s="396">
        <v>0.73</v>
      </c>
      <c r="M357" s="396">
        <v>1</v>
      </c>
      <c r="N357" s="396">
        <v>1.04</v>
      </c>
      <c r="O357" s="62"/>
      <c r="P357" s="64"/>
      <c r="Q357" s="58"/>
      <c r="R357" s="58"/>
      <c r="S357" s="58"/>
      <c r="T357" s="58"/>
      <c r="U357" s="58"/>
      <c r="V357" s="59"/>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68" ht="12" customHeight="1" outlineLevel="1" x14ac:dyDescent="0.25">
      <c r="A358" s="4"/>
      <c r="B358" s="5"/>
      <c r="C358" s="16"/>
      <c r="D358" s="16"/>
      <c r="E358" s="16"/>
      <c r="F358" s="32"/>
      <c r="H358" s="26"/>
      <c r="I358" s="26" t="s">
        <v>80</v>
      </c>
      <c r="J358" s="396">
        <v>7.0000000000000007E-2</v>
      </c>
      <c r="K358" s="396">
        <v>0.2</v>
      </c>
      <c r="L358" s="396">
        <v>0.67</v>
      </c>
      <c r="M358" s="396">
        <v>1</v>
      </c>
      <c r="N358" s="396">
        <v>1</v>
      </c>
      <c r="O358" s="62"/>
      <c r="P358" s="64"/>
      <c r="Q358" s="58"/>
      <c r="R358" s="58"/>
      <c r="S358" s="58"/>
      <c r="T358" s="58"/>
      <c r="U358" s="58"/>
      <c r="V358" s="59"/>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68" ht="12" customHeight="1" outlineLevel="1" x14ac:dyDescent="0.25">
      <c r="A359" s="4"/>
      <c r="B359" s="5"/>
      <c r="C359" s="16"/>
      <c r="D359" s="16"/>
      <c r="E359" s="16"/>
      <c r="F359" s="32"/>
      <c r="H359" s="26"/>
      <c r="I359" s="26" t="s">
        <v>81</v>
      </c>
      <c r="J359" s="396">
        <v>0.09</v>
      </c>
      <c r="K359" s="396">
        <v>0.4</v>
      </c>
      <c r="L359" s="396">
        <v>0.75</v>
      </c>
      <c r="M359" s="396">
        <v>1</v>
      </c>
      <c r="N359" s="396">
        <v>1</v>
      </c>
      <c r="O359" s="62"/>
      <c r="P359" s="64"/>
      <c r="Q359" s="58"/>
      <c r="R359" s="58"/>
      <c r="S359" s="58"/>
      <c r="T359" s="58"/>
      <c r="U359" s="58"/>
      <c r="V359" s="59"/>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12" customHeight="1" outlineLevel="1" x14ac:dyDescent="0.25">
      <c r="A360" s="4"/>
      <c r="B360" s="5"/>
      <c r="C360" s="16"/>
      <c r="D360" s="16"/>
      <c r="E360" s="16"/>
      <c r="F360" s="32"/>
      <c r="H360" s="26"/>
      <c r="I360" s="26" t="s">
        <v>266</v>
      </c>
      <c r="J360" s="396">
        <v>0.06</v>
      </c>
      <c r="K360" s="396">
        <v>0.42</v>
      </c>
      <c r="L360" s="396">
        <v>0.62</v>
      </c>
      <c r="M360" s="396">
        <v>1</v>
      </c>
      <c r="N360" s="396">
        <v>1</v>
      </c>
      <c r="O360" s="62"/>
      <c r="P360" s="64"/>
      <c r="Q360" s="58"/>
      <c r="R360" s="58"/>
      <c r="S360" s="58"/>
      <c r="T360" s="58"/>
      <c r="U360" s="58"/>
      <c r="V360" s="59"/>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12" customHeight="1" outlineLevel="1" x14ac:dyDescent="0.25">
      <c r="A361" s="4"/>
      <c r="B361" s="5"/>
      <c r="C361" s="16"/>
      <c r="D361" s="16"/>
      <c r="E361" s="16"/>
      <c r="F361" s="32"/>
      <c r="H361" s="71"/>
      <c r="I361" s="71" t="s">
        <v>85</v>
      </c>
      <c r="J361" s="396"/>
      <c r="K361" s="396"/>
      <c r="L361" s="396"/>
      <c r="M361" s="396"/>
      <c r="N361" s="396"/>
      <c r="O361" s="62"/>
      <c r="P361" s="64"/>
      <c r="Q361" s="58"/>
      <c r="R361" s="58"/>
      <c r="S361" s="58"/>
      <c r="T361" s="58"/>
      <c r="U361" s="58"/>
      <c r="V361" s="59"/>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68" ht="12" customHeight="1" outlineLevel="1" x14ac:dyDescent="0.25">
      <c r="A362" s="4"/>
      <c r="B362" s="5"/>
      <c r="C362" s="16"/>
      <c r="D362" s="16"/>
      <c r="E362" s="16"/>
      <c r="F362" s="32"/>
      <c r="H362" s="71"/>
      <c r="I362" s="71" t="s">
        <v>86</v>
      </c>
      <c r="J362" s="396"/>
      <c r="K362" s="396"/>
      <c r="L362" s="396"/>
      <c r="M362" s="396"/>
      <c r="N362" s="396"/>
      <c r="O362" s="62"/>
      <c r="P362" s="64"/>
      <c r="Q362" s="58"/>
      <c r="R362" s="58"/>
      <c r="S362" s="58"/>
      <c r="T362" s="58"/>
      <c r="U362" s="58"/>
      <c r="V362" s="59"/>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68" ht="12" customHeight="1" outlineLevel="1" x14ac:dyDescent="0.25">
      <c r="A363" s="4"/>
      <c r="B363" s="5"/>
      <c r="C363" s="16"/>
      <c r="D363" s="16"/>
      <c r="E363" s="16"/>
      <c r="F363" s="32"/>
      <c r="H363" s="71"/>
      <c r="I363" s="71" t="s">
        <v>87</v>
      </c>
      <c r="J363" s="396"/>
      <c r="K363" s="396"/>
      <c r="L363" s="396"/>
      <c r="M363" s="396"/>
      <c r="N363" s="396"/>
      <c r="O363" s="62"/>
      <c r="P363" s="64"/>
      <c r="Q363" s="58"/>
      <c r="R363" s="58"/>
      <c r="S363" s="58"/>
      <c r="T363" s="58"/>
      <c r="U363" s="58"/>
      <c r="V363" s="59"/>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68" ht="12" customHeight="1" outlineLevel="1" x14ac:dyDescent="0.2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68" ht="12" customHeight="1" outlineLevel="1" x14ac:dyDescent="0.2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68" ht="5.0999999999999996" customHeight="1" outlineLevel="1" x14ac:dyDescent="0.2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68" ht="24.95" customHeight="1" outlineLevel="1" x14ac:dyDescent="0.2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68" ht="12" customHeight="1" outlineLevel="1" x14ac:dyDescent="0.2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8"/>
      <c r="AB369" s="258"/>
      <c r="AC369" s="258"/>
      <c r="AD369" s="258"/>
      <c r="AE369" s="258"/>
      <c r="AF369" s="258"/>
      <c r="AG369" s="258"/>
      <c r="AH369" s="258"/>
      <c r="AI369" s="258"/>
      <c r="AJ369" s="258"/>
      <c r="AK369" s="258"/>
      <c r="AL369" s="258"/>
      <c r="AM369" s="258"/>
      <c r="AN369" s="258"/>
      <c r="AO369" s="258"/>
      <c r="AP369" s="258"/>
      <c r="AQ369" s="258"/>
      <c r="AR369" s="258"/>
      <c r="AS369" s="258"/>
      <c r="AT369" s="258"/>
      <c r="AU369" s="258"/>
      <c r="AV369" s="258"/>
      <c r="AW369" s="258"/>
      <c r="AX369" s="258"/>
      <c r="AY369" s="258"/>
      <c r="AZ369" s="258"/>
      <c r="BA369" s="258"/>
      <c r="BB369" s="258"/>
      <c r="BC369" s="258"/>
      <c r="BD369" s="258"/>
      <c r="BE369" s="258"/>
      <c r="BF369" s="258"/>
      <c r="BG369" s="258"/>
      <c r="BH369" s="258"/>
      <c r="BI369" s="258"/>
      <c r="BJ369" s="258"/>
      <c r="BK369" s="258"/>
      <c r="BL369" s="258"/>
      <c r="BM369" s="258"/>
      <c r="BN369" s="258"/>
      <c r="BO369" s="258"/>
      <c r="BP369" s="258"/>
    </row>
    <row r="370" spans="1:68" ht="5.0999999999999996" customHeight="1" outlineLevel="1" thickBot="1" x14ac:dyDescent="0.3">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8"/>
      <c r="AB370" s="258"/>
      <c r="AC370" s="258"/>
      <c r="AD370" s="258"/>
      <c r="AE370" s="258"/>
      <c r="AF370" s="258"/>
      <c r="AG370" s="258"/>
      <c r="AH370" s="258"/>
      <c r="AI370" s="258"/>
      <c r="AJ370" s="258"/>
      <c r="AK370" s="258"/>
      <c r="AL370" s="258"/>
      <c r="AM370" s="258"/>
      <c r="AN370" s="258"/>
      <c r="AO370" s="258"/>
      <c r="AP370" s="258"/>
      <c r="AQ370" s="258"/>
      <c r="AR370" s="258"/>
      <c r="AS370" s="258"/>
      <c r="AT370" s="258"/>
      <c r="AU370" s="258"/>
      <c r="AV370" s="258"/>
      <c r="AW370" s="258"/>
      <c r="AX370" s="258"/>
      <c r="AY370" s="258"/>
      <c r="AZ370" s="258"/>
      <c r="BA370" s="258"/>
      <c r="BB370" s="258"/>
      <c r="BC370" s="258"/>
      <c r="BD370" s="258"/>
      <c r="BE370" s="258"/>
      <c r="BF370" s="258"/>
      <c r="BG370" s="258"/>
      <c r="BH370" s="258"/>
      <c r="BI370" s="258"/>
      <c r="BJ370" s="258"/>
      <c r="BK370" s="258"/>
      <c r="BL370" s="258"/>
      <c r="BM370" s="258"/>
      <c r="BN370" s="258"/>
      <c r="BO370" s="258"/>
      <c r="BP370" s="258"/>
    </row>
    <row r="371" spans="1:68" ht="5.0999999999999996" customHeight="1" outlineLevel="1" x14ac:dyDescent="0.2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1"/>
      <c r="D372" s="11"/>
      <c r="E372" s="11" t="s">
        <v>1</v>
      </c>
      <c r="F372" s="12"/>
      <c r="G372" s="13" t="s">
        <v>440</v>
      </c>
      <c r="H372" s="12"/>
      <c r="I372" s="12"/>
      <c r="J372" s="12"/>
      <c r="K372" s="12"/>
      <c r="L372" s="12"/>
      <c r="M372" s="12"/>
      <c r="N372" s="12"/>
      <c r="O372" s="12"/>
      <c r="P372" s="12"/>
      <c r="Q372" s="12"/>
      <c r="R372" s="12"/>
      <c r="S372" s="14"/>
      <c r="T372" s="12"/>
      <c r="U372" s="14"/>
      <c r="V372" s="14"/>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12" customHeight="1" outlineLevel="1" x14ac:dyDescent="0.2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12" customHeight="1" outlineLevel="1" x14ac:dyDescent="0.25">
      <c r="A379" s="4"/>
      <c r="B379" s="5"/>
      <c r="C379" s="16"/>
      <c r="D379" s="16"/>
      <c r="E379" s="16"/>
      <c r="F379" s="16"/>
      <c r="G379" s="16"/>
      <c r="H379" s="16"/>
      <c r="I379" s="274" t="s">
        <v>466</v>
      </c>
      <c r="J379" s="274" t="s">
        <v>66</v>
      </c>
      <c r="K379" s="274" t="s">
        <v>67</v>
      </c>
      <c r="L379" s="274" t="s">
        <v>68</v>
      </c>
      <c r="M379" s="274" t="s">
        <v>69</v>
      </c>
      <c r="N379" s="22"/>
      <c r="O379" s="22"/>
      <c r="P379" s="23"/>
      <c r="Q379" s="23"/>
      <c r="R379" s="23"/>
      <c r="S379" s="21"/>
      <c r="T379" s="21"/>
      <c r="U379" s="21"/>
      <c r="V379" s="21"/>
      <c r="W379" s="15"/>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5" outlineLevel="1" x14ac:dyDescent="0.25">
      <c r="A380" s="4"/>
      <c r="B380" s="5"/>
      <c r="C380" s="16"/>
      <c r="D380" s="16"/>
      <c r="E380" s="16"/>
      <c r="F380" s="25"/>
      <c r="G380" s="26"/>
      <c r="H380" s="26" t="s">
        <v>84</v>
      </c>
      <c r="I380" s="391">
        <v>0</v>
      </c>
      <c r="J380" s="391">
        <v>0</v>
      </c>
      <c r="K380" s="391">
        <v>0</v>
      </c>
      <c r="L380" s="391">
        <v>1.0416666666666666E-2</v>
      </c>
      <c r="M380" s="391">
        <v>1.0416666666666666E-2</v>
      </c>
      <c r="N380" s="68"/>
      <c r="O380" s="68"/>
      <c r="P380" s="61"/>
      <c r="Q380" s="61"/>
      <c r="R380" s="61"/>
      <c r="S380" s="61"/>
      <c r="T380" s="61"/>
      <c r="U380" s="61"/>
      <c r="V380" s="59"/>
      <c r="W380" s="15"/>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5" outlineLevel="1" x14ac:dyDescent="0.25">
      <c r="A381" s="4"/>
      <c r="B381" s="5"/>
      <c r="C381" s="16"/>
      <c r="D381" s="16"/>
      <c r="E381" s="16"/>
      <c r="F381" s="25"/>
      <c r="G381" s="26"/>
      <c r="H381" s="26" t="s">
        <v>75</v>
      </c>
      <c r="I381" s="391">
        <v>0</v>
      </c>
      <c r="J381" s="391">
        <v>0</v>
      </c>
      <c r="K381" s="391">
        <v>0</v>
      </c>
      <c r="L381" s="391">
        <v>1.0416666666666666E-2</v>
      </c>
      <c r="M381" s="391">
        <v>1.0416666666666666E-2</v>
      </c>
      <c r="N381" s="68"/>
      <c r="O381" s="68"/>
      <c r="P381" s="61"/>
      <c r="Q381" s="61"/>
      <c r="R381" s="61"/>
      <c r="S381" s="61"/>
      <c r="T381" s="61"/>
      <c r="U381" s="61"/>
      <c r="V381" s="59"/>
      <c r="W381" s="15"/>
      <c r="X381" s="6"/>
      <c r="Y381" s="6"/>
      <c r="Z381" s="6"/>
      <c r="AA381" s="259"/>
      <c r="AB381" s="259"/>
      <c r="AC381" s="259"/>
      <c r="AD381" s="259"/>
      <c r="AE381" s="259"/>
      <c r="AF381" s="259"/>
      <c r="AG381" s="259"/>
      <c r="AH381" s="259"/>
      <c r="AI381" s="259"/>
      <c r="AJ381" s="259"/>
      <c r="AK381" s="259"/>
      <c r="AL381" s="259"/>
      <c r="AM381" s="259"/>
      <c r="AN381" s="259"/>
      <c r="AO381" s="259"/>
      <c r="AP381" s="259"/>
      <c r="AQ381" s="259"/>
      <c r="AR381" s="259"/>
      <c r="AS381" s="259"/>
      <c r="AT381" s="259"/>
      <c r="AU381" s="259"/>
      <c r="AV381" s="259"/>
      <c r="AW381" s="259"/>
      <c r="AX381" s="259"/>
      <c r="AY381" s="259"/>
      <c r="AZ381" s="259"/>
      <c r="BA381" s="259"/>
      <c r="BB381" s="259"/>
      <c r="BC381" s="259"/>
      <c r="BD381" s="259"/>
      <c r="BE381" s="259"/>
      <c r="BF381" s="259"/>
      <c r="BG381" s="259"/>
      <c r="BH381" s="259"/>
      <c r="BI381" s="259"/>
      <c r="BJ381" s="259"/>
      <c r="BK381" s="259"/>
      <c r="BL381" s="259"/>
      <c r="BM381" s="259"/>
      <c r="BN381" s="259"/>
      <c r="BO381" s="259"/>
      <c r="BP381" s="259"/>
    </row>
    <row r="382" spans="1:68" ht="12" customHeight="1" outlineLevel="1" x14ac:dyDescent="0.25">
      <c r="A382" s="4"/>
      <c r="B382" s="5"/>
      <c r="C382" s="16"/>
      <c r="D382" s="16"/>
      <c r="E382" s="16"/>
      <c r="F382" s="25"/>
      <c r="G382" s="208"/>
      <c r="H382" s="208" t="s">
        <v>76</v>
      </c>
      <c r="I382" s="391">
        <v>0.33333333333333331</v>
      </c>
      <c r="J382" s="391">
        <v>0.33333333333333331</v>
      </c>
      <c r="K382" s="391">
        <v>0.125</v>
      </c>
      <c r="L382" s="391">
        <v>8.3333333333333329E-2</v>
      </c>
      <c r="M382" s="391">
        <v>8.3333333333333329E-2</v>
      </c>
      <c r="N382" s="68"/>
      <c r="O382" s="68"/>
      <c r="P382" s="61"/>
      <c r="Q382" s="58"/>
      <c r="R382" s="58"/>
      <c r="S382" s="58"/>
      <c r="T382" s="58"/>
      <c r="U382" s="58"/>
      <c r="V382" s="59"/>
      <c r="W382" s="15"/>
      <c r="X382" s="6"/>
      <c r="Y382" s="6"/>
      <c r="Z382" s="6"/>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12" customHeight="1" outlineLevel="1" x14ac:dyDescent="0.25">
      <c r="A383" s="4"/>
      <c r="B383" s="5"/>
      <c r="C383" s="16"/>
      <c r="D383" s="16"/>
      <c r="E383" s="16"/>
      <c r="F383" s="32"/>
      <c r="G383" s="208"/>
      <c r="H383" s="208" t="s">
        <v>77</v>
      </c>
      <c r="I383" s="391">
        <v>0.33333333333333331</v>
      </c>
      <c r="J383" s="391">
        <v>0.33333333333333331</v>
      </c>
      <c r="K383" s="391">
        <v>0.125</v>
      </c>
      <c r="L383" s="391">
        <v>8.3333333333333329E-2</v>
      </c>
      <c r="M383" s="391">
        <v>8.3333333333333329E-2</v>
      </c>
      <c r="N383" s="68"/>
      <c r="O383" s="68"/>
      <c r="P383" s="61"/>
      <c r="Q383" s="58"/>
      <c r="R383" s="58"/>
      <c r="S383" s="58"/>
      <c r="T383" s="58"/>
      <c r="U383" s="58"/>
      <c r="V383" s="59"/>
      <c r="W383" s="15"/>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6"/>
      <c r="D384" s="16"/>
      <c r="E384" s="16"/>
      <c r="F384" s="32"/>
      <c r="G384" s="208"/>
      <c r="H384" s="208" t="s">
        <v>78</v>
      </c>
      <c r="I384" s="391">
        <v>0</v>
      </c>
      <c r="J384" s="391">
        <v>0</v>
      </c>
      <c r="K384" s="391">
        <v>0</v>
      </c>
      <c r="L384" s="391">
        <v>0</v>
      </c>
      <c r="M384" s="391">
        <v>0</v>
      </c>
      <c r="N384" s="68"/>
      <c r="O384" s="68"/>
      <c r="P384" s="61"/>
      <c r="Q384" s="58"/>
      <c r="R384" s="58"/>
      <c r="S384" s="58"/>
      <c r="T384" s="58"/>
      <c r="U384" s="58"/>
      <c r="V384" s="59"/>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84" ht="12" customHeight="1" outlineLevel="1" x14ac:dyDescent="0.25">
      <c r="A385" s="4"/>
      <c r="B385" s="5"/>
      <c r="C385" s="16"/>
      <c r="D385" s="16"/>
      <c r="E385" s="16"/>
      <c r="F385" s="32"/>
      <c r="G385" s="208"/>
      <c r="H385" s="208" t="s">
        <v>79</v>
      </c>
      <c r="I385" s="391">
        <v>0.33333333333333331</v>
      </c>
      <c r="J385" s="391">
        <v>0.33333333333333331</v>
      </c>
      <c r="K385" s="391">
        <v>0.125</v>
      </c>
      <c r="L385" s="391">
        <v>8.3333333333333329E-2</v>
      </c>
      <c r="M385" s="391">
        <v>8.3333333333333329E-2</v>
      </c>
      <c r="N385" s="68"/>
      <c r="O385" s="68"/>
      <c r="P385" s="61"/>
      <c r="Q385" s="58"/>
      <c r="R385" s="58"/>
      <c r="S385" s="58"/>
      <c r="T385" s="58"/>
      <c r="U385" s="58"/>
      <c r="V385" s="59"/>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84" ht="12" customHeight="1" outlineLevel="1" x14ac:dyDescent="0.25">
      <c r="A386" s="4"/>
      <c r="B386" s="5"/>
      <c r="C386" s="16"/>
      <c r="D386" s="16"/>
      <c r="E386" s="16"/>
      <c r="F386" s="32"/>
      <c r="G386" s="208"/>
      <c r="H386" s="208" t="s">
        <v>80</v>
      </c>
      <c r="I386" s="391">
        <v>0.16666666666666666</v>
      </c>
      <c r="J386" s="391">
        <v>0.16666666666666666</v>
      </c>
      <c r="K386" s="391">
        <v>6.25E-2</v>
      </c>
      <c r="L386" s="391">
        <v>4.1666666666666664E-2</v>
      </c>
      <c r="M386" s="391">
        <v>4.1666666666666664E-2</v>
      </c>
      <c r="N386" s="68"/>
      <c r="O386" s="68"/>
      <c r="P386" s="61"/>
      <c r="Q386" s="58"/>
      <c r="R386" s="58"/>
      <c r="S386" s="58"/>
      <c r="T386" s="58"/>
      <c r="U386" s="58"/>
      <c r="V386" s="59"/>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84" ht="12" customHeight="1" outlineLevel="1" x14ac:dyDescent="0.25">
      <c r="A387" s="4"/>
      <c r="B387" s="5"/>
      <c r="C387" s="16"/>
      <c r="D387" s="16"/>
      <c r="E387" s="16"/>
      <c r="F387" s="32"/>
      <c r="G387" s="208"/>
      <c r="H387" s="208" t="s">
        <v>81</v>
      </c>
      <c r="I387" s="391">
        <v>0</v>
      </c>
      <c r="J387" s="391">
        <v>0</v>
      </c>
      <c r="K387" s="391">
        <v>0</v>
      </c>
      <c r="L387" s="391">
        <v>0</v>
      </c>
      <c r="M387" s="391">
        <v>0</v>
      </c>
      <c r="N387" s="68"/>
      <c r="O387" s="68"/>
      <c r="P387" s="61"/>
      <c r="Q387" s="58"/>
      <c r="R387" s="58"/>
      <c r="S387" s="58"/>
      <c r="T387" s="58"/>
      <c r="U387" s="58"/>
      <c r="V387" s="59"/>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84" ht="12" customHeight="1" outlineLevel="1" x14ac:dyDescent="0.25">
      <c r="A388" s="4"/>
      <c r="B388" s="5"/>
      <c r="C388" s="16"/>
      <c r="D388" s="16"/>
      <c r="E388" s="16"/>
      <c r="F388" s="32"/>
      <c r="G388" s="208"/>
      <c r="H388" s="208" t="s">
        <v>266</v>
      </c>
      <c r="I388" s="391">
        <v>0</v>
      </c>
      <c r="J388" s="391">
        <v>0</v>
      </c>
      <c r="K388" s="391">
        <v>0</v>
      </c>
      <c r="L388" s="391">
        <v>0</v>
      </c>
      <c r="M388" s="391">
        <v>0</v>
      </c>
      <c r="N388" s="68"/>
      <c r="O388" s="68"/>
      <c r="P388" s="61"/>
      <c r="Q388" s="58"/>
      <c r="R388" s="58"/>
      <c r="S388" s="58"/>
      <c r="T388" s="58"/>
      <c r="U388" s="58"/>
      <c r="V388" s="59"/>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84" ht="12" customHeight="1" outlineLevel="1" x14ac:dyDescent="0.25">
      <c r="A389" s="4"/>
      <c r="B389" s="5"/>
      <c r="C389" s="16"/>
      <c r="D389" s="16"/>
      <c r="E389" s="16"/>
      <c r="F389" s="32"/>
      <c r="G389" s="208"/>
      <c r="H389" s="208" t="s">
        <v>85</v>
      </c>
      <c r="I389" s="391">
        <v>0</v>
      </c>
      <c r="J389" s="391">
        <v>0</v>
      </c>
      <c r="K389" s="391">
        <v>0</v>
      </c>
      <c r="L389" s="391">
        <v>0</v>
      </c>
      <c r="M389" s="391">
        <v>0</v>
      </c>
      <c r="N389" s="68"/>
      <c r="O389" s="68"/>
      <c r="P389" s="61"/>
      <c r="Q389" s="58"/>
      <c r="R389" s="58"/>
      <c r="S389" s="58"/>
      <c r="T389" s="58"/>
      <c r="U389" s="58"/>
      <c r="V389" s="59"/>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84" ht="12" customHeight="1" outlineLevel="1" x14ac:dyDescent="0.25">
      <c r="A390" s="4"/>
      <c r="B390" s="5"/>
      <c r="C390" s="16"/>
      <c r="D390" s="16"/>
      <c r="E390" s="16"/>
      <c r="F390" s="32"/>
      <c r="G390" s="208"/>
      <c r="H390" s="208" t="s">
        <v>86</v>
      </c>
      <c r="I390" s="391"/>
      <c r="J390" s="391"/>
      <c r="K390" s="391"/>
      <c r="L390" s="391"/>
      <c r="M390" s="391"/>
      <c r="N390" s="68"/>
      <c r="O390" s="68"/>
      <c r="P390" s="61"/>
      <c r="Q390" s="58"/>
      <c r="R390" s="58"/>
      <c r="S390" s="58"/>
      <c r="T390" s="58"/>
      <c r="U390" s="58"/>
      <c r="V390" s="59"/>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84" ht="12" customHeight="1" outlineLevel="1" x14ac:dyDescent="0.25">
      <c r="A391" s="4"/>
      <c r="B391" s="5"/>
      <c r="C391" s="16"/>
      <c r="D391" s="16"/>
      <c r="E391" s="16"/>
      <c r="F391" s="32"/>
      <c r="G391" s="208"/>
      <c r="H391" s="208" t="s">
        <v>87</v>
      </c>
      <c r="I391" s="391"/>
      <c r="J391" s="391"/>
      <c r="K391" s="391"/>
      <c r="L391" s="391"/>
      <c r="M391" s="391"/>
      <c r="N391" s="68"/>
      <c r="O391" s="68"/>
      <c r="P391" s="61"/>
      <c r="Q391" s="58"/>
      <c r="R391" s="58"/>
      <c r="S391" s="58"/>
      <c r="T391" s="58"/>
      <c r="U391" s="58"/>
      <c r="V391" s="59"/>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84" ht="12" customHeight="1" outlineLevel="1" x14ac:dyDescent="0.2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84" ht="5.0999999999999996" customHeight="1" outlineLevel="1" x14ac:dyDescent="0.2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84" ht="24.95" customHeight="1" outlineLevel="1" x14ac:dyDescent="0.2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84" ht="12" customHeight="1" outlineLevel="1" x14ac:dyDescent="0.2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c r="BQ395" s="6"/>
      <c r="BR395" s="6"/>
      <c r="BS395" s="6"/>
      <c r="BT395" s="6"/>
      <c r="BU395" s="6"/>
      <c r="BV395" s="6"/>
      <c r="BW395" s="6"/>
      <c r="BX395" s="6"/>
      <c r="BY395" s="6"/>
      <c r="BZ395" s="6"/>
      <c r="CA395" s="6"/>
      <c r="CB395" s="6"/>
      <c r="CC395" s="6"/>
      <c r="CD395" s="6"/>
      <c r="CE395" s="6"/>
      <c r="CF395" s="6"/>
    </row>
    <row r="396" spans="1:84" ht="12" customHeight="1" outlineLevel="1" x14ac:dyDescent="0.2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8"/>
      <c r="AB396" s="258"/>
      <c r="AC396" s="258"/>
      <c r="AD396" s="258"/>
      <c r="AE396" s="258"/>
      <c r="AF396" s="258"/>
      <c r="AG396" s="258"/>
      <c r="AH396" s="258"/>
      <c r="AI396" s="258"/>
      <c r="AJ396" s="258"/>
      <c r="AK396" s="258"/>
      <c r="AL396" s="258"/>
      <c r="AM396" s="258"/>
      <c r="AN396" s="258"/>
      <c r="AO396" s="258"/>
      <c r="AP396" s="258"/>
      <c r="AQ396" s="258"/>
      <c r="AR396" s="258"/>
      <c r="AS396" s="258"/>
      <c r="AT396" s="258"/>
      <c r="AU396" s="258"/>
      <c r="AV396" s="258"/>
      <c r="AW396" s="258"/>
      <c r="AX396" s="258"/>
      <c r="AY396" s="258"/>
      <c r="AZ396" s="258"/>
      <c r="BA396" s="258"/>
      <c r="BB396" s="258"/>
      <c r="BC396" s="258"/>
      <c r="BD396" s="258"/>
      <c r="BE396" s="258"/>
      <c r="BF396" s="258"/>
      <c r="BG396" s="258"/>
      <c r="BH396" s="258"/>
      <c r="BI396" s="258"/>
      <c r="BJ396" s="258"/>
      <c r="BK396" s="258"/>
      <c r="BL396" s="258"/>
      <c r="BM396" s="258"/>
      <c r="BN396" s="258"/>
      <c r="BO396" s="258"/>
      <c r="BP396" s="258"/>
    </row>
    <row r="397" spans="1:84" ht="5.0999999999999996" customHeight="1" outlineLevel="1" thickBot="1" x14ac:dyDescent="0.3">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8"/>
      <c r="AB397" s="258"/>
      <c r="AC397" s="258"/>
      <c r="AD397" s="258"/>
      <c r="AE397" s="258"/>
      <c r="AF397" s="258"/>
      <c r="AG397" s="258"/>
      <c r="AH397" s="258"/>
      <c r="AI397" s="258"/>
      <c r="AJ397" s="258"/>
      <c r="AK397" s="258"/>
      <c r="AL397" s="258"/>
      <c r="AM397" s="258"/>
      <c r="AN397" s="258"/>
      <c r="AO397" s="258"/>
      <c r="AP397" s="258"/>
      <c r="AQ397" s="258"/>
      <c r="AR397" s="258"/>
      <c r="AS397" s="258"/>
      <c r="AT397" s="258"/>
      <c r="AU397" s="258"/>
      <c r="AV397" s="258"/>
      <c r="AW397" s="258"/>
      <c r="AX397" s="258"/>
      <c r="AY397" s="258"/>
      <c r="AZ397" s="258"/>
      <c r="BA397" s="258"/>
      <c r="BB397" s="258"/>
      <c r="BC397" s="258"/>
      <c r="BD397" s="258"/>
      <c r="BE397" s="258"/>
      <c r="BF397" s="258"/>
      <c r="BG397" s="258"/>
      <c r="BH397" s="258"/>
      <c r="BI397" s="258"/>
      <c r="BJ397" s="258"/>
      <c r="BK397" s="258"/>
      <c r="BL397" s="258"/>
      <c r="BM397" s="258"/>
      <c r="BN397" s="258"/>
      <c r="BO397" s="258"/>
      <c r="BP397" s="258"/>
    </row>
    <row r="398" spans="1:84" ht="5.0999999999999996" customHeight="1" outlineLevel="1" x14ac:dyDescent="0.25">
      <c r="A398" s="4"/>
      <c r="B398" s="5"/>
      <c r="C398" s="8" t="s">
        <v>0</v>
      </c>
      <c r="D398" s="8"/>
      <c r="E398" s="8"/>
      <c r="F398" s="8"/>
      <c r="G398" s="8"/>
      <c r="H398" s="8"/>
      <c r="I398" s="8"/>
      <c r="J398" s="8"/>
      <c r="K398" s="336"/>
      <c r="L398" s="9"/>
      <c r="M398" s="9"/>
      <c r="N398" s="9"/>
      <c r="O398" s="9"/>
      <c r="P398" s="9"/>
      <c r="Q398" s="9"/>
      <c r="R398" s="9"/>
      <c r="S398" s="9"/>
      <c r="T398" s="9"/>
      <c r="U398" s="9"/>
      <c r="V398" s="9"/>
      <c r="W398" s="10"/>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84" ht="12" customHeight="1" outlineLevel="1" x14ac:dyDescent="0.25">
      <c r="A399" s="4"/>
      <c r="B399" s="5"/>
      <c r="C399" s="11"/>
      <c r="D399" s="11"/>
      <c r="E399" s="11" t="s">
        <v>1</v>
      </c>
      <c r="F399" s="12"/>
      <c r="G399" s="13" t="s">
        <v>397</v>
      </c>
      <c r="H399" s="12"/>
      <c r="I399" s="12"/>
      <c r="J399" s="12"/>
      <c r="K399" s="12"/>
      <c r="L399" s="12"/>
      <c r="M399" s="12"/>
      <c r="N399" s="12"/>
      <c r="O399" s="12"/>
      <c r="P399" s="12"/>
      <c r="Q399" s="12"/>
      <c r="R399" s="12"/>
      <c r="S399" s="14"/>
      <c r="T399" s="12"/>
      <c r="U399" s="14"/>
      <c r="V399" s="14"/>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84" ht="12" customHeight="1" outlineLevel="1" x14ac:dyDescent="0.2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68" ht="12" customHeight="1" outlineLevel="1" x14ac:dyDescent="0.25">
      <c r="A401" s="4"/>
      <c r="B401" s="5"/>
      <c r="C401" s="16"/>
      <c r="D401" s="11"/>
      <c r="E401" s="16"/>
      <c r="F401" s="12"/>
      <c r="G401" s="12"/>
      <c r="H401" s="12"/>
      <c r="I401" s="12" t="s">
        <v>425</v>
      </c>
      <c r="J401" s="12"/>
      <c r="K401" s="12"/>
      <c r="L401" s="12"/>
      <c r="M401" s="12"/>
      <c r="N401" s="12"/>
      <c r="O401" s="12"/>
      <c r="P401" s="12"/>
      <c r="Q401" s="12"/>
      <c r="R401" s="12"/>
      <c r="S401" s="14"/>
      <c r="T401" s="18"/>
      <c r="U401" s="14"/>
      <c r="V401" s="14"/>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68" ht="12" customHeight="1" outlineLevel="1" x14ac:dyDescent="0.25">
      <c r="A402" s="4"/>
      <c r="B402" s="5"/>
      <c r="C402" s="16"/>
      <c r="D402" s="16"/>
      <c r="E402" s="16"/>
      <c r="F402" s="16"/>
      <c r="G402" s="16"/>
      <c r="H402" s="16"/>
      <c r="I402" s="16"/>
      <c r="J402" s="16"/>
      <c r="K402" s="16"/>
      <c r="L402" s="16"/>
      <c r="M402" s="16"/>
      <c r="N402" s="16"/>
      <c r="O402" s="16"/>
      <c r="P402" s="16"/>
      <c r="Q402" s="333"/>
      <c r="R402" s="333"/>
      <c r="S402" s="333"/>
      <c r="T402" s="333"/>
      <c r="U402" s="333"/>
      <c r="V402" s="333"/>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68" ht="12" customHeight="1" outlineLevel="1" x14ac:dyDescent="0.25">
      <c r="A403" s="4"/>
      <c r="B403" s="5"/>
      <c r="C403" s="16"/>
      <c r="D403" s="16"/>
      <c r="E403" s="16"/>
      <c r="F403" s="16"/>
      <c r="G403" s="16"/>
      <c r="H403" s="16"/>
      <c r="I403" s="16"/>
      <c r="J403" s="16"/>
      <c r="K403" s="16"/>
      <c r="L403" s="16"/>
      <c r="M403" s="16"/>
      <c r="N403" s="16"/>
      <c r="O403" s="16"/>
      <c r="P403" s="16"/>
      <c r="Q403" s="23"/>
      <c r="R403" s="23"/>
      <c r="S403" s="333"/>
      <c r="T403" s="333"/>
      <c r="U403" s="333"/>
      <c r="V403" s="333"/>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12" customHeight="1" outlineLevel="1" x14ac:dyDescent="0.2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3"/>
      <c r="T404" s="333"/>
      <c r="U404" s="333"/>
      <c r="V404" s="333"/>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12" customHeight="1" outlineLevel="1" x14ac:dyDescent="0.25">
      <c r="A405" s="4"/>
      <c r="B405" s="5"/>
      <c r="C405" s="16"/>
      <c r="D405" s="16"/>
      <c r="E405" s="16"/>
      <c r="F405" s="32"/>
      <c r="H405" s="350" t="s">
        <v>422</v>
      </c>
      <c r="I405" s="394">
        <v>0</v>
      </c>
      <c r="J405" s="394">
        <v>0.97</v>
      </c>
      <c r="K405" s="398">
        <v>43600</v>
      </c>
      <c r="L405" s="394">
        <v>5</v>
      </c>
      <c r="M405" s="69"/>
      <c r="N405" s="69"/>
      <c r="O405" s="69"/>
      <c r="P405" s="69"/>
      <c r="Q405" s="60"/>
      <c r="R405" s="60"/>
      <c r="S405" s="60"/>
      <c r="T405" s="60"/>
      <c r="U405" s="60"/>
      <c r="V405" s="5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68" ht="12" customHeight="1" outlineLevel="1" x14ac:dyDescent="0.25">
      <c r="A406" s="4"/>
      <c r="B406" s="5"/>
      <c r="C406" s="16"/>
      <c r="D406" s="16"/>
      <c r="E406" s="16"/>
      <c r="F406" s="32"/>
      <c r="H406" s="351" t="s">
        <v>423</v>
      </c>
      <c r="I406" s="394">
        <v>1</v>
      </c>
      <c r="J406" s="394">
        <v>0.86</v>
      </c>
      <c r="K406" s="398">
        <v>43617</v>
      </c>
      <c r="L406" s="394">
        <v>5</v>
      </c>
      <c r="M406" s="69"/>
      <c r="N406" s="69"/>
      <c r="O406" s="69"/>
      <c r="P406" s="69"/>
      <c r="Q406" s="60"/>
      <c r="R406" s="60"/>
      <c r="S406" s="60"/>
      <c r="T406" s="60"/>
      <c r="U406" s="60"/>
      <c r="V406" s="59"/>
      <c r="W406" s="15"/>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68" ht="12" customHeight="1" outlineLevel="1" x14ac:dyDescent="0.25">
      <c r="A407" s="4"/>
      <c r="B407" s="5"/>
      <c r="C407" s="16"/>
      <c r="D407" s="16"/>
      <c r="E407" s="16"/>
      <c r="F407" s="32"/>
      <c r="H407" s="351" t="s">
        <v>71</v>
      </c>
      <c r="I407" s="394">
        <v>1</v>
      </c>
      <c r="J407" s="394">
        <v>0.7</v>
      </c>
      <c r="K407" s="398">
        <v>43653</v>
      </c>
      <c r="L407" s="394">
        <v>5</v>
      </c>
      <c r="M407" s="69"/>
      <c r="N407" s="69"/>
      <c r="O407" s="69"/>
      <c r="P407" s="69"/>
      <c r="Q407" s="60"/>
      <c r="R407" s="60"/>
      <c r="S407" s="60"/>
      <c r="T407" s="60"/>
      <c r="U407" s="60"/>
      <c r="V407" s="59"/>
      <c r="W407" s="15"/>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row>
    <row r="408" spans="1:68" ht="12" customHeight="1" outlineLevel="1" x14ac:dyDescent="0.25">
      <c r="A408" s="4"/>
      <c r="B408" s="5"/>
      <c r="C408" s="16"/>
      <c r="D408" s="16"/>
      <c r="E408" s="16"/>
      <c r="F408" s="32"/>
      <c r="H408" s="351" t="s">
        <v>424</v>
      </c>
      <c r="I408" s="394">
        <v>1</v>
      </c>
      <c r="J408" s="394">
        <v>0.87</v>
      </c>
      <c r="K408" s="398">
        <v>43653</v>
      </c>
      <c r="L408" s="394">
        <v>5</v>
      </c>
      <c r="M408" s="69"/>
      <c r="N408" s="69"/>
      <c r="O408" s="69"/>
      <c r="P408" s="69"/>
      <c r="Q408" s="60"/>
      <c r="R408" s="60"/>
      <c r="S408" s="60"/>
      <c r="T408" s="60"/>
      <c r="U408" s="60"/>
      <c r="V408" s="59"/>
      <c r="W408" s="15"/>
      <c r="X408" s="6"/>
      <c r="Y408" s="6"/>
      <c r="Z408" s="6"/>
      <c r="AA408" s="259"/>
      <c r="AB408" s="259"/>
      <c r="AC408" s="259"/>
      <c r="AD408" s="259"/>
      <c r="AE408" s="259"/>
      <c r="AF408" s="259"/>
      <c r="AG408" s="259"/>
      <c r="AH408" s="259"/>
      <c r="AI408" s="259"/>
      <c r="AJ408" s="259"/>
      <c r="AK408" s="259"/>
      <c r="AL408" s="259"/>
      <c r="AM408" s="259"/>
      <c r="AN408" s="259"/>
      <c r="AO408" s="259"/>
      <c r="AP408" s="259"/>
      <c r="AQ408" s="259"/>
      <c r="AR408" s="259"/>
      <c r="AS408" s="259"/>
      <c r="AT408" s="259"/>
      <c r="AU408" s="259"/>
      <c r="AV408" s="259"/>
      <c r="AW408" s="259"/>
      <c r="AX408" s="259"/>
      <c r="AY408" s="259"/>
      <c r="AZ408" s="259"/>
      <c r="BA408" s="259"/>
      <c r="BB408" s="259"/>
      <c r="BC408" s="259"/>
      <c r="BD408" s="259"/>
      <c r="BE408" s="259"/>
      <c r="BF408" s="259"/>
      <c r="BG408" s="259"/>
      <c r="BH408" s="259"/>
      <c r="BI408" s="259"/>
      <c r="BJ408" s="259"/>
      <c r="BK408" s="259"/>
      <c r="BL408" s="259"/>
      <c r="BM408" s="259"/>
      <c r="BN408" s="259"/>
      <c r="BO408" s="259"/>
      <c r="BP408" s="259"/>
    </row>
    <row r="409" spans="1:68" ht="12" customHeight="1" outlineLevel="1" x14ac:dyDescent="0.25">
      <c r="A409" s="4"/>
      <c r="B409" s="5"/>
      <c r="C409" s="16"/>
      <c r="D409" s="16"/>
      <c r="E409" s="16"/>
      <c r="F409" s="32"/>
      <c r="H409" s="352" t="s">
        <v>74</v>
      </c>
      <c r="I409" s="394">
        <v>1</v>
      </c>
      <c r="J409" s="394">
        <v>1.3</v>
      </c>
      <c r="K409" s="398">
        <v>43556</v>
      </c>
      <c r="L409" s="394">
        <v>5</v>
      </c>
      <c r="M409" s="69"/>
      <c r="N409" s="69"/>
      <c r="O409" s="69"/>
      <c r="P409" s="69"/>
      <c r="Q409" s="60"/>
      <c r="R409" s="60"/>
      <c r="S409" s="60"/>
      <c r="T409" s="60"/>
      <c r="U409" s="60"/>
      <c r="V409" s="59"/>
      <c r="W409" s="15"/>
      <c r="X409" s="6"/>
      <c r="Y409" s="6"/>
      <c r="Z409" s="6"/>
      <c r="AA409" s="259"/>
      <c r="AB409" s="259"/>
      <c r="AC409" s="259"/>
      <c r="AD409" s="259"/>
      <c r="AE409" s="259"/>
      <c r="AF409" s="259"/>
      <c r="AG409" s="259"/>
      <c r="AH409" s="259"/>
      <c r="AI409" s="259"/>
      <c r="AJ409" s="259"/>
      <c r="AK409" s="259"/>
      <c r="AL409" s="259"/>
      <c r="AM409" s="259"/>
      <c r="AN409" s="259"/>
      <c r="AO409" s="259"/>
      <c r="AP409" s="259"/>
      <c r="AQ409" s="259"/>
      <c r="AR409" s="259"/>
      <c r="AS409" s="259"/>
      <c r="AT409" s="259"/>
      <c r="AU409" s="259"/>
      <c r="AV409" s="259"/>
      <c r="AW409" s="259"/>
      <c r="AX409" s="259"/>
      <c r="AY409" s="259"/>
      <c r="AZ409" s="259"/>
      <c r="BA409" s="259"/>
      <c r="BB409" s="259"/>
      <c r="BC409" s="259"/>
      <c r="BD409" s="259"/>
      <c r="BE409" s="259"/>
      <c r="BF409" s="259"/>
      <c r="BG409" s="259"/>
      <c r="BH409" s="259"/>
      <c r="BI409" s="259"/>
      <c r="BJ409" s="259"/>
      <c r="BK409" s="259"/>
      <c r="BL409" s="259"/>
      <c r="BM409" s="259"/>
      <c r="BN409" s="259"/>
      <c r="BO409" s="259"/>
      <c r="BP409" s="259"/>
    </row>
    <row r="410" spans="1:68" ht="12" customHeight="1" outlineLevel="1" x14ac:dyDescent="0.25">
      <c r="A410" s="4"/>
      <c r="B410" s="5"/>
      <c r="C410" s="16"/>
      <c r="D410" s="16"/>
      <c r="E410" s="16"/>
      <c r="F410" s="32"/>
      <c r="H410" s="352" t="s">
        <v>73</v>
      </c>
      <c r="I410" s="394">
        <v>1</v>
      </c>
      <c r="J410" s="394">
        <v>1.1000000000000001</v>
      </c>
      <c r="K410" s="398">
        <v>43647</v>
      </c>
      <c r="L410" s="394">
        <v>5</v>
      </c>
      <c r="M410" s="69"/>
      <c r="N410" s="69"/>
      <c r="O410" s="69"/>
      <c r="P410" s="69"/>
      <c r="Q410" s="60"/>
      <c r="R410" s="60"/>
      <c r="S410" s="60"/>
      <c r="T410" s="60"/>
      <c r="U410" s="60"/>
      <c r="V410" s="59"/>
      <c r="W410" s="15"/>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68" ht="12" customHeight="1" outlineLevel="1" x14ac:dyDescent="0.25">
      <c r="A411" s="4"/>
      <c r="B411" s="5"/>
      <c r="C411" s="16"/>
      <c r="D411" s="16"/>
      <c r="E411" s="16"/>
      <c r="F411" s="32"/>
      <c r="H411" s="352" t="s">
        <v>72</v>
      </c>
      <c r="I411" s="394">
        <v>1</v>
      </c>
      <c r="J411" s="394">
        <v>1.1499999999999999</v>
      </c>
      <c r="K411" s="398">
        <v>43511</v>
      </c>
      <c r="L411" s="394">
        <v>90</v>
      </c>
      <c r="M411" s="335"/>
      <c r="N411" s="68"/>
      <c r="O411" s="68"/>
      <c r="P411" s="68"/>
      <c r="Q411" s="58"/>
      <c r="R411" s="58"/>
      <c r="S411" s="58"/>
      <c r="T411" s="58"/>
      <c r="U411" s="58"/>
      <c r="V411" s="59"/>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68" ht="12" customHeight="1" outlineLevel="1" x14ac:dyDescent="0.25">
      <c r="A412" s="4"/>
      <c r="B412" s="5"/>
      <c r="C412" s="16"/>
      <c r="D412" s="16"/>
      <c r="E412" s="16"/>
      <c r="F412" s="32"/>
      <c r="O412" s="69"/>
      <c r="P412" s="69"/>
      <c r="Q412" s="60"/>
      <c r="R412" s="60"/>
      <c r="S412" s="60"/>
      <c r="T412" s="60"/>
      <c r="U412" s="60"/>
      <c r="V412" s="59"/>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68" ht="5.0999999999999996" customHeight="1" outlineLevel="1" x14ac:dyDescent="0.2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68" ht="24.95" customHeight="1" outlineLevel="1" x14ac:dyDescent="0.2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68" ht="12" customHeight="1" outlineLevel="1" x14ac:dyDescent="0.2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68" ht="12" customHeight="1" outlineLevel="1" x14ac:dyDescent="0.2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8"/>
      <c r="AB416" s="258"/>
      <c r="AC416" s="258"/>
      <c r="AD416" s="258"/>
      <c r="AE416" s="258"/>
      <c r="AF416" s="258"/>
      <c r="AG416" s="258"/>
      <c r="AH416" s="258"/>
      <c r="AI416" s="258"/>
      <c r="AJ416" s="258"/>
      <c r="AK416" s="258"/>
      <c r="AL416" s="258"/>
      <c r="AM416" s="258"/>
      <c r="AN416" s="258"/>
      <c r="AO416" s="258"/>
      <c r="AP416" s="258"/>
      <c r="AQ416" s="258"/>
      <c r="AR416" s="258"/>
      <c r="AS416" s="258"/>
      <c r="AT416" s="258"/>
      <c r="AU416" s="258"/>
      <c r="AV416" s="258"/>
      <c r="AW416" s="258"/>
      <c r="AX416" s="258"/>
      <c r="AY416" s="258"/>
      <c r="AZ416" s="258"/>
      <c r="BA416" s="258"/>
      <c r="BB416" s="258"/>
      <c r="BC416" s="258"/>
      <c r="BD416" s="258"/>
      <c r="BE416" s="258"/>
      <c r="BF416" s="258"/>
      <c r="BG416" s="258"/>
      <c r="BH416" s="258"/>
      <c r="BI416" s="258"/>
      <c r="BJ416" s="258"/>
      <c r="BK416" s="258"/>
      <c r="BL416" s="258"/>
      <c r="BM416" s="258"/>
      <c r="BN416" s="258"/>
      <c r="BO416" s="258"/>
      <c r="BP416" s="258"/>
    </row>
    <row r="417" spans="1:68" ht="5.0999999999999996" customHeight="1" outlineLevel="1" thickBot="1" x14ac:dyDescent="0.3">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8"/>
      <c r="AB417" s="258"/>
      <c r="AC417" s="258"/>
      <c r="AD417" s="258"/>
      <c r="AE417" s="258"/>
      <c r="AF417" s="258"/>
      <c r="AG417" s="258"/>
      <c r="AH417" s="258"/>
      <c r="AI417" s="258"/>
      <c r="AJ417" s="258"/>
      <c r="AK417" s="258"/>
      <c r="AL417" s="258"/>
      <c r="AM417" s="258"/>
      <c r="AN417" s="258"/>
      <c r="AO417" s="258"/>
      <c r="AP417" s="258"/>
      <c r="AQ417" s="258"/>
      <c r="AR417" s="258"/>
      <c r="AS417" s="258"/>
      <c r="AT417" s="258"/>
      <c r="AU417" s="258"/>
      <c r="AV417" s="258"/>
      <c r="AW417" s="258"/>
      <c r="AX417" s="258"/>
      <c r="AY417" s="258"/>
      <c r="AZ417" s="258"/>
      <c r="BA417" s="258"/>
      <c r="BB417" s="258"/>
      <c r="BC417" s="258"/>
      <c r="BD417" s="258"/>
      <c r="BE417" s="258"/>
      <c r="BF417" s="258"/>
      <c r="BG417" s="258"/>
      <c r="BH417" s="258"/>
      <c r="BI417" s="258"/>
      <c r="BJ417" s="258"/>
      <c r="BK417" s="258"/>
      <c r="BL417" s="258"/>
      <c r="BM417" s="258"/>
      <c r="BN417" s="258"/>
      <c r="BO417" s="258"/>
      <c r="BP417" s="258"/>
    </row>
    <row r="418" spans="1:68" ht="5.0999999999999996" customHeight="1" outlineLevel="1" x14ac:dyDescent="0.2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12" customHeight="1" outlineLevel="1" x14ac:dyDescent="0.2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12" customHeight="1" outlineLevel="1" x14ac:dyDescent="0.25">
      <c r="A426" s="4"/>
      <c r="B426" s="5"/>
      <c r="C426" s="16"/>
      <c r="D426" s="16"/>
      <c r="E426" s="16"/>
      <c r="F426" s="16"/>
      <c r="G426" s="16"/>
      <c r="H426" s="16"/>
      <c r="I426" s="274" t="s">
        <v>466</v>
      </c>
      <c r="J426" s="274" t="s">
        <v>66</v>
      </c>
      <c r="K426" s="274" t="s">
        <v>67</v>
      </c>
      <c r="L426" s="274" t="s">
        <v>68</v>
      </c>
      <c r="M426" s="274" t="s">
        <v>69</v>
      </c>
      <c r="N426" s="22"/>
      <c r="O426" s="22"/>
      <c r="P426" s="23"/>
      <c r="Q426" s="23"/>
      <c r="R426" s="23"/>
      <c r="S426" s="21"/>
      <c r="T426" s="21"/>
      <c r="U426" s="21"/>
      <c r="V426" s="21"/>
      <c r="W426" s="15"/>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16"/>
      <c r="D427" s="16"/>
      <c r="E427" s="16"/>
      <c r="F427" s="32"/>
      <c r="H427" s="350" t="s">
        <v>422</v>
      </c>
      <c r="I427" s="395">
        <v>0.62</v>
      </c>
      <c r="J427" s="395">
        <v>0.62</v>
      </c>
      <c r="K427" s="395">
        <v>0.77</v>
      </c>
      <c r="L427" s="395">
        <v>1</v>
      </c>
      <c r="M427" s="395">
        <v>1</v>
      </c>
      <c r="O427" s="69"/>
      <c r="P427" s="69"/>
      <c r="Q427" s="60"/>
      <c r="R427" s="60"/>
      <c r="S427" s="60"/>
      <c r="T427" s="60"/>
      <c r="U427" s="60"/>
      <c r="V427" s="59"/>
      <c r="W427" s="15"/>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16"/>
      <c r="D428" s="16"/>
      <c r="E428" s="16"/>
      <c r="F428" s="32"/>
      <c r="H428" s="351" t="s">
        <v>423</v>
      </c>
      <c r="I428" s="395">
        <v>0.62</v>
      </c>
      <c r="J428" s="395">
        <v>0.62</v>
      </c>
      <c r="K428" s="395">
        <v>0.77</v>
      </c>
      <c r="L428" s="395">
        <v>1</v>
      </c>
      <c r="M428" s="395">
        <v>1</v>
      </c>
      <c r="O428" s="69"/>
      <c r="P428" s="69"/>
      <c r="Q428" s="60"/>
      <c r="R428" s="60"/>
      <c r="S428" s="60"/>
      <c r="T428" s="60"/>
      <c r="U428" s="60"/>
      <c r="V428" s="59"/>
      <c r="W428" s="15"/>
      <c r="X428" s="6"/>
      <c r="Y428" s="6"/>
      <c r="Z428" s="6"/>
      <c r="AA428" s="259"/>
      <c r="AB428" s="259"/>
      <c r="AC428" s="259"/>
      <c r="AD428" s="259"/>
      <c r="AE428" s="259"/>
      <c r="AF428" s="259"/>
      <c r="AG428" s="259"/>
      <c r="AH428" s="259"/>
      <c r="AI428" s="259"/>
      <c r="AJ428" s="259"/>
      <c r="AK428" s="259"/>
      <c r="AL428" s="259"/>
      <c r="AM428" s="259"/>
      <c r="AN428" s="259"/>
      <c r="AO428" s="259"/>
      <c r="AP428" s="259"/>
      <c r="AQ428" s="259"/>
      <c r="AR428" s="259"/>
      <c r="AS428" s="259"/>
      <c r="AT428" s="259"/>
      <c r="AU428" s="259"/>
      <c r="AV428" s="259"/>
      <c r="AW428" s="259"/>
      <c r="AX428" s="259"/>
      <c r="AY428" s="259"/>
      <c r="AZ428" s="259"/>
      <c r="BA428" s="259"/>
      <c r="BB428" s="259"/>
      <c r="BC428" s="259"/>
      <c r="BD428" s="259"/>
      <c r="BE428" s="259"/>
      <c r="BF428" s="259"/>
      <c r="BG428" s="259"/>
      <c r="BH428" s="259"/>
      <c r="BI428" s="259"/>
      <c r="BJ428" s="259"/>
      <c r="BK428" s="259"/>
      <c r="BL428" s="259"/>
      <c r="BM428" s="259"/>
      <c r="BN428" s="259"/>
      <c r="BO428" s="259"/>
      <c r="BP428" s="259"/>
    </row>
    <row r="429" spans="1:68" ht="12" customHeight="1" outlineLevel="1" x14ac:dyDescent="0.25">
      <c r="A429" s="4"/>
      <c r="B429" s="5"/>
      <c r="C429" s="16"/>
      <c r="D429" s="16"/>
      <c r="E429" s="16"/>
      <c r="F429" s="32"/>
      <c r="G429" s="79"/>
      <c r="H429" s="351" t="s">
        <v>71</v>
      </c>
      <c r="I429" s="395">
        <v>0.62</v>
      </c>
      <c r="J429" s="395">
        <v>0.62</v>
      </c>
      <c r="K429" s="395">
        <v>0.77</v>
      </c>
      <c r="L429" s="395">
        <v>1</v>
      </c>
      <c r="M429" s="395">
        <v>1</v>
      </c>
      <c r="N429" s="79"/>
      <c r="O429" s="69"/>
      <c r="P429" s="69"/>
      <c r="Q429" s="60"/>
      <c r="R429" s="60"/>
      <c r="S429" s="60"/>
      <c r="T429" s="60"/>
      <c r="U429" s="60"/>
      <c r="V429" s="59"/>
      <c r="W429" s="15"/>
      <c r="X429" s="6"/>
      <c r="Y429" s="6"/>
      <c r="Z429" s="6"/>
      <c r="AA429" s="259"/>
      <c r="AB429" s="259"/>
      <c r="AC429" s="259"/>
      <c r="AD429" s="259"/>
      <c r="AE429" s="259"/>
      <c r="AF429" s="259"/>
      <c r="AG429" s="259"/>
      <c r="AH429" s="259"/>
      <c r="AI429" s="259"/>
      <c r="AJ429" s="259"/>
      <c r="AK429" s="259"/>
      <c r="AL429" s="259"/>
      <c r="AM429" s="259"/>
      <c r="AN429" s="259"/>
      <c r="AO429" s="259"/>
      <c r="AP429" s="259"/>
      <c r="AQ429" s="259"/>
      <c r="AR429" s="259"/>
      <c r="AS429" s="259"/>
      <c r="AT429" s="259"/>
      <c r="AU429" s="259"/>
      <c r="AV429" s="259"/>
      <c r="AW429" s="259"/>
      <c r="AX429" s="259"/>
      <c r="AY429" s="259"/>
      <c r="AZ429" s="259"/>
      <c r="BA429" s="259"/>
      <c r="BB429" s="259"/>
      <c r="BC429" s="259"/>
      <c r="BD429" s="259"/>
      <c r="BE429" s="259"/>
      <c r="BF429" s="259"/>
      <c r="BG429" s="259"/>
      <c r="BH429" s="259"/>
      <c r="BI429" s="259"/>
      <c r="BJ429" s="259"/>
      <c r="BK429" s="259"/>
      <c r="BL429" s="259"/>
      <c r="BM429" s="259"/>
      <c r="BN429" s="259"/>
      <c r="BO429" s="259"/>
      <c r="BP429" s="259"/>
    </row>
    <row r="430" spans="1:68" ht="12" customHeight="1" outlineLevel="1" x14ac:dyDescent="0.25">
      <c r="A430" s="4"/>
      <c r="B430" s="5"/>
      <c r="C430" s="16"/>
      <c r="D430" s="16"/>
      <c r="E430" s="16"/>
      <c r="F430" s="32"/>
      <c r="G430" s="79"/>
      <c r="H430" s="351" t="s">
        <v>424</v>
      </c>
      <c r="I430" s="395">
        <v>0.62</v>
      </c>
      <c r="J430" s="395">
        <v>0.62</v>
      </c>
      <c r="K430" s="395">
        <v>0.77</v>
      </c>
      <c r="L430" s="395">
        <v>1</v>
      </c>
      <c r="M430" s="395">
        <v>1</v>
      </c>
      <c r="N430" s="79"/>
      <c r="O430" s="69"/>
      <c r="P430" s="69"/>
      <c r="Q430" s="60"/>
      <c r="R430" s="60"/>
      <c r="S430" s="60"/>
      <c r="T430" s="60"/>
      <c r="U430" s="60"/>
      <c r="V430" s="59"/>
      <c r="W430" s="15"/>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6"/>
      <c r="D431" s="16"/>
      <c r="E431" s="16"/>
      <c r="F431" s="32"/>
      <c r="G431" s="79"/>
      <c r="H431" s="351" t="s">
        <v>74</v>
      </c>
      <c r="I431" s="395">
        <v>0.7</v>
      </c>
      <c r="J431" s="395">
        <v>1</v>
      </c>
      <c r="K431" s="395">
        <v>1</v>
      </c>
      <c r="L431" s="395">
        <v>1</v>
      </c>
      <c r="M431" s="395">
        <v>1</v>
      </c>
      <c r="N431" s="79"/>
      <c r="O431" s="69"/>
      <c r="P431" s="69"/>
      <c r="Q431" s="60"/>
      <c r="R431" s="60"/>
      <c r="S431" s="60"/>
      <c r="T431" s="60"/>
      <c r="U431" s="60"/>
      <c r="V431" s="59"/>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6"/>
      <c r="D432" s="16"/>
      <c r="E432" s="16"/>
      <c r="F432" s="32"/>
      <c r="G432" s="79"/>
      <c r="H432" s="351" t="s">
        <v>73</v>
      </c>
      <c r="I432" s="395">
        <v>0.67</v>
      </c>
      <c r="J432" s="395">
        <v>1</v>
      </c>
      <c r="K432" s="395">
        <v>0.83</v>
      </c>
      <c r="L432" s="395">
        <v>0.83</v>
      </c>
      <c r="M432" s="395">
        <v>0.83</v>
      </c>
      <c r="N432" s="79"/>
      <c r="O432" s="69"/>
      <c r="P432" s="69"/>
      <c r="Q432" s="60"/>
      <c r="R432" s="60"/>
      <c r="S432" s="60"/>
      <c r="T432" s="60"/>
      <c r="U432" s="60"/>
      <c r="V432" s="59"/>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6"/>
      <c r="E433" s="16"/>
      <c r="F433" s="32"/>
      <c r="G433" s="79"/>
      <c r="H433" s="351" t="s">
        <v>72</v>
      </c>
      <c r="I433" s="395">
        <v>0.42</v>
      </c>
      <c r="J433" s="395">
        <v>0.83</v>
      </c>
      <c r="K433" s="395">
        <v>0.83</v>
      </c>
      <c r="L433" s="395">
        <v>1</v>
      </c>
      <c r="M433" s="395">
        <v>1</v>
      </c>
      <c r="N433" s="79"/>
      <c r="O433" s="69"/>
      <c r="P433" s="69"/>
      <c r="Q433" s="60"/>
      <c r="R433" s="60"/>
      <c r="S433" s="60"/>
      <c r="T433" s="60"/>
      <c r="U433" s="60"/>
      <c r="V433" s="59"/>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6"/>
      <c r="D434" s="16"/>
      <c r="E434" s="16"/>
      <c r="F434" s="32"/>
      <c r="O434" s="69"/>
      <c r="P434" s="69"/>
      <c r="Q434" s="60"/>
      <c r="R434" s="60"/>
      <c r="S434" s="60"/>
      <c r="T434" s="60"/>
      <c r="U434" s="60"/>
      <c r="V434" s="59"/>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32"/>
      <c r="O435" s="69"/>
      <c r="P435" s="69"/>
      <c r="Q435" s="60"/>
      <c r="R435" s="60"/>
      <c r="S435" s="60"/>
      <c r="T435" s="60"/>
      <c r="U435" s="60"/>
      <c r="V435" s="59"/>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5.0999999999999996" customHeight="1" outlineLevel="1" x14ac:dyDescent="0.2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24.95" customHeight="1" outlineLevel="1" x14ac:dyDescent="0.2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8"/>
      <c r="AB439" s="258"/>
      <c r="AC439" s="258"/>
      <c r="AD439" s="258"/>
      <c r="AE439" s="258"/>
      <c r="AF439" s="258"/>
      <c r="AG439" s="258"/>
      <c r="AH439" s="258"/>
      <c r="AI439" s="258"/>
      <c r="AJ439" s="258"/>
      <c r="AK439" s="258"/>
      <c r="AL439" s="258"/>
      <c r="AM439" s="258"/>
      <c r="AN439" s="258"/>
      <c r="AO439" s="258"/>
      <c r="AP439" s="258"/>
      <c r="AQ439" s="258"/>
      <c r="AR439" s="258"/>
      <c r="AS439" s="258"/>
      <c r="AT439" s="258"/>
      <c r="AU439" s="258"/>
      <c r="AV439" s="258"/>
      <c r="AW439" s="258"/>
      <c r="AX439" s="258"/>
      <c r="AY439" s="258"/>
      <c r="AZ439" s="258"/>
      <c r="BA439" s="258"/>
      <c r="BB439" s="258"/>
      <c r="BC439" s="258"/>
      <c r="BD439" s="258"/>
      <c r="BE439" s="258"/>
      <c r="BF439" s="258"/>
      <c r="BG439" s="258"/>
      <c r="BH439" s="258"/>
      <c r="BI439" s="258"/>
      <c r="BJ439" s="258"/>
      <c r="BK439" s="258"/>
      <c r="BL439" s="258"/>
      <c r="BM439" s="258"/>
      <c r="BN439" s="258"/>
      <c r="BO439" s="258"/>
      <c r="BP439" s="258"/>
    </row>
    <row r="440" spans="1:68" ht="5.0999999999999996" customHeight="1" outlineLevel="1" thickBot="1" x14ac:dyDescent="0.3">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8"/>
      <c r="AB440" s="258"/>
      <c r="AC440" s="258"/>
      <c r="AD440" s="258"/>
      <c r="AE440" s="258"/>
      <c r="AF440" s="258"/>
      <c r="AG440" s="258"/>
      <c r="AH440" s="258"/>
      <c r="AI440" s="258"/>
      <c r="AJ440" s="258"/>
      <c r="AK440" s="258"/>
      <c r="AL440" s="258"/>
      <c r="AM440" s="258"/>
      <c r="AN440" s="258"/>
      <c r="AO440" s="258"/>
      <c r="AP440" s="258"/>
      <c r="AQ440" s="258"/>
      <c r="AR440" s="258"/>
      <c r="AS440" s="258"/>
      <c r="AT440" s="258"/>
      <c r="AU440" s="258"/>
      <c r="AV440" s="258"/>
      <c r="AW440" s="258"/>
      <c r="AX440" s="258"/>
      <c r="AY440" s="258"/>
      <c r="AZ440" s="258"/>
      <c r="BA440" s="258"/>
      <c r="BB440" s="258"/>
      <c r="BC440" s="258"/>
      <c r="BD440" s="258"/>
      <c r="BE440" s="258"/>
      <c r="BF440" s="258"/>
      <c r="BG440" s="258"/>
      <c r="BH440" s="258"/>
      <c r="BI440" s="258"/>
      <c r="BJ440" s="258"/>
      <c r="BK440" s="258"/>
      <c r="BL440" s="258"/>
      <c r="BM440" s="258"/>
      <c r="BN440" s="258"/>
      <c r="BO440" s="258"/>
      <c r="BP440" s="258"/>
    </row>
    <row r="441" spans="1:68" ht="5.0999999999999996" customHeight="1" outlineLevel="1" x14ac:dyDescent="0.2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12" customHeight="1" outlineLevel="1" x14ac:dyDescent="0.2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12" customHeight="1" outlineLevel="1" x14ac:dyDescent="0.25">
      <c r="A449" s="4"/>
      <c r="B449" s="5"/>
      <c r="C449" s="16"/>
      <c r="D449" s="16"/>
      <c r="E449" s="16"/>
      <c r="F449" s="16"/>
      <c r="G449" s="16"/>
      <c r="H449" s="16"/>
      <c r="I449" s="16"/>
      <c r="J449" s="274" t="s">
        <v>466</v>
      </c>
      <c r="K449" s="274" t="s">
        <v>66</v>
      </c>
      <c r="L449" s="274" t="s">
        <v>67</v>
      </c>
      <c r="M449" s="274" t="s">
        <v>68</v>
      </c>
      <c r="N449" s="274" t="s">
        <v>69</v>
      </c>
      <c r="O449" s="22"/>
      <c r="P449" s="23"/>
      <c r="Q449" s="23"/>
      <c r="R449" s="23"/>
      <c r="S449" s="21"/>
      <c r="T449" s="21"/>
      <c r="U449" s="21"/>
      <c r="V449" s="21"/>
      <c r="W449" s="15"/>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5" outlineLevel="1" x14ac:dyDescent="0.25">
      <c r="A450" s="4"/>
      <c r="B450" s="5"/>
      <c r="C450" s="16"/>
      <c r="D450" s="16"/>
      <c r="E450" s="16"/>
      <c r="F450" s="25"/>
      <c r="G450" s="26"/>
      <c r="H450" s="26"/>
      <c r="I450" s="33" t="s">
        <v>400</v>
      </c>
      <c r="J450" s="395">
        <v>1</v>
      </c>
      <c r="K450" s="395">
        <v>1</v>
      </c>
      <c r="L450" s="395">
        <v>1</v>
      </c>
      <c r="M450" s="395">
        <v>1</v>
      </c>
      <c r="N450" s="395">
        <v>1</v>
      </c>
      <c r="O450" s="231"/>
      <c r="P450" s="231"/>
      <c r="Q450" s="232"/>
      <c r="R450" s="232"/>
      <c r="S450" s="232"/>
      <c r="T450" s="232"/>
      <c r="U450" s="232"/>
      <c r="V450" s="233"/>
      <c r="W450" s="15"/>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5" outlineLevel="1" x14ac:dyDescent="0.25">
      <c r="A451" s="4"/>
      <c r="B451" s="5"/>
      <c r="C451" s="16"/>
      <c r="D451" s="16"/>
      <c r="E451" s="16"/>
      <c r="F451" s="25"/>
      <c r="G451" s="26"/>
      <c r="H451" s="26"/>
      <c r="I451" s="33" t="s">
        <v>401</v>
      </c>
      <c r="J451" s="395">
        <v>1</v>
      </c>
      <c r="K451" s="395">
        <v>1</v>
      </c>
      <c r="L451" s="395">
        <v>1</v>
      </c>
      <c r="M451" s="395">
        <v>1</v>
      </c>
      <c r="N451" s="395">
        <v>1</v>
      </c>
      <c r="O451" s="231"/>
      <c r="P451" s="231"/>
      <c r="Q451" s="232"/>
      <c r="R451" s="232"/>
      <c r="S451" s="232"/>
      <c r="T451" s="232"/>
      <c r="U451" s="232"/>
      <c r="V451" s="233"/>
      <c r="W451" s="15"/>
      <c r="X451" s="6"/>
      <c r="Y451" s="6"/>
      <c r="Z451" s="6"/>
      <c r="AA451" s="259"/>
      <c r="AB451" s="259"/>
      <c r="AC451" s="259"/>
      <c r="AD451" s="259"/>
      <c r="AE451" s="259"/>
      <c r="AF451" s="259"/>
      <c r="AG451" s="259"/>
      <c r="AH451" s="259"/>
      <c r="AI451" s="259"/>
      <c r="AJ451" s="259"/>
      <c r="AK451" s="259"/>
      <c r="AL451" s="259"/>
      <c r="AM451" s="259"/>
      <c r="AN451" s="259"/>
      <c r="AO451" s="259"/>
      <c r="AP451" s="259"/>
      <c r="AQ451" s="259"/>
      <c r="AR451" s="259"/>
      <c r="AS451" s="259"/>
      <c r="AT451" s="259"/>
      <c r="AU451" s="259"/>
      <c r="AV451" s="259"/>
      <c r="AW451" s="259"/>
      <c r="AX451" s="259"/>
      <c r="AY451" s="259"/>
      <c r="AZ451" s="259"/>
      <c r="BA451" s="259"/>
      <c r="BB451" s="259"/>
      <c r="BC451" s="259"/>
      <c r="BD451" s="259"/>
      <c r="BE451" s="259"/>
      <c r="BF451" s="259"/>
      <c r="BG451" s="259"/>
      <c r="BH451" s="259"/>
      <c r="BI451" s="259"/>
      <c r="BJ451" s="259"/>
      <c r="BK451" s="259"/>
      <c r="BL451" s="259"/>
      <c r="BM451" s="259"/>
      <c r="BN451" s="259"/>
      <c r="BO451" s="259"/>
      <c r="BP451" s="259"/>
    </row>
    <row r="452" spans="1:68" ht="15" outlineLevel="1" x14ac:dyDescent="0.25">
      <c r="A452" s="4"/>
      <c r="B452" s="5"/>
      <c r="C452" s="16"/>
      <c r="D452" s="16"/>
      <c r="E452" s="16"/>
      <c r="F452" s="25"/>
      <c r="G452" s="26"/>
      <c r="H452" s="26"/>
      <c r="I452" s="33" t="s">
        <v>402</v>
      </c>
      <c r="J452" s="395">
        <v>1</v>
      </c>
      <c r="K452" s="395">
        <v>1</v>
      </c>
      <c r="L452" s="395">
        <v>1</v>
      </c>
      <c r="M452" s="395">
        <v>1</v>
      </c>
      <c r="N452" s="395">
        <v>1</v>
      </c>
      <c r="O452" s="231"/>
      <c r="P452" s="231"/>
      <c r="Q452" s="232"/>
      <c r="R452" s="232"/>
      <c r="S452" s="232"/>
      <c r="T452" s="232"/>
      <c r="U452" s="232"/>
      <c r="V452" s="233"/>
      <c r="W452" s="15"/>
      <c r="X452" s="6"/>
      <c r="Y452" s="6"/>
      <c r="Z452" s="6"/>
      <c r="AA452" s="259"/>
      <c r="AB452" s="259"/>
      <c r="AC452" s="259"/>
      <c r="AD452" s="259"/>
      <c r="AE452" s="259"/>
      <c r="AF452" s="259"/>
      <c r="AG452" s="259"/>
      <c r="AH452" s="259"/>
      <c r="AI452" s="259"/>
      <c r="AJ452" s="259"/>
      <c r="AK452" s="259"/>
      <c r="AL452" s="259"/>
      <c r="AM452" s="259"/>
      <c r="AN452" s="259"/>
      <c r="AO452" s="259"/>
      <c r="AP452" s="259"/>
      <c r="AQ452" s="259"/>
      <c r="AR452" s="259"/>
      <c r="AS452" s="259"/>
      <c r="AT452" s="259"/>
      <c r="AU452" s="259"/>
      <c r="AV452" s="259"/>
      <c r="AW452" s="259"/>
      <c r="AX452" s="259"/>
      <c r="AY452" s="259"/>
      <c r="AZ452" s="259"/>
      <c r="BA452" s="259"/>
      <c r="BB452" s="259"/>
      <c r="BC452" s="259"/>
      <c r="BD452" s="259"/>
      <c r="BE452" s="259"/>
      <c r="BF452" s="259"/>
      <c r="BG452" s="259"/>
      <c r="BH452" s="259"/>
      <c r="BI452" s="259"/>
      <c r="BJ452" s="259"/>
      <c r="BK452" s="259"/>
      <c r="BL452" s="259"/>
      <c r="BM452" s="259"/>
      <c r="BN452" s="259"/>
      <c r="BO452" s="259"/>
      <c r="BP452" s="259"/>
    </row>
    <row r="453" spans="1:68" ht="15" outlineLevel="1" x14ac:dyDescent="0.25">
      <c r="A453" s="4"/>
      <c r="B453" s="5"/>
      <c r="C453" s="16"/>
      <c r="D453" s="16"/>
      <c r="E453" s="16"/>
      <c r="F453" s="25"/>
      <c r="G453" s="26"/>
      <c r="H453" s="26"/>
      <c r="I453" s="33" t="s">
        <v>392</v>
      </c>
      <c r="J453" s="395">
        <v>1</v>
      </c>
      <c r="K453" s="395">
        <v>1</v>
      </c>
      <c r="L453" s="395">
        <v>1</v>
      </c>
      <c r="M453" s="395">
        <v>1</v>
      </c>
      <c r="N453" s="395">
        <v>1</v>
      </c>
      <c r="O453" s="231"/>
      <c r="P453" s="231"/>
      <c r="Q453" s="232"/>
      <c r="R453" s="232"/>
      <c r="S453" s="232"/>
      <c r="T453" s="232"/>
      <c r="U453" s="232"/>
      <c r="V453" s="233"/>
      <c r="W453" s="15"/>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5" outlineLevel="1" x14ac:dyDescent="0.25">
      <c r="A454" s="4"/>
      <c r="B454" s="5"/>
      <c r="C454" s="16"/>
      <c r="D454" s="16"/>
      <c r="E454" s="16"/>
      <c r="F454" s="25"/>
      <c r="G454" s="26"/>
      <c r="H454" s="26"/>
      <c r="I454" s="33" t="s">
        <v>393</v>
      </c>
      <c r="J454" s="395">
        <v>1</v>
      </c>
      <c r="K454" s="395">
        <v>1</v>
      </c>
      <c r="L454" s="395">
        <v>1</v>
      </c>
      <c r="M454" s="395">
        <v>1</v>
      </c>
      <c r="N454" s="395">
        <v>1</v>
      </c>
      <c r="O454" s="231"/>
      <c r="P454" s="231"/>
      <c r="Q454" s="232"/>
      <c r="R454" s="232"/>
      <c r="S454" s="232"/>
      <c r="T454" s="232"/>
      <c r="U454" s="232"/>
      <c r="V454" s="233"/>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5" outlineLevel="1" x14ac:dyDescent="0.25">
      <c r="A455" s="4"/>
      <c r="B455" s="5"/>
      <c r="C455" s="16"/>
      <c r="D455" s="16"/>
      <c r="E455" s="16"/>
      <c r="F455" s="25"/>
      <c r="G455" s="26"/>
      <c r="H455" s="26"/>
      <c r="I455" s="33" t="s">
        <v>394</v>
      </c>
      <c r="J455" s="395">
        <v>1</v>
      </c>
      <c r="K455" s="395">
        <v>1</v>
      </c>
      <c r="L455" s="395">
        <v>1</v>
      </c>
      <c r="M455" s="395">
        <v>1</v>
      </c>
      <c r="N455" s="395">
        <v>1</v>
      </c>
      <c r="O455" s="231"/>
      <c r="P455" s="231"/>
      <c r="Q455" s="232"/>
      <c r="R455" s="232"/>
      <c r="S455" s="232"/>
      <c r="T455" s="232"/>
      <c r="U455" s="232"/>
      <c r="V455" s="233"/>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6"/>
      <c r="E456" s="16"/>
      <c r="F456" s="32"/>
      <c r="G456" s="33"/>
      <c r="H456" s="33"/>
      <c r="I456" s="33"/>
      <c r="J456" s="33"/>
      <c r="K456" s="33"/>
      <c r="L456" s="33"/>
      <c r="M456" s="33"/>
      <c r="N456" s="33"/>
      <c r="O456" s="231"/>
      <c r="P456" s="231"/>
      <c r="Q456" s="234"/>
      <c r="R456" s="234"/>
      <c r="S456" s="234"/>
      <c r="T456" s="234"/>
      <c r="U456" s="234"/>
      <c r="V456" s="233"/>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5.0999999999999996" customHeight="1" outlineLevel="1" x14ac:dyDescent="0.2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24.95" customHeight="1" outlineLevel="1" x14ac:dyDescent="0.2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8"/>
      <c r="AB460" s="258"/>
      <c r="AC460" s="258"/>
      <c r="AD460" s="258"/>
      <c r="AE460" s="258"/>
      <c r="AF460" s="258"/>
      <c r="AG460" s="258"/>
      <c r="AH460" s="258"/>
      <c r="AI460" s="258"/>
      <c r="AJ460" s="258"/>
      <c r="AK460" s="258"/>
      <c r="AL460" s="258"/>
      <c r="AM460" s="258"/>
      <c r="AN460" s="258"/>
      <c r="AO460" s="258"/>
      <c r="AP460" s="258"/>
      <c r="AQ460" s="258"/>
      <c r="AR460" s="258"/>
      <c r="AS460" s="258"/>
      <c r="AT460" s="258"/>
      <c r="AU460" s="258"/>
      <c r="AV460" s="258"/>
      <c r="AW460" s="258"/>
      <c r="AX460" s="258"/>
      <c r="AY460" s="258"/>
      <c r="AZ460" s="258"/>
      <c r="BA460" s="258"/>
      <c r="BB460" s="258"/>
      <c r="BC460" s="258"/>
      <c r="BD460" s="258"/>
      <c r="BE460" s="258"/>
      <c r="BF460" s="258"/>
      <c r="BG460" s="258"/>
      <c r="BH460" s="258"/>
      <c r="BI460" s="258"/>
      <c r="BJ460" s="258"/>
      <c r="BK460" s="258"/>
      <c r="BL460" s="258"/>
      <c r="BM460" s="258"/>
      <c r="BN460" s="258"/>
      <c r="BO460" s="258"/>
      <c r="BP460" s="258"/>
    </row>
    <row r="461" spans="1:68"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8"/>
      <c r="AB461" s="258"/>
      <c r="AC461" s="258"/>
      <c r="AD461" s="258"/>
      <c r="AE461" s="258"/>
      <c r="AF461" s="258"/>
      <c r="AG461" s="258"/>
      <c r="AH461" s="258"/>
      <c r="AI461" s="258"/>
      <c r="AJ461" s="258"/>
      <c r="AK461" s="258"/>
      <c r="AL461" s="258"/>
      <c r="AM461" s="258"/>
      <c r="AN461" s="258"/>
      <c r="AO461" s="258"/>
      <c r="AP461" s="258"/>
      <c r="AQ461" s="258"/>
      <c r="AR461" s="258"/>
      <c r="AS461" s="258"/>
      <c r="AT461" s="258"/>
      <c r="AU461" s="258"/>
      <c r="AV461" s="258"/>
      <c r="AW461" s="258"/>
      <c r="AX461" s="258"/>
      <c r="AY461" s="258"/>
      <c r="AZ461" s="258"/>
      <c r="BA461" s="258"/>
      <c r="BB461" s="258"/>
      <c r="BC461" s="258"/>
      <c r="BD461" s="258"/>
      <c r="BE461" s="258"/>
      <c r="BF461" s="258"/>
      <c r="BG461" s="258"/>
      <c r="BH461" s="258"/>
      <c r="BI461" s="258"/>
      <c r="BJ461" s="258"/>
      <c r="BK461" s="258"/>
      <c r="BL461" s="258"/>
      <c r="BM461" s="258"/>
      <c r="BN461" s="258"/>
      <c r="BO461" s="258"/>
      <c r="BP461" s="258"/>
    </row>
    <row r="462" spans="1:68"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2" customHeight="1" outlineLevel="1" x14ac:dyDescent="0.25">
      <c r="A463" s="4"/>
      <c r="B463" s="5"/>
      <c r="C463" s="11"/>
      <c r="D463" s="11"/>
      <c r="E463" s="11" t="s">
        <v>1</v>
      </c>
      <c r="F463" s="12"/>
      <c r="G463" s="13" t="s">
        <v>277</v>
      </c>
      <c r="H463" s="12"/>
      <c r="I463" s="12"/>
      <c r="J463" s="12"/>
      <c r="K463" s="12"/>
      <c r="L463" s="12"/>
      <c r="M463" s="12"/>
      <c r="N463" s="12"/>
      <c r="O463" s="12"/>
      <c r="P463" s="12"/>
      <c r="Q463" s="12"/>
      <c r="R463" s="12"/>
      <c r="S463" s="14"/>
      <c r="T463" s="12"/>
      <c r="U463" s="14"/>
      <c r="V463" s="14"/>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2" customHeight="1" outlineLevel="1" x14ac:dyDescent="0.25">
      <c r="A464" s="4"/>
      <c r="B464" s="5"/>
      <c r="C464" s="11"/>
      <c r="D464" s="11"/>
      <c r="E464" s="16"/>
      <c r="F464" s="12"/>
      <c r="G464" s="17"/>
      <c r="H464" s="12" t="s">
        <v>278</v>
      </c>
      <c r="I464" s="12"/>
      <c r="J464" s="12"/>
      <c r="K464" s="12"/>
      <c r="L464" s="12"/>
      <c r="M464" s="12"/>
      <c r="N464" s="12"/>
      <c r="O464" s="12"/>
      <c r="P464" s="12"/>
      <c r="Q464" s="12"/>
      <c r="R464" s="12"/>
      <c r="S464" s="14"/>
      <c r="T464" s="18"/>
      <c r="U464" s="14"/>
      <c r="V464" s="14"/>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2" customHeight="1" outlineLevel="1" x14ac:dyDescent="0.2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12" customHeight="1" outlineLevel="1" x14ac:dyDescent="0.2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12" customHeight="1" outlineLevel="1" x14ac:dyDescent="0.2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5" outlineLevel="1" x14ac:dyDescent="0.25">
      <c r="A471" s="4"/>
      <c r="B471" s="5"/>
      <c r="C471" s="16"/>
      <c r="D471" s="16"/>
      <c r="E471" s="16"/>
      <c r="F471" s="25"/>
      <c r="G471" s="26"/>
      <c r="H471" s="26"/>
      <c r="I471" s="26" t="str">
        <f t="shared" ref="I471:I476" si="36">I450</f>
        <v>pre seeding</v>
      </c>
      <c r="J471" s="388">
        <v>43570</v>
      </c>
      <c r="K471" s="399">
        <v>35</v>
      </c>
      <c r="L471" s="231"/>
      <c r="M471" s="231"/>
      <c r="N471" s="231"/>
      <c r="O471" s="231"/>
      <c r="P471" s="231"/>
      <c r="Q471" s="232"/>
      <c r="R471" s="232"/>
      <c r="S471" s="232"/>
      <c r="T471" s="232"/>
      <c r="U471" s="232"/>
      <c r="V471" s="233"/>
      <c r="W471" s="15"/>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5" outlineLevel="1" x14ac:dyDescent="0.25">
      <c r="A472" s="4"/>
      <c r="B472" s="5"/>
      <c r="C472" s="16"/>
      <c r="D472" s="16"/>
      <c r="E472" s="16"/>
      <c r="F472" s="25"/>
      <c r="G472" s="26"/>
      <c r="H472" s="26"/>
      <c r="I472" s="26" t="str">
        <f t="shared" si="36"/>
        <v>at seeding</v>
      </c>
      <c r="J472" s="388">
        <v>43600</v>
      </c>
      <c r="K472" s="399">
        <v>15</v>
      </c>
      <c r="L472" s="231"/>
      <c r="M472" s="231"/>
      <c r="N472" s="231"/>
      <c r="O472" s="231"/>
      <c r="P472" s="231"/>
      <c r="Q472" s="232"/>
      <c r="R472" s="232"/>
      <c r="S472" s="232"/>
      <c r="T472" s="232"/>
      <c r="U472" s="232"/>
      <c r="V472" s="233"/>
      <c r="W472" s="15"/>
      <c r="X472" s="6"/>
      <c r="Y472" s="6"/>
      <c r="Z472" s="6"/>
      <c r="AA472" s="259"/>
      <c r="AB472" s="259"/>
      <c r="AC472" s="259"/>
      <c r="AD472" s="259"/>
      <c r="AE472" s="259"/>
      <c r="AF472" s="259"/>
      <c r="AG472" s="259"/>
      <c r="AH472" s="259"/>
      <c r="AI472" s="259"/>
      <c r="AJ472" s="259"/>
      <c r="AK472" s="259"/>
      <c r="AL472" s="259"/>
      <c r="AM472" s="259"/>
      <c r="AN472" s="259"/>
      <c r="AO472" s="259"/>
      <c r="AP472" s="259"/>
      <c r="AQ472" s="259"/>
      <c r="AR472" s="259"/>
      <c r="AS472" s="259"/>
      <c r="AT472" s="259"/>
      <c r="AU472" s="259"/>
      <c r="AV472" s="259"/>
      <c r="AW472" s="259"/>
      <c r="AX472" s="259"/>
      <c r="AY472" s="259"/>
      <c r="AZ472" s="259"/>
      <c r="BA472" s="259"/>
      <c r="BB472" s="259"/>
      <c r="BC472" s="259"/>
      <c r="BD472" s="259"/>
      <c r="BE472" s="259"/>
      <c r="BF472" s="259"/>
      <c r="BG472" s="259"/>
      <c r="BH472" s="259"/>
      <c r="BI472" s="259"/>
      <c r="BJ472" s="259"/>
      <c r="BK472" s="259"/>
      <c r="BL472" s="259"/>
      <c r="BM472" s="259"/>
      <c r="BN472" s="259"/>
      <c r="BO472" s="259"/>
      <c r="BP472" s="259"/>
    </row>
    <row r="473" spans="1:68" ht="15" outlineLevel="1" x14ac:dyDescent="0.25">
      <c r="A473" s="4"/>
      <c r="B473" s="5"/>
      <c r="C473" s="16"/>
      <c r="D473" s="16"/>
      <c r="E473" s="16"/>
      <c r="F473" s="25"/>
      <c r="G473" s="26"/>
      <c r="H473" s="26"/>
      <c r="I473" s="26" t="str">
        <f t="shared" si="36"/>
        <v>post seeding</v>
      </c>
      <c r="J473" s="388">
        <v>43617</v>
      </c>
      <c r="K473" s="399">
        <v>90</v>
      </c>
      <c r="L473" s="231"/>
      <c r="M473" s="231"/>
      <c r="N473" s="231"/>
      <c r="O473" s="231"/>
      <c r="P473" s="231"/>
      <c r="Q473" s="232"/>
      <c r="R473" s="232"/>
      <c r="S473" s="232"/>
      <c r="T473" s="232"/>
      <c r="U473" s="232"/>
      <c r="V473" s="233"/>
      <c r="W473" s="15"/>
      <c r="X473" s="6"/>
      <c r="Y473" s="6"/>
      <c r="Z473" s="6"/>
      <c r="AA473" s="259"/>
      <c r="AB473" s="259"/>
      <c r="AC473" s="259"/>
      <c r="AD473" s="259"/>
      <c r="AE473" s="259"/>
      <c r="AF473" s="259"/>
      <c r="AG473" s="259"/>
      <c r="AH473" s="259"/>
      <c r="AI473" s="259"/>
      <c r="AJ473" s="259"/>
      <c r="AK473" s="259"/>
      <c r="AL473" s="259"/>
      <c r="AM473" s="259"/>
      <c r="AN473" s="259"/>
      <c r="AO473" s="259"/>
      <c r="AP473" s="259"/>
      <c r="AQ473" s="259"/>
      <c r="AR473" s="259"/>
      <c r="AS473" s="259"/>
      <c r="AT473" s="259"/>
      <c r="AU473" s="259"/>
      <c r="AV473" s="259"/>
      <c r="AW473" s="259"/>
      <c r="AX473" s="259"/>
      <c r="AY473" s="259"/>
      <c r="AZ473" s="259"/>
      <c r="BA473" s="259"/>
      <c r="BB473" s="259"/>
      <c r="BC473" s="259"/>
      <c r="BD473" s="259"/>
      <c r="BE473" s="259"/>
      <c r="BF473" s="259"/>
      <c r="BG473" s="259"/>
      <c r="BH473" s="259"/>
      <c r="BI473" s="259"/>
      <c r="BJ473" s="259"/>
      <c r="BK473" s="259"/>
      <c r="BL473" s="259"/>
      <c r="BM473" s="259"/>
      <c r="BN473" s="259"/>
      <c r="BO473" s="259"/>
      <c r="BP473" s="259"/>
    </row>
    <row r="474" spans="1:68" ht="15" outlineLevel="1" x14ac:dyDescent="0.25">
      <c r="A474" s="4"/>
      <c r="B474" s="5"/>
      <c r="C474" s="16"/>
      <c r="D474" s="16"/>
      <c r="E474" s="16"/>
      <c r="F474" s="25"/>
      <c r="G474" s="26"/>
      <c r="H474" s="26"/>
      <c r="I474" s="26" t="str">
        <f t="shared" si="36"/>
        <v>cereal</v>
      </c>
      <c r="J474" s="388">
        <v>43661</v>
      </c>
      <c r="K474" s="399">
        <v>35</v>
      </c>
      <c r="L474" s="231"/>
      <c r="M474" s="231"/>
      <c r="N474" s="231"/>
      <c r="O474" s="231"/>
      <c r="P474" s="231"/>
      <c r="Q474" s="232"/>
      <c r="R474" s="232"/>
      <c r="S474" s="232"/>
      <c r="T474" s="232"/>
      <c r="U474" s="232"/>
      <c r="V474" s="233"/>
      <c r="W474" s="15"/>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6"/>
      <c r="D475" s="16"/>
      <c r="E475" s="16"/>
      <c r="F475" s="32"/>
      <c r="G475" s="33"/>
      <c r="H475" s="33"/>
      <c r="I475" s="26" t="str">
        <f t="shared" si="36"/>
        <v>oilseed</v>
      </c>
      <c r="J475" s="388">
        <v>43661</v>
      </c>
      <c r="K475" s="399">
        <v>35</v>
      </c>
      <c r="L475" s="231"/>
      <c r="M475" s="231"/>
      <c r="N475" s="231"/>
      <c r="O475" s="231"/>
      <c r="P475" s="231"/>
      <c r="Q475" s="234"/>
      <c r="R475" s="234"/>
      <c r="S475" s="234"/>
      <c r="T475" s="234"/>
      <c r="U475" s="234"/>
      <c r="V475" s="233"/>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5" outlineLevel="1" x14ac:dyDescent="0.25">
      <c r="A476" s="4"/>
      <c r="B476" s="5"/>
      <c r="C476" s="16"/>
      <c r="D476" s="16"/>
      <c r="E476" s="16"/>
      <c r="F476" s="25"/>
      <c r="G476" s="26"/>
      <c r="H476" s="26"/>
      <c r="I476" s="26" t="str">
        <f t="shared" si="36"/>
        <v>pulse</v>
      </c>
      <c r="J476" s="388">
        <v>43661</v>
      </c>
      <c r="K476" s="399">
        <v>35</v>
      </c>
      <c r="L476" s="231"/>
      <c r="M476" s="231"/>
      <c r="N476" s="231"/>
      <c r="O476" s="231"/>
      <c r="P476" s="231"/>
      <c r="Q476" s="232"/>
      <c r="R476" s="232"/>
      <c r="S476" s="232"/>
      <c r="T476" s="232"/>
      <c r="U476" s="232"/>
      <c r="V476" s="233"/>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6"/>
      <c r="E477" s="16"/>
      <c r="F477" s="32"/>
      <c r="G477" s="33"/>
      <c r="H477" s="33"/>
      <c r="I477" s="33"/>
      <c r="J477" s="33"/>
      <c r="K477" s="33"/>
      <c r="L477" s="33"/>
      <c r="M477" s="33"/>
      <c r="N477" s="33"/>
      <c r="O477" s="231"/>
      <c r="P477" s="231"/>
      <c r="Q477" s="234"/>
      <c r="R477" s="234"/>
      <c r="S477" s="234"/>
      <c r="T477" s="234"/>
      <c r="U477" s="234"/>
      <c r="V477" s="233"/>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5.0999999999999996" customHeight="1" outlineLevel="1" x14ac:dyDescent="0.2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24.95" customHeight="1" outlineLevel="1" x14ac:dyDescent="0.2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8"/>
      <c r="AB481" s="258"/>
      <c r="AC481" s="258"/>
      <c r="AD481" s="258"/>
      <c r="AE481" s="258"/>
      <c r="AF481" s="258"/>
      <c r="AG481" s="258"/>
      <c r="AH481" s="258"/>
      <c r="AI481" s="258"/>
      <c r="AJ481" s="258"/>
      <c r="AK481" s="258"/>
      <c r="AL481" s="258"/>
      <c r="AM481" s="258"/>
      <c r="AN481" s="258"/>
      <c r="AO481" s="258"/>
      <c r="AP481" s="258"/>
      <c r="AQ481" s="258"/>
      <c r="AR481" s="258"/>
      <c r="AS481" s="258"/>
      <c r="AT481" s="258"/>
      <c r="AU481" s="258"/>
      <c r="AV481" s="258"/>
      <c r="AW481" s="258"/>
      <c r="AX481" s="258"/>
      <c r="AY481" s="258"/>
      <c r="AZ481" s="258"/>
      <c r="BA481" s="258"/>
      <c r="BB481" s="258"/>
      <c r="BC481" s="258"/>
      <c r="BD481" s="258"/>
      <c r="BE481" s="258"/>
      <c r="BF481" s="258"/>
      <c r="BG481" s="258"/>
      <c r="BH481" s="258"/>
      <c r="BI481" s="258"/>
      <c r="BJ481" s="258"/>
      <c r="BK481" s="258"/>
      <c r="BL481" s="258"/>
      <c r="BM481" s="258"/>
      <c r="BN481" s="258"/>
      <c r="BO481" s="258"/>
      <c r="BP481" s="258"/>
    </row>
    <row r="482" spans="1:68" ht="5.0999999999999996" customHeight="1" outlineLevel="1" thickBot="1" x14ac:dyDescent="0.3">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8"/>
      <c r="AB482" s="258"/>
      <c r="AC482" s="258"/>
      <c r="AD482" s="258"/>
      <c r="AE482" s="258"/>
      <c r="AF482" s="258"/>
      <c r="AG482" s="258"/>
      <c r="AH482" s="258"/>
      <c r="AI482" s="258"/>
      <c r="AJ482" s="258"/>
      <c r="AK482" s="258"/>
      <c r="AL482" s="258"/>
      <c r="AM482" s="258"/>
      <c r="AN482" s="258"/>
      <c r="AO482" s="258"/>
      <c r="AP482" s="258"/>
      <c r="AQ482" s="258"/>
      <c r="AR482" s="258"/>
      <c r="AS482" s="258"/>
      <c r="AT482" s="258"/>
      <c r="AU482" s="258"/>
      <c r="AV482" s="258"/>
      <c r="AW482" s="258"/>
      <c r="AX482" s="258"/>
      <c r="AY482" s="258"/>
      <c r="AZ482" s="258"/>
      <c r="BA482" s="258"/>
      <c r="BB482" s="258"/>
      <c r="BC482" s="258"/>
      <c r="BD482" s="258"/>
      <c r="BE482" s="258"/>
      <c r="BF482" s="258"/>
      <c r="BG482" s="258"/>
      <c r="BH482" s="258"/>
      <c r="BI482" s="258"/>
      <c r="BJ482" s="258"/>
      <c r="BK482" s="258"/>
      <c r="BL482" s="258"/>
      <c r="BM482" s="258"/>
      <c r="BN482" s="258"/>
      <c r="BO482" s="258"/>
      <c r="BP482" s="258"/>
    </row>
    <row r="483" spans="1:68" ht="5.0999999999999996" customHeight="1" outlineLevel="1" x14ac:dyDescent="0.2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2" customHeight="1" outlineLevel="1" x14ac:dyDescent="0.2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2" customHeight="1" outlineLevel="1" x14ac:dyDescent="0.25">
      <c r="A485" s="4"/>
      <c r="B485" s="5"/>
      <c r="C485" s="11"/>
      <c r="D485" s="11"/>
      <c r="E485" s="16"/>
      <c r="F485" s="12"/>
      <c r="G485" s="12" t="s">
        <v>40</v>
      </c>
      <c r="H485" s="12"/>
      <c r="I485" s="334" t="s">
        <v>395</v>
      </c>
      <c r="J485" s="12"/>
      <c r="K485" s="12"/>
      <c r="L485" s="12"/>
      <c r="M485" s="12"/>
      <c r="N485" s="12"/>
      <c r="O485" s="12"/>
      <c r="P485" s="12"/>
      <c r="Q485" s="12"/>
      <c r="R485" s="12"/>
      <c r="S485" s="14"/>
      <c r="T485" s="18"/>
      <c r="U485" s="14"/>
      <c r="V485" s="14"/>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2" customHeight="1" outlineLevel="1" x14ac:dyDescent="0.2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2" customHeight="1" outlineLevel="1" x14ac:dyDescent="0.2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16"/>
      <c r="G489" s="16"/>
      <c r="H489" s="790"/>
      <c r="I489" s="16"/>
      <c r="J489" s="16"/>
      <c r="K489" s="21"/>
      <c r="L489" s="21"/>
      <c r="M489" s="21"/>
      <c r="N489" s="21"/>
      <c r="O489" s="21"/>
      <c r="P489" s="21"/>
      <c r="Q489" s="21"/>
      <c r="R489" s="21"/>
      <c r="S489" s="21"/>
      <c r="T489" s="21"/>
      <c r="U489" s="21"/>
      <c r="V489" s="21"/>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12" customHeight="1" outlineLevel="1" x14ac:dyDescent="0.25">
      <c r="A490" s="4"/>
      <c r="B490" s="5"/>
      <c r="C490" s="16"/>
      <c r="D490" s="16"/>
      <c r="E490" s="16"/>
      <c r="F490" s="16"/>
      <c r="G490" s="16"/>
      <c r="H490" s="790"/>
      <c r="I490" s="16"/>
      <c r="J490" s="22" t="s">
        <v>41</v>
      </c>
      <c r="K490" s="21" t="s">
        <v>42</v>
      </c>
      <c r="L490" s="23"/>
      <c r="M490" s="23"/>
      <c r="N490" s="23"/>
      <c r="O490" s="23"/>
      <c r="P490" s="23"/>
      <c r="Q490" s="23"/>
      <c r="R490" s="23"/>
      <c r="S490" s="21"/>
      <c r="T490" s="21"/>
      <c r="U490" s="21"/>
      <c r="V490" s="21"/>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12" customHeight="1" outlineLevel="1" x14ac:dyDescent="0.25">
      <c r="A491" s="4"/>
      <c r="B491" s="5"/>
      <c r="C491" s="16"/>
      <c r="D491" s="16"/>
      <c r="E491" s="16"/>
      <c r="F491" s="16"/>
      <c r="G491" s="16" t="s">
        <v>43</v>
      </c>
      <c r="H491" s="790"/>
      <c r="I491" s="16"/>
      <c r="J491" s="274" t="s">
        <v>466</v>
      </c>
      <c r="K491" s="274" t="s">
        <v>66</v>
      </c>
      <c r="L491" s="274" t="s">
        <v>67</v>
      </c>
      <c r="M491" s="274" t="s">
        <v>68</v>
      </c>
      <c r="N491" s="274" t="s">
        <v>69</v>
      </c>
      <c r="O491" s="22"/>
      <c r="P491" s="22" t="s">
        <v>282</v>
      </c>
      <c r="Q491" s="23"/>
      <c r="R491" s="23"/>
      <c r="S491" s="21"/>
      <c r="T491" s="21"/>
      <c r="U491" s="21"/>
      <c r="V491" s="21"/>
      <c r="W491" s="15"/>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16"/>
      <c r="D492" s="16"/>
      <c r="E492" s="16"/>
      <c r="F492" s="25"/>
      <c r="G492" s="48"/>
      <c r="H492" s="30"/>
      <c r="I492" s="26" t="s">
        <v>84</v>
      </c>
      <c r="J492" s="400">
        <v>5</v>
      </c>
      <c r="K492" s="400">
        <v>5</v>
      </c>
      <c r="L492" s="400">
        <v>5</v>
      </c>
      <c r="M492" s="400">
        <v>5</v>
      </c>
      <c r="N492" s="400">
        <v>5</v>
      </c>
      <c r="O492" s="26"/>
      <c r="P492" s="403">
        <v>0</v>
      </c>
      <c r="Q492" s="58"/>
      <c r="R492" s="58"/>
      <c r="S492" s="58"/>
      <c r="T492" s="58"/>
      <c r="U492" s="58"/>
      <c r="V492" s="59"/>
      <c r="W492" s="15"/>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16"/>
      <c r="D493" s="16"/>
      <c r="E493" s="16"/>
      <c r="F493" s="25"/>
      <c r="G493" s="48"/>
      <c r="H493" s="30"/>
      <c r="I493" s="26" t="s">
        <v>75</v>
      </c>
      <c r="J493" s="400">
        <v>3</v>
      </c>
      <c r="K493" s="400">
        <v>3</v>
      </c>
      <c r="L493" s="400">
        <v>3</v>
      </c>
      <c r="M493" s="400">
        <v>3</v>
      </c>
      <c r="N493" s="400">
        <v>3</v>
      </c>
      <c r="O493" s="26"/>
      <c r="P493" s="403">
        <v>0</v>
      </c>
      <c r="Q493" s="58"/>
      <c r="R493" s="58"/>
      <c r="S493" s="58"/>
      <c r="T493" s="58"/>
      <c r="U493" s="58"/>
      <c r="V493" s="59"/>
      <c r="W493" s="15"/>
      <c r="X493" s="6"/>
      <c r="Y493" s="6"/>
      <c r="Z493" s="6"/>
      <c r="AA493" s="259"/>
      <c r="AB493" s="259"/>
      <c r="AC493" s="259"/>
      <c r="AD493" s="259"/>
      <c r="AE493" s="259"/>
      <c r="AF493" s="259"/>
      <c r="AG493" s="259"/>
      <c r="AH493" s="259"/>
      <c r="AI493" s="259"/>
      <c r="AJ493" s="259"/>
      <c r="AK493" s="259"/>
      <c r="AL493" s="259"/>
      <c r="AM493" s="259"/>
      <c r="AN493" s="259"/>
      <c r="AO493" s="259"/>
      <c r="AP493" s="259"/>
      <c r="AQ493" s="259"/>
      <c r="AR493" s="259"/>
      <c r="AS493" s="259"/>
      <c r="AT493" s="259"/>
      <c r="AU493" s="259"/>
      <c r="AV493" s="259"/>
      <c r="AW493" s="259"/>
      <c r="AX493" s="259"/>
      <c r="AY493" s="259"/>
      <c r="AZ493" s="259"/>
      <c r="BA493" s="259"/>
      <c r="BB493" s="259"/>
      <c r="BC493" s="259"/>
      <c r="BD493" s="259"/>
      <c r="BE493" s="259"/>
      <c r="BF493" s="259"/>
      <c r="BG493" s="259"/>
      <c r="BH493" s="259"/>
      <c r="BI493" s="259"/>
      <c r="BJ493" s="259"/>
      <c r="BK493" s="259"/>
      <c r="BL493" s="259"/>
      <c r="BM493" s="259"/>
      <c r="BN493" s="259"/>
      <c r="BO493" s="259"/>
      <c r="BP493" s="259"/>
    </row>
    <row r="494" spans="1:68" ht="12" customHeight="1" outlineLevel="1" x14ac:dyDescent="0.25">
      <c r="A494" s="4"/>
      <c r="B494" s="5"/>
      <c r="C494" s="16"/>
      <c r="D494" s="16"/>
      <c r="E494" s="16"/>
      <c r="F494" s="25"/>
      <c r="G494" s="48"/>
      <c r="H494" s="30"/>
      <c r="I494" s="26" t="s">
        <v>76</v>
      </c>
      <c r="J494" s="401">
        <v>120</v>
      </c>
      <c r="K494" s="401">
        <v>120</v>
      </c>
      <c r="L494" s="401">
        <v>120</v>
      </c>
      <c r="M494" s="401">
        <v>120</v>
      </c>
      <c r="N494" s="401">
        <v>120</v>
      </c>
      <c r="O494" s="26"/>
      <c r="P494" s="403">
        <v>1</v>
      </c>
      <c r="Q494" s="58"/>
      <c r="R494" s="58"/>
      <c r="S494" s="58"/>
      <c r="T494" s="58"/>
      <c r="U494" s="58"/>
      <c r="V494" s="59"/>
      <c r="W494" s="15"/>
      <c r="X494" s="6"/>
      <c r="Y494" s="6"/>
      <c r="Z494" s="6"/>
      <c r="AA494" s="259"/>
      <c r="AB494" s="259"/>
      <c r="AC494" s="259"/>
      <c r="AD494" s="259"/>
      <c r="AE494" s="259"/>
      <c r="AF494" s="259"/>
      <c r="AG494" s="259"/>
      <c r="AH494" s="259"/>
      <c r="AI494" s="259"/>
      <c r="AJ494" s="259"/>
      <c r="AK494" s="259"/>
      <c r="AL494" s="259"/>
      <c r="AM494" s="259"/>
      <c r="AN494" s="259"/>
      <c r="AO494" s="259"/>
      <c r="AP494" s="259"/>
      <c r="AQ494" s="259"/>
      <c r="AR494" s="259"/>
      <c r="AS494" s="259"/>
      <c r="AT494" s="259"/>
      <c r="AU494" s="259"/>
      <c r="AV494" s="259"/>
      <c r="AW494" s="259"/>
      <c r="AX494" s="259"/>
      <c r="AY494" s="259"/>
      <c r="AZ494" s="259"/>
      <c r="BA494" s="259"/>
      <c r="BB494" s="259"/>
      <c r="BC494" s="259"/>
      <c r="BD494" s="259"/>
      <c r="BE494" s="259"/>
      <c r="BF494" s="259"/>
      <c r="BG494" s="259"/>
      <c r="BH494" s="259"/>
      <c r="BI494" s="259"/>
      <c r="BJ494" s="259"/>
      <c r="BK494" s="259"/>
      <c r="BL494" s="259"/>
      <c r="BM494" s="259"/>
      <c r="BN494" s="259"/>
      <c r="BO494" s="259"/>
      <c r="BP494" s="259"/>
    </row>
    <row r="495" spans="1:68" ht="12" customHeight="1" outlineLevel="1" x14ac:dyDescent="0.25">
      <c r="A495" s="4"/>
      <c r="B495" s="5"/>
      <c r="C495" s="16"/>
      <c r="D495" s="16"/>
      <c r="E495" s="16"/>
      <c r="F495" s="25"/>
      <c r="G495" s="48"/>
      <c r="H495" s="30"/>
      <c r="I495" s="26" t="s">
        <v>77</v>
      </c>
      <c r="J495" s="401">
        <v>120</v>
      </c>
      <c r="K495" s="401">
        <v>120</v>
      </c>
      <c r="L495" s="401">
        <v>120</v>
      </c>
      <c r="M495" s="401">
        <v>120</v>
      </c>
      <c r="N495" s="401">
        <v>120</v>
      </c>
      <c r="O495" s="26"/>
      <c r="P495" s="403">
        <v>1</v>
      </c>
      <c r="Q495" s="58"/>
      <c r="R495" s="58"/>
      <c r="S495" s="58"/>
      <c r="T495" s="58"/>
      <c r="U495" s="58"/>
      <c r="V495" s="59"/>
      <c r="W495" s="15"/>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6"/>
      <c r="D496" s="16"/>
      <c r="E496" s="16"/>
      <c r="F496" s="35"/>
      <c r="G496" s="48"/>
      <c r="H496" s="30"/>
      <c r="I496" s="26" t="s">
        <v>78</v>
      </c>
      <c r="J496" s="401">
        <v>120</v>
      </c>
      <c r="K496" s="401">
        <v>120</v>
      </c>
      <c r="L496" s="401">
        <v>120</v>
      </c>
      <c r="M496" s="401">
        <v>120</v>
      </c>
      <c r="N496" s="401">
        <v>120</v>
      </c>
      <c r="O496" s="26"/>
      <c r="P496" s="403">
        <v>1</v>
      </c>
      <c r="Q496" s="58"/>
      <c r="R496" s="58"/>
      <c r="S496" s="58"/>
      <c r="T496" s="58"/>
      <c r="U496" s="58"/>
      <c r="V496" s="59"/>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6"/>
      <c r="D497" s="16"/>
      <c r="E497" s="16"/>
      <c r="F497" s="32"/>
      <c r="G497" s="33"/>
      <c r="H497" s="33"/>
      <c r="I497" s="26" t="s">
        <v>79</v>
      </c>
      <c r="J497" s="401">
        <v>100</v>
      </c>
      <c r="K497" s="401">
        <v>100</v>
      </c>
      <c r="L497" s="401">
        <v>100</v>
      </c>
      <c r="M497" s="401">
        <v>100</v>
      </c>
      <c r="N497" s="401">
        <v>100</v>
      </c>
      <c r="O497" s="26"/>
      <c r="P497" s="403">
        <v>1</v>
      </c>
      <c r="Q497" s="58"/>
      <c r="R497" s="58"/>
      <c r="S497" s="58"/>
      <c r="T497" s="58"/>
      <c r="U497" s="58"/>
      <c r="V497" s="59"/>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6"/>
      <c r="E498" s="16"/>
      <c r="F498" s="32"/>
      <c r="G498" s="33"/>
      <c r="H498" s="33"/>
      <c r="I498" s="26" t="s">
        <v>80</v>
      </c>
      <c r="J498" s="401">
        <v>90</v>
      </c>
      <c r="K498" s="401">
        <v>90</v>
      </c>
      <c r="L498" s="401">
        <v>90</v>
      </c>
      <c r="M498" s="401">
        <v>90</v>
      </c>
      <c r="N498" s="401">
        <v>90</v>
      </c>
      <c r="O498" s="26"/>
      <c r="P498" s="403">
        <v>1</v>
      </c>
      <c r="Q498" s="58"/>
      <c r="R498" s="58"/>
      <c r="S498" s="58"/>
      <c r="T498" s="58"/>
      <c r="U498" s="58"/>
      <c r="V498" s="59"/>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6"/>
      <c r="D499" s="16"/>
      <c r="E499" s="16"/>
      <c r="F499" s="25"/>
      <c r="G499" s="48"/>
      <c r="H499" s="30"/>
      <c r="I499" s="26" t="s">
        <v>81</v>
      </c>
      <c r="J499" s="400">
        <v>140</v>
      </c>
      <c r="K499" s="400">
        <v>140</v>
      </c>
      <c r="L499" s="400">
        <v>140</v>
      </c>
      <c r="M499" s="400">
        <v>140</v>
      </c>
      <c r="N499" s="400">
        <v>140</v>
      </c>
      <c r="O499" s="26"/>
      <c r="P499" s="403">
        <v>1</v>
      </c>
      <c r="Q499" s="58"/>
      <c r="R499" s="58"/>
      <c r="S499" s="58"/>
      <c r="T499" s="58"/>
      <c r="U499" s="58"/>
      <c r="V499" s="59"/>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25"/>
      <c r="G500" s="48"/>
      <c r="H500" s="30"/>
      <c r="I500" s="26" t="s">
        <v>266</v>
      </c>
      <c r="J500" s="402">
        <v>100</v>
      </c>
      <c r="K500" s="402">
        <v>100</v>
      </c>
      <c r="L500" s="402">
        <v>100</v>
      </c>
      <c r="M500" s="402">
        <v>100</v>
      </c>
      <c r="N500" s="402">
        <v>100</v>
      </c>
      <c r="O500" s="26"/>
      <c r="P500" s="403">
        <v>1</v>
      </c>
      <c r="Q500" s="58"/>
      <c r="R500" s="58"/>
      <c r="S500" s="58"/>
      <c r="T500" s="58"/>
      <c r="U500" s="58"/>
      <c r="V500" s="59"/>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25"/>
      <c r="G501" s="49"/>
      <c r="H501" s="50"/>
      <c r="I501" s="71" t="s">
        <v>85</v>
      </c>
      <c r="J501" s="402">
        <v>90</v>
      </c>
      <c r="K501" s="402">
        <v>90</v>
      </c>
      <c r="L501" s="402">
        <v>90</v>
      </c>
      <c r="M501" s="402">
        <v>90</v>
      </c>
      <c r="N501" s="402">
        <v>90</v>
      </c>
      <c r="O501" s="71"/>
      <c r="P501" s="404">
        <v>1</v>
      </c>
      <c r="Q501" s="60"/>
      <c r="R501" s="60"/>
      <c r="S501" s="60"/>
      <c r="T501" s="60"/>
      <c r="U501" s="60"/>
      <c r="V501" s="59"/>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25"/>
      <c r="G502" s="49"/>
      <c r="H502" s="50"/>
      <c r="I502" s="71" t="s">
        <v>86</v>
      </c>
      <c r="J502" s="402">
        <v>90</v>
      </c>
      <c r="K502" s="402">
        <v>90</v>
      </c>
      <c r="L502" s="402">
        <v>90</v>
      </c>
      <c r="M502" s="402">
        <v>90</v>
      </c>
      <c r="N502" s="402">
        <v>90</v>
      </c>
      <c r="O502" s="71"/>
      <c r="P502" s="404">
        <v>1</v>
      </c>
      <c r="Q502" s="60"/>
      <c r="R502" s="60"/>
      <c r="S502" s="60"/>
      <c r="T502" s="60"/>
      <c r="U502" s="60"/>
      <c r="V502" s="59"/>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25"/>
      <c r="G503" s="49"/>
      <c r="H503" s="50"/>
      <c r="I503" s="71" t="s">
        <v>87</v>
      </c>
      <c r="J503" s="402">
        <v>90</v>
      </c>
      <c r="K503" s="402">
        <v>90</v>
      </c>
      <c r="L503" s="402">
        <v>90</v>
      </c>
      <c r="M503" s="402">
        <v>90</v>
      </c>
      <c r="N503" s="402">
        <v>90</v>
      </c>
      <c r="O503" s="71"/>
      <c r="P503" s="404">
        <v>1</v>
      </c>
      <c r="Q503" s="60"/>
      <c r="R503" s="60"/>
      <c r="S503" s="60"/>
      <c r="T503" s="60"/>
      <c r="U503" s="60"/>
      <c r="V503" s="59"/>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9"/>
      <c r="H504" s="50"/>
      <c r="I504" s="70" t="s">
        <v>83</v>
      </c>
      <c r="J504" s="402">
        <v>10</v>
      </c>
      <c r="K504" s="402">
        <v>10</v>
      </c>
      <c r="L504" s="402">
        <v>10</v>
      </c>
      <c r="M504" s="402">
        <v>10</v>
      </c>
      <c r="N504" s="402">
        <v>10</v>
      </c>
      <c r="O504" s="70"/>
      <c r="P504" s="404">
        <v>0</v>
      </c>
      <c r="Q504" s="60"/>
      <c r="R504" s="60"/>
      <c r="S504" s="60"/>
      <c r="T504" s="60"/>
      <c r="U504" s="60"/>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9"/>
      <c r="H505" s="50"/>
      <c r="I505" s="70" t="s">
        <v>88</v>
      </c>
      <c r="J505" s="402">
        <v>10</v>
      </c>
      <c r="K505" s="402">
        <v>10</v>
      </c>
      <c r="L505" s="402">
        <v>10</v>
      </c>
      <c r="M505" s="402">
        <v>10</v>
      </c>
      <c r="N505" s="402">
        <v>10</v>
      </c>
      <c r="O505" s="70"/>
      <c r="P505" s="404">
        <v>0</v>
      </c>
      <c r="Q505" s="60"/>
      <c r="R505" s="60"/>
      <c r="S505" s="60"/>
      <c r="T505" s="60"/>
      <c r="U505" s="60"/>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9"/>
      <c r="H506" s="50"/>
      <c r="I506" s="70" t="s">
        <v>272</v>
      </c>
      <c r="J506" s="402">
        <v>2</v>
      </c>
      <c r="K506" s="402">
        <v>2</v>
      </c>
      <c r="L506" s="402">
        <v>2</v>
      </c>
      <c r="M506" s="402">
        <v>2</v>
      </c>
      <c r="N506" s="402">
        <v>2</v>
      </c>
      <c r="O506" s="70"/>
      <c r="P506" s="404">
        <v>0</v>
      </c>
      <c r="Q506" s="60"/>
      <c r="R506" s="60"/>
      <c r="S506" s="60"/>
      <c r="T506" s="60"/>
      <c r="U506" s="60"/>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9"/>
      <c r="H507" s="50"/>
      <c r="I507" s="70" t="s">
        <v>273</v>
      </c>
      <c r="J507" s="402">
        <v>10</v>
      </c>
      <c r="K507" s="402">
        <v>10</v>
      </c>
      <c r="L507" s="402">
        <v>10</v>
      </c>
      <c r="M507" s="402">
        <v>10</v>
      </c>
      <c r="N507" s="402">
        <v>10</v>
      </c>
      <c r="O507" s="70"/>
      <c r="P507" s="404">
        <v>0</v>
      </c>
      <c r="Q507" s="60"/>
      <c r="R507" s="60"/>
      <c r="S507" s="60"/>
      <c r="T507" s="60"/>
      <c r="U507" s="60"/>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25"/>
      <c r="G508" s="49"/>
      <c r="H508" s="50"/>
      <c r="I508" s="7" t="s">
        <v>274</v>
      </c>
      <c r="J508" s="402">
        <v>10</v>
      </c>
      <c r="K508" s="402">
        <v>10</v>
      </c>
      <c r="L508" s="402">
        <v>10</v>
      </c>
      <c r="M508" s="402">
        <v>10</v>
      </c>
      <c r="N508" s="402">
        <v>10</v>
      </c>
      <c r="P508" s="404">
        <v>0</v>
      </c>
      <c r="Q508" s="60"/>
      <c r="R508" s="60"/>
      <c r="S508" s="60"/>
      <c r="T508" s="60"/>
      <c r="U508" s="60"/>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25"/>
      <c r="G509" s="49"/>
      <c r="H509" s="50"/>
      <c r="I509" s="7" t="s">
        <v>275</v>
      </c>
      <c r="J509" s="402">
        <v>10</v>
      </c>
      <c r="K509" s="402">
        <v>10</v>
      </c>
      <c r="L509" s="402">
        <v>10</v>
      </c>
      <c r="M509" s="402">
        <v>10</v>
      </c>
      <c r="N509" s="402">
        <v>10</v>
      </c>
      <c r="P509" s="404">
        <v>0</v>
      </c>
      <c r="Q509" s="60"/>
      <c r="R509" s="60"/>
      <c r="S509" s="60"/>
      <c r="T509" s="60"/>
      <c r="U509" s="60"/>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5.0999999999999996" customHeight="1" outlineLevel="1" x14ac:dyDescent="0.2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24.95" customHeight="1" outlineLevel="1" x14ac:dyDescent="0.2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x14ac:dyDescent="0.2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8"/>
      <c r="AB514" s="258"/>
      <c r="AC514" s="258"/>
      <c r="AD514" s="258"/>
      <c r="AE514" s="258"/>
      <c r="AF514" s="258"/>
      <c r="AG514" s="258"/>
      <c r="AH514" s="258"/>
      <c r="AI514" s="258"/>
      <c r="AJ514" s="258"/>
      <c r="AK514" s="258"/>
      <c r="AL514" s="258"/>
      <c r="AM514" s="258"/>
      <c r="AN514" s="258"/>
      <c r="AO514" s="258"/>
      <c r="AP514" s="258"/>
      <c r="AQ514" s="258"/>
      <c r="AR514" s="258"/>
      <c r="AS514" s="258"/>
      <c r="AT514" s="258"/>
      <c r="AU514" s="258"/>
      <c r="AV514" s="258"/>
      <c r="AW514" s="258"/>
      <c r="AX514" s="258"/>
      <c r="AY514" s="258"/>
      <c r="AZ514" s="258"/>
      <c r="BA514" s="258"/>
      <c r="BB514" s="258"/>
      <c r="BC514" s="258"/>
      <c r="BD514" s="258"/>
      <c r="BE514" s="258"/>
      <c r="BF514" s="258"/>
      <c r="BG514" s="258"/>
      <c r="BH514" s="258"/>
      <c r="BI514" s="258"/>
      <c r="BJ514" s="258"/>
      <c r="BK514" s="258"/>
      <c r="BL514" s="258"/>
      <c r="BM514" s="258"/>
      <c r="BN514" s="258"/>
      <c r="BO514" s="258"/>
      <c r="BP514" s="258"/>
    </row>
    <row r="515" spans="1:68" ht="5.0999999999999996" customHeight="1" thickBot="1" x14ac:dyDescent="0.3">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8"/>
      <c r="AB515" s="258"/>
      <c r="AC515" s="258"/>
      <c r="AD515" s="258"/>
      <c r="AE515" s="258"/>
      <c r="AF515" s="258"/>
      <c r="AG515" s="258"/>
      <c r="AH515" s="258"/>
      <c r="AI515" s="258"/>
      <c r="AJ515" s="258"/>
      <c r="AK515" s="258"/>
      <c r="AL515" s="258"/>
      <c r="AM515" s="258"/>
      <c r="AN515" s="258"/>
      <c r="AO515" s="258"/>
      <c r="AP515" s="258"/>
      <c r="AQ515" s="258"/>
      <c r="AR515" s="258"/>
      <c r="AS515" s="258"/>
      <c r="AT515" s="258"/>
      <c r="AU515" s="258"/>
      <c r="AV515" s="258"/>
      <c r="AW515" s="258"/>
      <c r="AX515" s="258"/>
      <c r="AY515" s="258"/>
      <c r="AZ515" s="258"/>
      <c r="BA515" s="258"/>
      <c r="BB515" s="258"/>
      <c r="BC515" s="258"/>
      <c r="BD515" s="258"/>
      <c r="BE515" s="258"/>
      <c r="BF515" s="258"/>
      <c r="BG515" s="258"/>
      <c r="BH515" s="258"/>
      <c r="BI515" s="258"/>
      <c r="BJ515" s="258"/>
      <c r="BK515" s="258"/>
      <c r="BL515" s="258"/>
      <c r="BM515" s="258"/>
      <c r="BN515" s="258"/>
      <c r="BO515" s="258"/>
      <c r="BP515" s="258"/>
    </row>
    <row r="516" spans="1:68" ht="5.0999999999999996" customHeight="1" x14ac:dyDescent="0.2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x14ac:dyDescent="0.2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x14ac:dyDescent="0.2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x14ac:dyDescent="0.2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x14ac:dyDescent="0.25">
      <c r="A520" s="4"/>
      <c r="B520" s="5"/>
      <c r="C520" s="19">
        <v>0</v>
      </c>
      <c r="D520" s="11"/>
      <c r="E520" s="16"/>
      <c r="F520" s="12"/>
      <c r="G520" s="20"/>
      <c r="H520" s="20"/>
      <c r="J520" s="12"/>
      <c r="N520" s="334" t="s">
        <v>395</v>
      </c>
      <c r="Q520" s="12"/>
      <c r="U520" s="12"/>
      <c r="V520" s="12"/>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x14ac:dyDescent="0.2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x14ac:dyDescent="0.2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12" customHeight="1" x14ac:dyDescent="0.2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12" customHeight="1" x14ac:dyDescent="0.25">
      <c r="A524" s="4"/>
      <c r="B524" s="5"/>
      <c r="C524" s="16"/>
      <c r="D524" s="16"/>
      <c r="E524" s="16"/>
      <c r="F524" s="16"/>
      <c r="G524" s="45" t="s">
        <v>38</v>
      </c>
      <c r="H524" s="52" t="s">
        <v>281</v>
      </c>
      <c r="I524" s="52" t="s">
        <v>48</v>
      </c>
      <c r="J524" s="52" t="s">
        <v>283</v>
      </c>
      <c r="K524" s="24" t="s">
        <v>49</v>
      </c>
      <c r="L524" s="24" t="s">
        <v>284</v>
      </c>
      <c r="M524" s="24" t="s">
        <v>285</v>
      </c>
      <c r="N524" s="24" t="s">
        <v>50</v>
      </c>
      <c r="O524" s="24" t="s">
        <v>287</v>
      </c>
      <c r="P524" s="24" t="s">
        <v>288</v>
      </c>
      <c r="Q524" s="237" t="s">
        <v>286</v>
      </c>
      <c r="R524" s="52"/>
      <c r="S524" s="52"/>
      <c r="T524" s="52"/>
      <c r="U524" s="21"/>
      <c r="V524" s="21"/>
      <c r="W524" s="15"/>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x14ac:dyDescent="0.25">
      <c r="A525" s="4"/>
      <c r="B525" s="5"/>
      <c r="C525" s="16"/>
      <c r="D525" s="16"/>
      <c r="E525" s="16"/>
      <c r="F525" s="25"/>
      <c r="G525" s="28" t="s">
        <v>84</v>
      </c>
      <c r="H525" s="405">
        <v>4500</v>
      </c>
      <c r="I525" s="405">
        <v>27.5</v>
      </c>
      <c r="J525" s="406">
        <v>1</v>
      </c>
      <c r="K525" s="407" t="s">
        <v>58</v>
      </c>
      <c r="L525" s="405">
        <v>431</v>
      </c>
      <c r="M525" s="408">
        <v>100</v>
      </c>
      <c r="N525" s="409" t="s">
        <v>59</v>
      </c>
      <c r="O525" s="405">
        <v>125</v>
      </c>
      <c r="P525" s="408">
        <v>1000</v>
      </c>
      <c r="Q525" s="406">
        <v>0.5</v>
      </c>
      <c r="W525" s="15"/>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16"/>
      <c r="D526" s="16"/>
      <c r="E526" s="16"/>
      <c r="F526" s="25"/>
      <c r="G526" s="28" t="s">
        <v>75</v>
      </c>
      <c r="H526" s="405">
        <v>26250</v>
      </c>
      <c r="I526" s="405">
        <v>27.5</v>
      </c>
      <c r="J526" s="406">
        <v>1</v>
      </c>
      <c r="K526" s="407" t="s">
        <v>58</v>
      </c>
      <c r="L526" s="405">
        <v>431</v>
      </c>
      <c r="M526" s="408">
        <v>100</v>
      </c>
      <c r="N526" s="409" t="s">
        <v>59</v>
      </c>
      <c r="O526" s="405">
        <v>125</v>
      </c>
      <c r="P526" s="408">
        <v>1000</v>
      </c>
      <c r="Q526" s="406">
        <v>0.5</v>
      </c>
      <c r="W526" s="15"/>
      <c r="X526" s="6"/>
      <c r="Y526" s="6"/>
      <c r="Z526" s="6"/>
      <c r="AA526" s="259"/>
      <c r="AB526" s="259"/>
      <c r="AC526" s="259"/>
      <c r="AD526" s="259"/>
      <c r="AE526" s="259"/>
      <c r="AF526" s="259"/>
      <c r="AG526" s="259"/>
      <c r="AH526" s="259"/>
      <c r="AI526" s="259"/>
      <c r="AJ526" s="259"/>
      <c r="AK526" s="259"/>
      <c r="AL526" s="259"/>
      <c r="AM526" s="259"/>
      <c r="AN526" s="259"/>
      <c r="AO526" s="259"/>
      <c r="AP526" s="259"/>
      <c r="AQ526" s="259"/>
      <c r="AR526" s="259"/>
      <c r="AS526" s="259"/>
      <c r="AT526" s="259"/>
      <c r="AU526" s="259"/>
      <c r="AV526" s="259"/>
      <c r="AW526" s="259"/>
      <c r="AX526" s="259"/>
      <c r="AY526" s="259"/>
      <c r="AZ526" s="259"/>
      <c r="BA526" s="259"/>
      <c r="BB526" s="259"/>
      <c r="BC526" s="259"/>
      <c r="BD526" s="259"/>
      <c r="BE526" s="259"/>
      <c r="BF526" s="259"/>
      <c r="BG526" s="259"/>
      <c r="BH526" s="259"/>
      <c r="BI526" s="259"/>
      <c r="BJ526" s="259"/>
      <c r="BK526" s="259"/>
      <c r="BL526" s="259"/>
      <c r="BM526" s="259"/>
      <c r="BN526" s="259"/>
      <c r="BO526" s="259"/>
      <c r="BP526" s="259"/>
    </row>
    <row r="527" spans="1:68" ht="12" customHeight="1" x14ac:dyDescent="0.25">
      <c r="A527" s="4"/>
      <c r="B527" s="5"/>
      <c r="C527" s="16"/>
      <c r="D527" s="16"/>
      <c r="E527" s="16"/>
      <c r="F527" s="25"/>
      <c r="G527" s="28" t="s">
        <v>76</v>
      </c>
      <c r="H527" s="405">
        <v>0</v>
      </c>
      <c r="I527" s="405">
        <v>27.5</v>
      </c>
      <c r="J527" s="406">
        <v>1</v>
      </c>
      <c r="K527" s="409"/>
      <c r="L527" s="405">
        <v>0</v>
      </c>
      <c r="M527" s="408">
        <v>0</v>
      </c>
      <c r="N527" s="409"/>
      <c r="O527" s="405">
        <v>0</v>
      </c>
      <c r="P527" s="408">
        <v>0</v>
      </c>
      <c r="Q527" s="406">
        <v>1</v>
      </c>
      <c r="W527" s="15"/>
      <c r="X527" s="6"/>
      <c r="Y527" s="6"/>
      <c r="Z527" s="6"/>
      <c r="AA527" s="259"/>
      <c r="AB527" s="259"/>
      <c r="AC527" s="259"/>
      <c r="AD527" s="259"/>
      <c r="AE527" s="259"/>
      <c r="AF527" s="259"/>
      <c r="AG527" s="259"/>
      <c r="AH527" s="259"/>
      <c r="AI527" s="259"/>
      <c r="AJ527" s="259"/>
      <c r="AK527" s="259"/>
      <c r="AL527" s="259"/>
      <c r="AM527" s="259"/>
      <c r="AN527" s="259"/>
      <c r="AO527" s="259"/>
      <c r="AP527" s="259"/>
      <c r="AQ527" s="259"/>
      <c r="AR527" s="259"/>
      <c r="AS527" s="259"/>
      <c r="AT527" s="259"/>
      <c r="AU527" s="259"/>
      <c r="AV527" s="259"/>
      <c r="AW527" s="259"/>
      <c r="AX527" s="259"/>
      <c r="AY527" s="259"/>
      <c r="AZ527" s="259"/>
      <c r="BA527" s="259"/>
      <c r="BB527" s="259"/>
      <c r="BC527" s="259"/>
      <c r="BD527" s="259"/>
      <c r="BE527" s="259"/>
      <c r="BF527" s="259"/>
      <c r="BG527" s="259"/>
      <c r="BH527" s="259"/>
      <c r="BI527" s="259"/>
      <c r="BJ527" s="259"/>
      <c r="BK527" s="259"/>
      <c r="BL527" s="259"/>
      <c r="BM527" s="259"/>
      <c r="BN527" s="259"/>
      <c r="BO527" s="259"/>
      <c r="BP527" s="259"/>
    </row>
    <row r="528" spans="1:68" ht="12" customHeight="1" x14ac:dyDescent="0.25">
      <c r="A528" s="4"/>
      <c r="B528" s="5"/>
      <c r="C528" s="16"/>
      <c r="D528" s="16"/>
      <c r="E528" s="16"/>
      <c r="F528" s="25"/>
      <c r="G528" s="28" t="s">
        <v>77</v>
      </c>
      <c r="H528" s="405">
        <v>0</v>
      </c>
      <c r="I528" s="405">
        <v>27.5</v>
      </c>
      <c r="J528" s="406">
        <v>1</v>
      </c>
      <c r="K528" s="409" t="s">
        <v>57</v>
      </c>
      <c r="L528" s="405">
        <v>48</v>
      </c>
      <c r="M528" s="408">
        <v>200</v>
      </c>
      <c r="N528" s="409"/>
      <c r="O528" s="405">
        <v>0</v>
      </c>
      <c r="P528" s="408">
        <v>0</v>
      </c>
      <c r="Q528" s="406">
        <v>1</v>
      </c>
      <c r="W528" s="15"/>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6"/>
      <c r="D529" s="16"/>
      <c r="E529" s="16"/>
      <c r="F529" s="35"/>
      <c r="G529" s="28" t="s">
        <v>78</v>
      </c>
      <c r="H529" s="405">
        <v>0</v>
      </c>
      <c r="I529" s="405">
        <v>27.5</v>
      </c>
      <c r="J529" s="406">
        <v>1</v>
      </c>
      <c r="K529" s="409"/>
      <c r="L529" s="405">
        <v>0</v>
      </c>
      <c r="M529" s="408">
        <v>0</v>
      </c>
      <c r="N529" s="409"/>
      <c r="O529" s="405">
        <v>0</v>
      </c>
      <c r="P529" s="408">
        <v>0</v>
      </c>
      <c r="Q529" s="406">
        <v>1</v>
      </c>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6"/>
      <c r="D530" s="16"/>
      <c r="E530" s="16"/>
      <c r="F530" s="32"/>
      <c r="G530" s="28" t="s">
        <v>79</v>
      </c>
      <c r="H530" s="405">
        <v>0</v>
      </c>
      <c r="I530" s="405">
        <v>27.5</v>
      </c>
      <c r="J530" s="406">
        <v>1</v>
      </c>
      <c r="K530" s="409" t="s">
        <v>54</v>
      </c>
      <c r="L530" s="405">
        <v>40</v>
      </c>
      <c r="M530" s="408">
        <v>240</v>
      </c>
      <c r="N530" s="409"/>
      <c r="O530" s="405">
        <v>0</v>
      </c>
      <c r="P530" s="408">
        <v>0</v>
      </c>
      <c r="Q530" s="406">
        <v>1</v>
      </c>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6"/>
      <c r="E531" s="16"/>
      <c r="F531" s="32"/>
      <c r="G531" s="28" t="s">
        <v>80</v>
      </c>
      <c r="H531" s="405">
        <v>0</v>
      </c>
      <c r="I531" s="405">
        <v>27.5</v>
      </c>
      <c r="J531" s="406">
        <v>1</v>
      </c>
      <c r="K531" s="409" t="s">
        <v>56</v>
      </c>
      <c r="L531" s="405">
        <v>31.3</v>
      </c>
      <c r="M531" s="408">
        <v>100</v>
      </c>
      <c r="N531" s="409"/>
      <c r="O531" s="405">
        <v>0</v>
      </c>
      <c r="P531" s="408">
        <v>0</v>
      </c>
      <c r="Q531" s="406">
        <v>1</v>
      </c>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6"/>
      <c r="D532" s="16"/>
      <c r="E532" s="16"/>
      <c r="F532" s="32"/>
      <c r="G532" s="28" t="s">
        <v>81</v>
      </c>
      <c r="H532" s="405">
        <v>0</v>
      </c>
      <c r="I532" s="405">
        <v>27.5</v>
      </c>
      <c r="J532" s="406">
        <v>1</v>
      </c>
      <c r="K532" s="409" t="s">
        <v>55</v>
      </c>
      <c r="L532" s="410">
        <v>27.7</v>
      </c>
      <c r="M532" s="410">
        <v>100</v>
      </c>
      <c r="N532" s="409"/>
      <c r="O532" s="405">
        <v>0</v>
      </c>
      <c r="P532" s="408">
        <v>0</v>
      </c>
      <c r="Q532" s="406">
        <v>1</v>
      </c>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32"/>
      <c r="G533" s="28" t="s">
        <v>266</v>
      </c>
      <c r="H533" s="405">
        <v>0</v>
      </c>
      <c r="I533" s="405">
        <v>27.5</v>
      </c>
      <c r="J533" s="406">
        <v>1</v>
      </c>
      <c r="K533" s="409" t="s">
        <v>55</v>
      </c>
      <c r="L533" s="410">
        <v>27.7</v>
      </c>
      <c r="M533" s="410">
        <v>100</v>
      </c>
      <c r="N533" s="409"/>
      <c r="O533" s="405">
        <v>0</v>
      </c>
      <c r="P533" s="408">
        <v>0</v>
      </c>
      <c r="Q533" s="406">
        <v>1</v>
      </c>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32"/>
      <c r="G534" s="226" t="s">
        <v>85</v>
      </c>
      <c r="H534" s="405">
        <v>0</v>
      </c>
      <c r="I534" s="405">
        <v>27.5</v>
      </c>
      <c r="J534" s="406">
        <v>1</v>
      </c>
      <c r="K534" s="409"/>
      <c r="L534" s="405">
        <v>0</v>
      </c>
      <c r="M534" s="408">
        <v>0</v>
      </c>
      <c r="N534" s="409"/>
      <c r="O534" s="405">
        <v>0</v>
      </c>
      <c r="P534" s="408">
        <v>0</v>
      </c>
      <c r="Q534" s="406">
        <v>1</v>
      </c>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32"/>
      <c r="G535" s="226" t="s">
        <v>86</v>
      </c>
      <c r="H535" s="405">
        <v>0</v>
      </c>
      <c r="I535" s="405">
        <v>27.5</v>
      </c>
      <c r="J535" s="406">
        <v>1</v>
      </c>
      <c r="K535" s="409"/>
      <c r="L535" s="405">
        <v>0</v>
      </c>
      <c r="M535" s="408">
        <v>0</v>
      </c>
      <c r="N535" s="409"/>
      <c r="O535" s="405">
        <v>0</v>
      </c>
      <c r="P535" s="408">
        <v>0</v>
      </c>
      <c r="Q535" s="406">
        <v>1</v>
      </c>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32"/>
      <c r="G536" s="226" t="s">
        <v>87</v>
      </c>
      <c r="H536" s="405">
        <v>0</v>
      </c>
      <c r="I536" s="405">
        <v>27.5</v>
      </c>
      <c r="J536" s="406">
        <v>1</v>
      </c>
      <c r="K536" s="409"/>
      <c r="L536" s="405">
        <v>0</v>
      </c>
      <c r="M536" s="408">
        <v>0</v>
      </c>
      <c r="N536" s="409"/>
      <c r="O536" s="405">
        <v>0</v>
      </c>
      <c r="P536" s="408">
        <v>0</v>
      </c>
      <c r="Q536" s="406">
        <v>1</v>
      </c>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32"/>
      <c r="G537" s="235" t="s">
        <v>83</v>
      </c>
      <c r="H537" s="405">
        <v>3000</v>
      </c>
      <c r="I537" s="405">
        <v>27.5</v>
      </c>
      <c r="J537" s="406">
        <v>1</v>
      </c>
      <c r="K537" s="409"/>
      <c r="L537" s="405">
        <v>0</v>
      </c>
      <c r="M537" s="408">
        <v>0</v>
      </c>
      <c r="N537" s="409"/>
      <c r="O537" s="405">
        <v>0</v>
      </c>
      <c r="P537" s="408">
        <v>0</v>
      </c>
      <c r="Q537" s="406">
        <v>1</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32"/>
      <c r="G538" s="235" t="s">
        <v>88</v>
      </c>
      <c r="H538" s="405">
        <v>3000</v>
      </c>
      <c r="I538" s="405">
        <v>27.5</v>
      </c>
      <c r="J538" s="406">
        <v>1</v>
      </c>
      <c r="K538" s="409"/>
      <c r="L538" s="405">
        <v>0</v>
      </c>
      <c r="M538" s="408">
        <v>0</v>
      </c>
      <c r="N538" s="409"/>
      <c r="O538" s="405">
        <v>0</v>
      </c>
      <c r="P538" s="408">
        <v>0</v>
      </c>
      <c r="Q538" s="406">
        <v>1</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32"/>
      <c r="G539" s="235" t="s">
        <v>272</v>
      </c>
      <c r="H539" s="405">
        <v>3000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32"/>
      <c r="G540" s="235" t="s">
        <v>273</v>
      </c>
      <c r="H540" s="405">
        <v>3000</v>
      </c>
      <c r="I540" s="405">
        <v>27.5</v>
      </c>
      <c r="J540" s="406">
        <v>1</v>
      </c>
      <c r="K540" s="409"/>
      <c r="L540" s="405">
        <v>0</v>
      </c>
      <c r="M540" s="408">
        <v>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2"/>
      <c r="G541" s="236" t="s">
        <v>274</v>
      </c>
      <c r="H541" s="405">
        <v>3000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36" t="s">
        <v>275</v>
      </c>
      <c r="H542" s="405">
        <v>3000</v>
      </c>
      <c r="I542" s="405">
        <v>27.5</v>
      </c>
      <c r="J542" s="406">
        <v>1</v>
      </c>
      <c r="K542" s="409"/>
      <c r="L542" s="405">
        <v>0</v>
      </c>
      <c r="M542" s="408">
        <v>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5.0999999999999996" customHeight="1" x14ac:dyDescent="0.2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24.95" customHeight="1" x14ac:dyDescent="0.2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outlineLevel="1" x14ac:dyDescent="0.2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8"/>
      <c r="AB547" s="258"/>
      <c r="AC547" s="258"/>
      <c r="AD547" s="258"/>
      <c r="AE547" s="258"/>
      <c r="AF547" s="258"/>
      <c r="AG547" s="258"/>
      <c r="AH547" s="258"/>
      <c r="AI547" s="258"/>
      <c r="AJ547" s="258"/>
      <c r="AK547" s="258"/>
      <c r="AL547" s="258"/>
      <c r="AM547" s="258"/>
      <c r="AN547" s="258"/>
      <c r="AO547" s="258"/>
      <c r="AP547" s="258"/>
      <c r="AQ547" s="258"/>
      <c r="AR547" s="258"/>
      <c r="AS547" s="258"/>
      <c r="AT547" s="258"/>
      <c r="AU547" s="258"/>
      <c r="AV547" s="258"/>
      <c r="AW547" s="258"/>
      <c r="AX547" s="258"/>
      <c r="AY547" s="258"/>
      <c r="AZ547" s="258"/>
      <c r="BA547" s="258"/>
      <c r="BB547" s="258"/>
      <c r="BC547" s="258"/>
      <c r="BD547" s="258"/>
      <c r="BE547" s="258"/>
      <c r="BF547" s="258"/>
      <c r="BG547" s="258"/>
      <c r="BH547" s="258"/>
      <c r="BI547" s="258"/>
      <c r="BJ547" s="258"/>
      <c r="BK547" s="258"/>
      <c r="BL547" s="258"/>
      <c r="BM547" s="258"/>
      <c r="BN547" s="258"/>
      <c r="BO547" s="258"/>
      <c r="BP547" s="258"/>
    </row>
    <row r="548" spans="1:68" ht="5.0999999999999996" customHeight="1" outlineLevel="1" thickBot="1" x14ac:dyDescent="0.3">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8"/>
      <c r="AB548" s="258"/>
      <c r="AC548" s="258"/>
      <c r="AD548" s="258"/>
      <c r="AE548" s="258"/>
      <c r="AF548" s="258"/>
      <c r="AG548" s="258"/>
      <c r="AH548" s="258"/>
      <c r="AI548" s="258"/>
      <c r="AJ548" s="258"/>
      <c r="AK548" s="258"/>
      <c r="AL548" s="258"/>
      <c r="AM548" s="258"/>
      <c r="AN548" s="258"/>
      <c r="AO548" s="258"/>
      <c r="AP548" s="258"/>
      <c r="AQ548" s="258"/>
      <c r="AR548" s="258"/>
      <c r="AS548" s="258"/>
      <c r="AT548" s="258"/>
      <c r="AU548" s="258"/>
      <c r="AV548" s="258"/>
      <c r="AW548" s="258"/>
      <c r="AX548" s="258"/>
      <c r="AY548" s="258"/>
      <c r="AZ548" s="258"/>
      <c r="BA548" s="258"/>
      <c r="BB548" s="258"/>
      <c r="BC548" s="258"/>
      <c r="BD548" s="258"/>
      <c r="BE548" s="258"/>
      <c r="BF548" s="258"/>
      <c r="BG548" s="258"/>
      <c r="BH548" s="258"/>
      <c r="BI548" s="258"/>
      <c r="BJ548" s="258"/>
      <c r="BK548" s="258"/>
      <c r="BL548" s="258"/>
      <c r="BM548" s="258"/>
      <c r="BN548" s="258"/>
      <c r="BO548" s="258"/>
      <c r="BP548" s="258"/>
    </row>
    <row r="549" spans="1:68" ht="5.0999999999999996" customHeight="1" outlineLevel="1" x14ac:dyDescent="0.2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outlineLevel="1" x14ac:dyDescent="0.2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outlineLevel="1" x14ac:dyDescent="0.2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outlineLevel="1" x14ac:dyDescent="0.2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outlineLevel="1" x14ac:dyDescent="0.2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outlineLevel="1" x14ac:dyDescent="0.2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outlineLevel="1" x14ac:dyDescent="0.2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12" customHeight="1" outlineLevel="1" x14ac:dyDescent="0.2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12" customHeight="1" outlineLevel="1" x14ac:dyDescent="0.2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5.0999999999999996" customHeight="1" outlineLevel="1" x14ac:dyDescent="0.2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5.0999999999999996" customHeight="1" outlineLevel="1" x14ac:dyDescent="0.2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59"/>
      <c r="AB559" s="259"/>
      <c r="AC559" s="259"/>
      <c r="AD559" s="259"/>
      <c r="AE559" s="259"/>
      <c r="AF559" s="259"/>
      <c r="AG559" s="259"/>
      <c r="AH559" s="259"/>
      <c r="AI559" s="259"/>
      <c r="AJ559" s="259"/>
      <c r="AK559" s="259"/>
      <c r="AL559" s="259"/>
      <c r="AM559" s="259"/>
      <c r="AN559" s="259"/>
      <c r="AO559" s="259"/>
      <c r="AP559" s="259"/>
      <c r="AQ559" s="259"/>
      <c r="AR559" s="259"/>
      <c r="AS559" s="259"/>
      <c r="AT559" s="259"/>
      <c r="AU559" s="259"/>
      <c r="AV559" s="259"/>
      <c r="AW559" s="259"/>
      <c r="AX559" s="259"/>
      <c r="AY559" s="259"/>
      <c r="AZ559" s="259"/>
      <c r="BA559" s="259"/>
      <c r="BB559" s="259"/>
      <c r="BC559" s="259"/>
      <c r="BD559" s="259"/>
      <c r="BE559" s="259"/>
      <c r="BF559" s="259"/>
      <c r="BG559" s="259"/>
      <c r="BH559" s="259"/>
      <c r="BI559" s="259"/>
      <c r="BJ559" s="259"/>
      <c r="BK559" s="259"/>
      <c r="BL559" s="259"/>
      <c r="BM559" s="259"/>
      <c r="BN559" s="259"/>
      <c r="BO559" s="259"/>
      <c r="BP559" s="259"/>
    </row>
    <row r="560" spans="1:68" ht="15" outlineLevel="1" x14ac:dyDescent="0.25">
      <c r="A560" s="4"/>
      <c r="B560" s="5"/>
      <c r="C560" s="16"/>
      <c r="D560" s="16"/>
      <c r="E560" s="16"/>
      <c r="F560" s="25"/>
      <c r="G560" s="26" t="s">
        <v>3</v>
      </c>
      <c r="H560" s="26" t="s">
        <v>4</v>
      </c>
      <c r="I560" s="411"/>
      <c r="J560" s="411"/>
      <c r="K560" s="411"/>
      <c r="L560" s="411"/>
      <c r="M560" s="411"/>
      <c r="N560" s="395"/>
      <c r="O560" s="395"/>
      <c r="P560" s="412"/>
      <c r="Q560" s="412"/>
      <c r="R560" s="412"/>
      <c r="S560" s="412"/>
      <c r="T560" s="412"/>
      <c r="U560" s="412"/>
      <c r="V560" s="41"/>
      <c r="W560" s="15"/>
      <c r="X560" s="6"/>
      <c r="Y560" s="6"/>
      <c r="Z560" s="6"/>
      <c r="AA560" s="259"/>
      <c r="AB560" s="259"/>
      <c r="AC560" s="259"/>
      <c r="AD560" s="259"/>
      <c r="AE560" s="259"/>
      <c r="AF560" s="259"/>
      <c r="AG560" s="259"/>
      <c r="AH560" s="259"/>
      <c r="AI560" s="259"/>
      <c r="AJ560" s="259"/>
      <c r="AK560" s="259"/>
      <c r="AL560" s="259"/>
      <c r="AM560" s="259"/>
      <c r="AN560" s="259"/>
      <c r="AO560" s="259"/>
      <c r="AP560" s="259"/>
      <c r="AQ560" s="259"/>
      <c r="AR560" s="259"/>
      <c r="AS560" s="259"/>
      <c r="AT560" s="259"/>
      <c r="AU560" s="259"/>
      <c r="AV560" s="259"/>
      <c r="AW560" s="259"/>
      <c r="AX560" s="259"/>
      <c r="AY560" s="259"/>
      <c r="AZ560" s="259"/>
      <c r="BA560" s="259"/>
      <c r="BB560" s="259"/>
      <c r="BC560" s="259"/>
      <c r="BD560" s="259"/>
      <c r="BE560" s="259"/>
      <c r="BF560" s="259"/>
      <c r="BG560" s="259"/>
      <c r="BH560" s="259"/>
      <c r="BI560" s="259"/>
      <c r="BJ560" s="259"/>
      <c r="BK560" s="259"/>
      <c r="BL560" s="259"/>
      <c r="BM560" s="259"/>
      <c r="BN560" s="259"/>
      <c r="BO560" s="259"/>
      <c r="BP560" s="259"/>
    </row>
    <row r="561" spans="1:68" ht="15" outlineLevel="1" x14ac:dyDescent="0.25">
      <c r="A561" s="4"/>
      <c r="B561" s="5"/>
      <c r="C561" s="16"/>
      <c r="D561" s="16"/>
      <c r="E561" s="16"/>
      <c r="F561" s="25"/>
      <c r="G561" s="26" t="s">
        <v>5</v>
      </c>
      <c r="H561" s="26" t="s">
        <v>6</v>
      </c>
      <c r="I561" s="411"/>
      <c r="J561" s="411"/>
      <c r="K561" s="411"/>
      <c r="L561" s="411"/>
      <c r="M561" s="411"/>
      <c r="N561" s="395"/>
      <c r="O561" s="395"/>
      <c r="P561" s="412"/>
      <c r="Q561" s="412"/>
      <c r="R561" s="412"/>
      <c r="S561" s="412"/>
      <c r="T561" s="412"/>
      <c r="U561" s="412"/>
      <c r="V561" s="41"/>
      <c r="W561" s="15"/>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6"/>
      <c r="D562" s="16"/>
      <c r="E562" s="16"/>
      <c r="F562" s="25"/>
      <c r="G562" s="30" t="s">
        <v>7</v>
      </c>
      <c r="H562" s="30" t="s">
        <v>8</v>
      </c>
      <c r="I562" s="411"/>
      <c r="J562" s="411"/>
      <c r="K562" s="411"/>
      <c r="L562" s="411"/>
      <c r="M562" s="411"/>
      <c r="N562" s="395"/>
      <c r="O562" s="395"/>
      <c r="P562" s="359"/>
      <c r="Q562" s="359"/>
      <c r="R562" s="359"/>
      <c r="S562" s="359"/>
      <c r="T562" s="359"/>
      <c r="U562" s="359"/>
      <c r="V562" s="41"/>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6"/>
      <c r="D563" s="16"/>
      <c r="E563" s="16"/>
      <c r="F563" s="32"/>
      <c r="G563" s="33" t="s">
        <v>9</v>
      </c>
      <c r="H563" s="33" t="s">
        <v>10</v>
      </c>
      <c r="I563" s="411"/>
      <c r="J563" s="411"/>
      <c r="K563" s="411"/>
      <c r="L563" s="411"/>
      <c r="M563" s="411"/>
      <c r="N563" s="395"/>
      <c r="O563" s="395"/>
      <c r="P563" s="359"/>
      <c r="Q563" s="359"/>
      <c r="R563" s="359"/>
      <c r="S563" s="359"/>
      <c r="T563" s="359"/>
      <c r="U563" s="359"/>
      <c r="V563" s="41"/>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6"/>
      <c r="E564" s="16"/>
      <c r="F564" s="32"/>
      <c r="G564" s="33" t="s">
        <v>11</v>
      </c>
      <c r="H564" s="33" t="s">
        <v>12</v>
      </c>
      <c r="I564" s="411"/>
      <c r="J564" s="411"/>
      <c r="K564" s="411"/>
      <c r="L564" s="411"/>
      <c r="M564" s="411"/>
      <c r="N564" s="395"/>
      <c r="O564" s="395"/>
      <c r="P564" s="359"/>
      <c r="Q564" s="359"/>
      <c r="R564" s="359"/>
      <c r="S564" s="359"/>
      <c r="T564" s="359"/>
      <c r="U564" s="359"/>
      <c r="V564" s="41"/>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6"/>
      <c r="D565" s="16"/>
      <c r="E565" s="16"/>
      <c r="F565" s="32"/>
      <c r="G565" s="33" t="s">
        <v>13</v>
      </c>
      <c r="H565" s="33" t="s">
        <v>14</v>
      </c>
      <c r="I565" s="411"/>
      <c r="J565" s="411"/>
      <c r="K565" s="411"/>
      <c r="L565" s="411"/>
      <c r="M565" s="411"/>
      <c r="N565" s="395"/>
      <c r="O565" s="395"/>
      <c r="P565" s="359"/>
      <c r="Q565" s="359"/>
      <c r="R565" s="359"/>
      <c r="S565" s="359"/>
      <c r="T565" s="359"/>
      <c r="U565" s="359"/>
      <c r="V565" s="41"/>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32"/>
      <c r="G566" s="33" t="s">
        <v>15</v>
      </c>
      <c r="H566" s="33" t="s">
        <v>16</v>
      </c>
      <c r="I566" s="411"/>
      <c r="J566" s="411"/>
      <c r="K566" s="411"/>
      <c r="L566" s="411"/>
      <c r="M566" s="411"/>
      <c r="N566" s="395"/>
      <c r="O566" s="395"/>
      <c r="P566" s="359"/>
      <c r="Q566" s="359"/>
      <c r="R566" s="359"/>
      <c r="S566" s="359"/>
      <c r="T566" s="359"/>
      <c r="U566" s="359"/>
      <c r="V566" s="4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32"/>
      <c r="G567" s="33" t="s">
        <v>19</v>
      </c>
      <c r="H567" s="33" t="s">
        <v>20</v>
      </c>
      <c r="I567" s="411"/>
      <c r="J567" s="411"/>
      <c r="K567" s="411"/>
      <c r="L567" s="411"/>
      <c r="M567" s="411"/>
      <c r="N567" s="395"/>
      <c r="O567" s="395"/>
      <c r="P567" s="359"/>
      <c r="Q567" s="359"/>
      <c r="R567" s="359"/>
      <c r="S567" s="359"/>
      <c r="T567" s="359"/>
      <c r="U567" s="359"/>
      <c r="V567" s="4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32"/>
      <c r="G568" s="33" t="s">
        <v>17</v>
      </c>
      <c r="H568" s="33" t="s">
        <v>18</v>
      </c>
      <c r="I568" s="411"/>
      <c r="J568" s="411"/>
      <c r="K568" s="411"/>
      <c r="L568" s="411"/>
      <c r="M568" s="411"/>
      <c r="N568" s="395"/>
      <c r="O568" s="395"/>
      <c r="P568" s="359"/>
      <c r="Q568" s="359"/>
      <c r="R568" s="359"/>
      <c r="S568" s="359"/>
      <c r="T568" s="359"/>
      <c r="U568" s="359"/>
      <c r="V568" s="4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32"/>
      <c r="G569" s="33" t="s">
        <v>22</v>
      </c>
      <c r="H569" s="33" t="s">
        <v>21</v>
      </c>
      <c r="I569" s="411"/>
      <c r="J569" s="411"/>
      <c r="K569" s="411"/>
      <c r="L569" s="411"/>
      <c r="M569" s="411"/>
      <c r="N569" s="395"/>
      <c r="O569" s="395"/>
      <c r="P569" s="359"/>
      <c r="Q569" s="359"/>
      <c r="R569" s="359"/>
      <c r="S569" s="359"/>
      <c r="T569" s="359"/>
      <c r="U569" s="359"/>
      <c r="V569" s="4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12" customHeight="1" outlineLevel="1" x14ac:dyDescent="0.25">
      <c r="A570" s="4"/>
      <c r="B570" s="5"/>
      <c r="C570" s="16"/>
      <c r="D570" s="16"/>
      <c r="E570" s="16"/>
      <c r="F570" s="32"/>
      <c r="G570" s="33" t="s">
        <v>22</v>
      </c>
      <c r="H570" s="33" t="s">
        <v>23</v>
      </c>
      <c r="I570" s="411"/>
      <c r="J570" s="411"/>
      <c r="K570" s="411"/>
      <c r="L570" s="411"/>
      <c r="M570" s="411"/>
      <c r="N570" s="395"/>
      <c r="O570" s="395"/>
      <c r="P570" s="359"/>
      <c r="Q570" s="359"/>
      <c r="R570" s="359"/>
      <c r="S570" s="359"/>
      <c r="T570" s="359"/>
      <c r="U570" s="359"/>
      <c r="V570" s="4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24.95" customHeight="1" outlineLevel="1" x14ac:dyDescent="0.2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2" customHeight="1" outlineLevel="1" x14ac:dyDescent="0.2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8"/>
      <c r="AB574" s="258"/>
      <c r="AC574" s="258"/>
      <c r="AD574" s="258"/>
      <c r="AE574" s="258"/>
      <c r="AF574" s="258"/>
      <c r="AG574" s="258"/>
      <c r="AH574" s="258"/>
      <c r="AI574" s="258"/>
      <c r="AJ574" s="258"/>
      <c r="AK574" s="258"/>
      <c r="AL574" s="258"/>
      <c r="AM574" s="258"/>
      <c r="AN574" s="258"/>
      <c r="AO574" s="258"/>
      <c r="AP574" s="258"/>
      <c r="AQ574" s="258"/>
      <c r="AR574" s="258"/>
      <c r="AS574" s="258"/>
      <c r="AT574" s="258"/>
      <c r="AU574" s="258"/>
      <c r="AV574" s="258"/>
      <c r="AW574" s="258"/>
      <c r="AX574" s="258"/>
      <c r="AY574" s="258"/>
      <c r="AZ574" s="258"/>
      <c r="BA574" s="258"/>
      <c r="BB574" s="258"/>
      <c r="BC574" s="258"/>
      <c r="BD574" s="258"/>
      <c r="BE574" s="258"/>
      <c r="BF574" s="258"/>
      <c r="BG574" s="258"/>
      <c r="BH574" s="258"/>
      <c r="BI574" s="258"/>
      <c r="BJ574" s="258"/>
      <c r="BK574" s="258"/>
      <c r="BL574" s="258"/>
      <c r="BM574" s="258"/>
      <c r="BN574" s="258"/>
      <c r="BO574" s="258"/>
      <c r="BP574" s="258"/>
    </row>
    <row r="575" spans="1:68" ht="5.0999999999999996" customHeight="1" outlineLevel="1" thickBot="1" x14ac:dyDescent="0.3">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8"/>
      <c r="AB575" s="258"/>
      <c r="AC575" s="258"/>
      <c r="AD575" s="258"/>
      <c r="AE575" s="258"/>
      <c r="AF575" s="258"/>
      <c r="AG575" s="258"/>
      <c r="AH575" s="258"/>
      <c r="AI575" s="258"/>
      <c r="AJ575" s="258"/>
      <c r="AK575" s="258"/>
      <c r="AL575" s="258"/>
      <c r="AM575" s="258"/>
      <c r="AN575" s="258"/>
      <c r="AO575" s="258"/>
      <c r="AP575" s="258"/>
      <c r="AQ575" s="258"/>
      <c r="AR575" s="258"/>
      <c r="AS575" s="258"/>
      <c r="AT575" s="258"/>
      <c r="AU575" s="258"/>
      <c r="AV575" s="258"/>
      <c r="AW575" s="258"/>
      <c r="AX575" s="258"/>
      <c r="AY575" s="258"/>
      <c r="AZ575" s="258"/>
      <c r="BA575" s="258"/>
      <c r="BB575" s="258"/>
      <c r="BC575" s="258"/>
      <c r="BD575" s="258"/>
      <c r="BE575" s="258"/>
      <c r="BF575" s="258"/>
      <c r="BG575" s="258"/>
      <c r="BH575" s="258"/>
      <c r="BI575" s="258"/>
      <c r="BJ575" s="258"/>
      <c r="BK575" s="258"/>
      <c r="BL575" s="258"/>
      <c r="BM575" s="258"/>
      <c r="BN575" s="258"/>
      <c r="BO575" s="258"/>
      <c r="BP575" s="258"/>
    </row>
    <row r="576" spans="1:68" ht="5.0999999999999996" customHeight="1" outlineLevel="1" x14ac:dyDescent="0.2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12" customHeight="1" outlineLevel="1" x14ac:dyDescent="0.2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12" customHeight="1" outlineLevel="1" x14ac:dyDescent="0.25">
      <c r="A584" s="4"/>
      <c r="B584" s="5"/>
      <c r="C584" s="16"/>
      <c r="D584" s="16"/>
      <c r="E584" s="16"/>
      <c r="F584" s="16"/>
      <c r="G584" s="16"/>
      <c r="H584" s="16"/>
      <c r="I584" s="16"/>
      <c r="J584" s="274" t="s">
        <v>466</v>
      </c>
      <c r="K584" s="274" t="s">
        <v>66</v>
      </c>
      <c r="L584" s="274" t="s">
        <v>67</v>
      </c>
      <c r="M584" s="274" t="s">
        <v>68</v>
      </c>
      <c r="N584" s="274" t="s">
        <v>69</v>
      </c>
      <c r="O584" s="22"/>
      <c r="P584" s="23"/>
      <c r="Q584" s="23"/>
      <c r="R584" s="23"/>
      <c r="S584" s="21"/>
      <c r="T584" s="21"/>
      <c r="U584" s="21"/>
      <c r="V584" s="21"/>
      <c r="W584" s="15"/>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5" outlineLevel="1" x14ac:dyDescent="0.25">
      <c r="A585" s="4"/>
      <c r="B585" s="5"/>
      <c r="C585" s="16"/>
      <c r="D585" s="16"/>
      <c r="E585" s="16"/>
      <c r="F585" s="25"/>
      <c r="G585" s="26" t="s">
        <v>3</v>
      </c>
      <c r="H585" s="26" t="s">
        <v>4</v>
      </c>
      <c r="I585" s="26"/>
      <c r="J585" s="413">
        <v>0</v>
      </c>
      <c r="K585" s="413">
        <v>0</v>
      </c>
      <c r="L585" s="413">
        <v>0</v>
      </c>
      <c r="M585" s="413">
        <v>1</v>
      </c>
      <c r="N585" s="413">
        <v>1</v>
      </c>
      <c r="O585" s="227"/>
      <c r="P585" s="228"/>
      <c r="Q585" s="228"/>
      <c r="R585" s="228"/>
      <c r="S585" s="228"/>
      <c r="T585" s="228"/>
      <c r="U585" s="228"/>
      <c r="V585" s="229"/>
      <c r="W585" s="15"/>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5" outlineLevel="1" x14ac:dyDescent="0.25">
      <c r="A586" s="4"/>
      <c r="B586" s="5"/>
      <c r="C586" s="16"/>
      <c r="D586" s="16"/>
      <c r="E586" s="16"/>
      <c r="F586" s="25"/>
      <c r="G586" s="26" t="s">
        <v>5</v>
      </c>
      <c r="H586" s="26" t="s">
        <v>6</v>
      </c>
      <c r="I586" s="26"/>
      <c r="J586" s="413">
        <v>0</v>
      </c>
      <c r="K586" s="413">
        <v>0</v>
      </c>
      <c r="L586" s="413">
        <v>0</v>
      </c>
      <c r="M586" s="413">
        <v>1</v>
      </c>
      <c r="N586" s="413">
        <v>1</v>
      </c>
      <c r="O586" s="227"/>
      <c r="P586" s="228"/>
      <c r="Q586" s="228"/>
      <c r="R586" s="228"/>
      <c r="S586" s="228"/>
      <c r="T586" s="228"/>
      <c r="U586" s="228"/>
      <c r="V586" s="229"/>
      <c r="W586" s="15"/>
      <c r="X586" s="6"/>
      <c r="Y586" s="6"/>
      <c r="Z586" s="6"/>
      <c r="AA586" s="259"/>
      <c r="AB586" s="259"/>
      <c r="AC586" s="259"/>
      <c r="AD586" s="259"/>
      <c r="AE586" s="259"/>
      <c r="AF586" s="259"/>
      <c r="AG586" s="259"/>
      <c r="AH586" s="259"/>
      <c r="AI586" s="259"/>
      <c r="AJ586" s="259"/>
      <c r="AK586" s="259"/>
      <c r="AL586" s="259"/>
      <c r="AM586" s="259"/>
      <c r="AN586" s="259"/>
      <c r="AO586" s="259"/>
      <c r="AP586" s="259"/>
      <c r="AQ586" s="259"/>
      <c r="AR586" s="259"/>
      <c r="AS586" s="259"/>
      <c r="AT586" s="259"/>
      <c r="AU586" s="259"/>
      <c r="AV586" s="259"/>
      <c r="AW586" s="259"/>
      <c r="AX586" s="259"/>
      <c r="AY586" s="259"/>
      <c r="AZ586" s="259"/>
      <c r="BA586" s="259"/>
      <c r="BB586" s="259"/>
      <c r="BC586" s="259"/>
      <c r="BD586" s="259"/>
      <c r="BE586" s="259"/>
      <c r="BF586" s="259"/>
      <c r="BG586" s="259"/>
      <c r="BH586" s="259"/>
      <c r="BI586" s="259"/>
      <c r="BJ586" s="259"/>
      <c r="BK586" s="259"/>
      <c r="BL586" s="259"/>
      <c r="BM586" s="259"/>
      <c r="BN586" s="259"/>
      <c r="BO586" s="259"/>
      <c r="BP586" s="259"/>
    </row>
    <row r="587" spans="1:68" ht="12" customHeight="1" outlineLevel="1" x14ac:dyDescent="0.25">
      <c r="A587" s="4"/>
      <c r="B587" s="5"/>
      <c r="C587" s="16"/>
      <c r="D587" s="16"/>
      <c r="E587" s="16"/>
      <c r="F587" s="25"/>
      <c r="G587" s="30" t="s">
        <v>7</v>
      </c>
      <c r="H587" s="30" t="s">
        <v>8</v>
      </c>
      <c r="I587" s="33"/>
      <c r="J587" s="413">
        <v>1</v>
      </c>
      <c r="K587" s="413">
        <v>1</v>
      </c>
      <c r="L587" s="413">
        <v>1</v>
      </c>
      <c r="M587" s="413">
        <v>1</v>
      </c>
      <c r="N587" s="413">
        <v>1</v>
      </c>
      <c r="O587" s="227"/>
      <c r="P587" s="230"/>
      <c r="Q587" s="230"/>
      <c r="R587" s="230"/>
      <c r="S587" s="230"/>
      <c r="T587" s="230"/>
      <c r="U587" s="230"/>
      <c r="V587" s="229"/>
      <c r="W587" s="15"/>
      <c r="X587" s="6"/>
      <c r="Y587" s="6"/>
      <c r="Z587" s="6"/>
      <c r="AA587" s="259"/>
      <c r="AB587" s="259"/>
      <c r="AC587" s="259"/>
      <c r="AD587" s="259"/>
      <c r="AE587" s="259"/>
      <c r="AF587" s="259"/>
      <c r="AG587" s="259"/>
      <c r="AH587" s="259"/>
      <c r="AI587" s="259"/>
      <c r="AJ587" s="259"/>
      <c r="AK587" s="259"/>
      <c r="AL587" s="259"/>
      <c r="AM587" s="259"/>
      <c r="AN587" s="259"/>
      <c r="AO587" s="259"/>
      <c r="AP587" s="259"/>
      <c r="AQ587" s="259"/>
      <c r="AR587" s="259"/>
      <c r="AS587" s="259"/>
      <c r="AT587" s="259"/>
      <c r="AU587" s="259"/>
      <c r="AV587" s="259"/>
      <c r="AW587" s="259"/>
      <c r="AX587" s="259"/>
      <c r="AY587" s="259"/>
      <c r="AZ587" s="259"/>
      <c r="BA587" s="259"/>
      <c r="BB587" s="259"/>
      <c r="BC587" s="259"/>
      <c r="BD587" s="259"/>
      <c r="BE587" s="259"/>
      <c r="BF587" s="259"/>
      <c r="BG587" s="259"/>
      <c r="BH587" s="259"/>
      <c r="BI587" s="259"/>
      <c r="BJ587" s="259"/>
      <c r="BK587" s="259"/>
      <c r="BL587" s="259"/>
      <c r="BM587" s="259"/>
      <c r="BN587" s="259"/>
      <c r="BO587" s="259"/>
      <c r="BP587" s="259"/>
    </row>
    <row r="588" spans="1:68" ht="12" customHeight="1" outlineLevel="1" x14ac:dyDescent="0.25">
      <c r="A588" s="4"/>
      <c r="B588" s="5"/>
      <c r="C588" s="16"/>
      <c r="D588" s="16"/>
      <c r="E588" s="16"/>
      <c r="F588" s="32"/>
      <c r="G588" s="33" t="s">
        <v>9</v>
      </c>
      <c r="H588" s="33" t="s">
        <v>10</v>
      </c>
      <c r="I588" s="33"/>
      <c r="J588" s="413">
        <v>0</v>
      </c>
      <c r="K588" s="413">
        <v>0</v>
      </c>
      <c r="L588" s="413">
        <v>0</v>
      </c>
      <c r="M588" s="413">
        <v>0</v>
      </c>
      <c r="N588" s="413">
        <v>0</v>
      </c>
      <c r="O588" s="227"/>
      <c r="P588" s="230"/>
      <c r="Q588" s="230"/>
      <c r="R588" s="230"/>
      <c r="S588" s="230"/>
      <c r="T588" s="230"/>
      <c r="U588" s="230"/>
      <c r="V588" s="229"/>
      <c r="W588" s="15"/>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6"/>
      <c r="D589" s="16"/>
      <c r="E589" s="16"/>
      <c r="F589" s="32"/>
      <c r="G589" s="33" t="s">
        <v>11</v>
      </c>
      <c r="H589" s="33" t="s">
        <v>12</v>
      </c>
      <c r="I589" s="33"/>
      <c r="J589" s="413">
        <v>1</v>
      </c>
      <c r="K589" s="413">
        <v>1</v>
      </c>
      <c r="L589" s="413">
        <v>1</v>
      </c>
      <c r="M589" s="413">
        <v>1</v>
      </c>
      <c r="N589" s="413">
        <v>1</v>
      </c>
      <c r="O589" s="227"/>
      <c r="P589" s="230"/>
      <c r="Q589" s="230"/>
      <c r="R589" s="230"/>
      <c r="S589" s="230"/>
      <c r="T589" s="230"/>
      <c r="U589" s="230"/>
      <c r="V589" s="229"/>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6"/>
      <c r="D590" s="16"/>
      <c r="E590" s="16"/>
      <c r="F590" s="32"/>
      <c r="G590" s="33" t="s">
        <v>13</v>
      </c>
      <c r="H590" s="33" t="s">
        <v>14</v>
      </c>
      <c r="I590" s="33"/>
      <c r="J590" s="413">
        <v>1</v>
      </c>
      <c r="K590" s="413">
        <v>1</v>
      </c>
      <c r="L590" s="413">
        <v>1</v>
      </c>
      <c r="M590" s="413">
        <v>1</v>
      </c>
      <c r="N590" s="413">
        <v>1</v>
      </c>
      <c r="O590" s="227"/>
      <c r="P590" s="230"/>
      <c r="Q590" s="230"/>
      <c r="R590" s="230"/>
      <c r="S590" s="230"/>
      <c r="T590" s="230"/>
      <c r="U590" s="230"/>
      <c r="V590" s="229"/>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6"/>
      <c r="E591" s="16"/>
      <c r="F591" s="32"/>
      <c r="G591" s="33" t="s">
        <v>15</v>
      </c>
      <c r="H591" s="33" t="s">
        <v>16</v>
      </c>
      <c r="I591" s="33"/>
      <c r="J591" s="413">
        <v>1</v>
      </c>
      <c r="K591" s="413">
        <v>1</v>
      </c>
      <c r="L591" s="413">
        <v>1</v>
      </c>
      <c r="M591" s="413">
        <v>1</v>
      </c>
      <c r="N591" s="413">
        <v>1</v>
      </c>
      <c r="O591" s="227"/>
      <c r="P591" s="230"/>
      <c r="Q591" s="230"/>
      <c r="R591" s="230"/>
      <c r="S591" s="230"/>
      <c r="T591" s="230"/>
      <c r="U591" s="230"/>
      <c r="V591" s="229"/>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6"/>
      <c r="D592" s="16"/>
      <c r="E592" s="16"/>
      <c r="F592" s="32"/>
      <c r="G592" s="33" t="s">
        <v>17</v>
      </c>
      <c r="H592" s="33" t="s">
        <v>18</v>
      </c>
      <c r="I592" s="33"/>
      <c r="J592" s="413">
        <v>0</v>
      </c>
      <c r="K592" s="413">
        <v>0</v>
      </c>
      <c r="L592" s="413">
        <v>0</v>
      </c>
      <c r="M592" s="413">
        <v>0</v>
      </c>
      <c r="N592" s="413">
        <v>0</v>
      </c>
      <c r="O592" s="227"/>
      <c r="P592" s="230"/>
      <c r="Q592" s="230"/>
      <c r="R592" s="230"/>
      <c r="S592" s="230"/>
      <c r="T592" s="230"/>
      <c r="U592" s="230"/>
      <c r="V592" s="229"/>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32"/>
      <c r="G593" s="33" t="s">
        <v>19</v>
      </c>
      <c r="H593" s="33" t="s">
        <v>20</v>
      </c>
      <c r="I593" s="33"/>
      <c r="J593" s="413">
        <v>0</v>
      </c>
      <c r="K593" s="413">
        <v>0</v>
      </c>
      <c r="L593" s="413">
        <v>0</v>
      </c>
      <c r="M593" s="413">
        <v>0</v>
      </c>
      <c r="N593" s="413">
        <v>0</v>
      </c>
      <c r="O593" s="227"/>
      <c r="P593" s="230"/>
      <c r="Q593" s="230"/>
      <c r="R593" s="230"/>
      <c r="S593" s="230"/>
      <c r="T593" s="230"/>
      <c r="U593" s="230"/>
      <c r="V593" s="229"/>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32"/>
      <c r="G594" s="33" t="s">
        <v>22</v>
      </c>
      <c r="H594" s="33" t="s">
        <v>21</v>
      </c>
      <c r="I594" s="33"/>
      <c r="J594" s="413">
        <v>0</v>
      </c>
      <c r="K594" s="413">
        <v>0</v>
      </c>
      <c r="L594" s="413">
        <v>0</v>
      </c>
      <c r="M594" s="413">
        <v>0</v>
      </c>
      <c r="N594" s="413">
        <v>0</v>
      </c>
      <c r="O594" s="227"/>
      <c r="P594" s="230"/>
      <c r="Q594" s="230"/>
      <c r="R594" s="230"/>
      <c r="S594" s="230"/>
      <c r="T594" s="230"/>
      <c r="U594" s="230"/>
      <c r="V594" s="229"/>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32"/>
      <c r="G595" s="33" t="s">
        <v>22</v>
      </c>
      <c r="H595" s="33" t="s">
        <v>23</v>
      </c>
      <c r="I595" s="33"/>
      <c r="J595" s="413">
        <v>0</v>
      </c>
      <c r="K595" s="413">
        <v>0</v>
      </c>
      <c r="L595" s="413">
        <v>0</v>
      </c>
      <c r="M595" s="413">
        <v>0</v>
      </c>
      <c r="N595" s="413">
        <v>0</v>
      </c>
      <c r="O595" s="227"/>
      <c r="P595" s="230"/>
      <c r="Q595" s="230"/>
      <c r="R595" s="230"/>
      <c r="S595" s="230"/>
      <c r="T595" s="230"/>
      <c r="U595" s="230"/>
      <c r="V595" s="229"/>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5.0999999999999996" customHeight="1" outlineLevel="1" x14ac:dyDescent="0.2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24.95" customHeight="1" outlineLevel="1" x14ac:dyDescent="0.2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2" customHeight="1" outlineLevel="1" x14ac:dyDescent="0.2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M19" sqref="M19:O19"/>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920</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370</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989</v>
      </c>
      <c r="G9" s="712" t="s">
        <v>919</v>
      </c>
      <c r="H9" s="712" t="s">
        <v>911</v>
      </c>
      <c r="I9" s="712" t="s">
        <v>912</v>
      </c>
      <c r="J9" s="712" t="s">
        <v>913</v>
      </c>
      <c r="K9" s="712" t="s">
        <v>914</v>
      </c>
      <c r="L9" s="712" t="s">
        <v>915</v>
      </c>
      <c r="M9" s="712" t="s">
        <v>916</v>
      </c>
      <c r="N9" s="712" t="s">
        <v>917</v>
      </c>
      <c r="O9" s="712" t="s">
        <v>918</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467</v>
      </c>
      <c r="F10" s="364">
        <v>43579</v>
      </c>
      <c r="G10" s="364">
        <v>43560</v>
      </c>
      <c r="H10" s="364">
        <f>G10</f>
        <v>43560</v>
      </c>
      <c r="I10" s="364">
        <f>G10</f>
        <v>43560</v>
      </c>
      <c r="J10" s="364">
        <v>43579</v>
      </c>
      <c r="K10" s="364">
        <v>43579</v>
      </c>
      <c r="L10" s="364">
        <v>43579</v>
      </c>
      <c r="M10" s="364">
        <v>43599</v>
      </c>
      <c r="N10" s="364">
        <f>M10</f>
        <v>43599</v>
      </c>
      <c r="O10" s="364">
        <f>M10</f>
        <v>43599</v>
      </c>
      <c r="Z10" s="229"/>
      <c r="AA10" s="267"/>
      <c r="AB10" s="259"/>
      <c r="AC10" s="259"/>
      <c r="AD10" s="259"/>
    </row>
    <row r="11" spans="1:30" s="79" customFormat="1" outlineLevel="1" x14ac:dyDescent="0.25">
      <c r="A11" s="257"/>
      <c r="B11" s="258"/>
      <c r="C11" s="268"/>
      <c r="D11" s="276"/>
      <c r="E11" s="737" t="s">
        <v>468</v>
      </c>
      <c r="F11" s="364">
        <v>43600</v>
      </c>
      <c r="G11" s="364">
        <v>43600</v>
      </c>
      <c r="H11" s="364">
        <f>G11</f>
        <v>43600</v>
      </c>
      <c r="I11" s="364">
        <f>G11</f>
        <v>43600</v>
      </c>
      <c r="J11" s="364">
        <v>43600</v>
      </c>
      <c r="K11" s="364">
        <v>43600</v>
      </c>
      <c r="L11" s="364">
        <v>43600</v>
      </c>
      <c r="M11" s="364">
        <v>43600</v>
      </c>
      <c r="N11" s="364">
        <v>43600</v>
      </c>
      <c r="O11" s="364">
        <v>43600</v>
      </c>
      <c r="Z11" s="229"/>
      <c r="AA11" s="267"/>
      <c r="AB11" s="259"/>
      <c r="AC11" s="259"/>
      <c r="AD11" s="259"/>
    </row>
    <row r="12" spans="1:30" s="79" customFormat="1" outlineLevel="1" x14ac:dyDescent="0.25">
      <c r="A12" s="257"/>
      <c r="B12" s="258"/>
      <c r="C12" s="268"/>
      <c r="D12" s="276"/>
      <c r="E12" s="737" t="s">
        <v>469</v>
      </c>
      <c r="F12" s="364">
        <v>43628</v>
      </c>
      <c r="G12" s="364">
        <v>43628</v>
      </c>
      <c r="H12" s="364">
        <f>G12</f>
        <v>43628</v>
      </c>
      <c r="I12" s="364">
        <f>G12</f>
        <v>43628</v>
      </c>
      <c r="J12" s="364">
        <v>43628</v>
      </c>
      <c r="K12" s="364">
        <v>43628</v>
      </c>
      <c r="L12" s="364">
        <v>43628</v>
      </c>
      <c r="M12" s="364">
        <v>43628</v>
      </c>
      <c r="N12" s="364">
        <v>43628</v>
      </c>
      <c r="O12" s="364">
        <v>43628</v>
      </c>
      <c r="Z12" s="229"/>
      <c r="AA12" s="267"/>
      <c r="AB12" s="259"/>
      <c r="AC12" s="259"/>
      <c r="AD12" s="259"/>
    </row>
    <row r="13" spans="1:30" s="79" customFormat="1" outlineLevel="1" x14ac:dyDescent="0.25">
      <c r="A13" s="257"/>
      <c r="B13" s="258"/>
      <c r="C13" s="268"/>
      <c r="D13" s="276"/>
      <c r="E13" s="737" t="s">
        <v>470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471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472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473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474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475</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476</v>
      </c>
      <c r="F19" s="364">
        <v>43930</v>
      </c>
      <c r="G19" s="364">
        <v>43905</v>
      </c>
      <c r="H19" s="364">
        <v>43905</v>
      </c>
      <c r="I19" s="364">
        <v>43905</v>
      </c>
      <c r="J19" s="364">
        <v>43930</v>
      </c>
      <c r="K19" s="364">
        <v>43930</v>
      </c>
      <c r="L19" s="364">
        <v>43930</v>
      </c>
      <c r="M19" s="364">
        <v>43930</v>
      </c>
      <c r="N19" s="364">
        <v>43930</v>
      </c>
      <c r="O19" s="364">
        <v>43930</v>
      </c>
      <c r="Z19" s="229"/>
      <c r="AA19" s="267"/>
      <c r="AB19" s="259"/>
      <c r="AC19" s="259"/>
      <c r="AD19" s="259"/>
    </row>
    <row r="20" spans="1:30" s="79" customFormat="1" outlineLevel="1" x14ac:dyDescent="0.25">
      <c r="A20" s="257"/>
      <c r="B20" s="258"/>
      <c r="C20" s="268"/>
      <c r="D20" s="276"/>
      <c r="E20" s="229" t="s">
        <v>477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43964</v>
      </c>
      <c r="N20" s="364">
        <f t="shared" si="0"/>
        <v>43964</v>
      </c>
      <c r="O20" s="364">
        <f t="shared" si="0"/>
        <v>43964</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467</v>
      </c>
      <c r="F22" s="363">
        <f t="shared" ref="F22:O22" si="1">F11-F10</f>
        <v>21</v>
      </c>
      <c r="G22" s="363">
        <f t="shared" si="1"/>
        <v>40</v>
      </c>
      <c r="H22" s="363">
        <f t="shared" si="1"/>
        <v>40</v>
      </c>
      <c r="I22" s="363">
        <f t="shared" si="1"/>
        <v>40</v>
      </c>
      <c r="J22" s="363">
        <f t="shared" si="1"/>
        <v>21</v>
      </c>
      <c r="K22" s="363">
        <f t="shared" si="1"/>
        <v>21</v>
      </c>
      <c r="L22" s="363">
        <f t="shared" si="1"/>
        <v>21</v>
      </c>
      <c r="M22" s="363">
        <f t="shared" si="1"/>
        <v>1</v>
      </c>
      <c r="N22" s="363">
        <f t="shared" si="1"/>
        <v>1</v>
      </c>
      <c r="O22" s="363">
        <f t="shared" si="1"/>
        <v>1</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468</v>
      </c>
      <c r="F23" s="363">
        <f t="shared" ref="F23:O23" si="2">F12-F11</f>
        <v>28</v>
      </c>
      <c r="G23" s="363">
        <f t="shared" si="2"/>
        <v>28</v>
      </c>
      <c r="H23" s="363">
        <f t="shared" si="2"/>
        <v>28</v>
      </c>
      <c r="I23" s="363">
        <f t="shared" si="2"/>
        <v>28</v>
      </c>
      <c r="J23" s="363">
        <f t="shared" si="2"/>
        <v>28</v>
      </c>
      <c r="K23" s="363">
        <f t="shared" si="2"/>
        <v>28</v>
      </c>
      <c r="L23" s="363">
        <f t="shared" si="2"/>
        <v>28</v>
      </c>
      <c r="M23" s="363">
        <f t="shared" si="2"/>
        <v>28</v>
      </c>
      <c r="N23" s="363">
        <f t="shared" si="2"/>
        <v>28</v>
      </c>
      <c r="O23" s="363">
        <f t="shared" si="2"/>
        <v>28</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469</v>
      </c>
      <c r="F24" s="363">
        <f t="shared" ref="F24:O24" si="3">F13-F12</f>
        <v>56</v>
      </c>
      <c r="G24" s="363">
        <f t="shared" si="3"/>
        <v>56</v>
      </c>
      <c r="H24" s="363">
        <f t="shared" si="3"/>
        <v>56</v>
      </c>
      <c r="I24" s="363">
        <f t="shared" si="3"/>
        <v>56</v>
      </c>
      <c r="J24" s="363">
        <f t="shared" si="3"/>
        <v>56</v>
      </c>
      <c r="K24" s="363">
        <f t="shared" si="3"/>
        <v>56</v>
      </c>
      <c r="L24" s="363">
        <f t="shared" si="3"/>
        <v>56</v>
      </c>
      <c r="M24" s="363">
        <f t="shared" si="3"/>
        <v>56</v>
      </c>
      <c r="N24" s="363">
        <f t="shared" si="3"/>
        <v>56</v>
      </c>
      <c r="O24" s="363">
        <f t="shared" si="3"/>
        <v>56</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470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471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472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474</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475</v>
      </c>
      <c r="F30" s="363">
        <f t="shared" ref="F30:O30" si="9">F19-F18</f>
        <v>28</v>
      </c>
      <c r="G30" s="363">
        <f t="shared" si="9"/>
        <v>14</v>
      </c>
      <c r="H30" s="363">
        <f t="shared" si="9"/>
        <v>14</v>
      </c>
      <c r="I30" s="363">
        <f t="shared" si="9"/>
        <v>14</v>
      </c>
      <c r="J30" s="363">
        <f t="shared" si="9"/>
        <v>39</v>
      </c>
      <c r="K30" s="363">
        <f t="shared" si="9"/>
        <v>39</v>
      </c>
      <c r="L30" s="363">
        <f t="shared" si="9"/>
        <v>39</v>
      </c>
      <c r="M30" s="363">
        <f t="shared" si="9"/>
        <v>39</v>
      </c>
      <c r="N30" s="363">
        <f t="shared" si="9"/>
        <v>39</v>
      </c>
      <c r="O30" s="363">
        <f t="shared" si="9"/>
        <v>39</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476</v>
      </c>
      <c r="F31" s="363">
        <f t="shared" ref="F31:O31" si="10">F20-F19</f>
        <v>15</v>
      </c>
      <c r="G31" s="363">
        <f>G20-G19</f>
        <v>20</v>
      </c>
      <c r="H31" s="363">
        <f t="shared" si="10"/>
        <v>20</v>
      </c>
      <c r="I31" s="363">
        <f t="shared" si="10"/>
        <v>20</v>
      </c>
      <c r="J31" s="363">
        <f t="shared" si="10"/>
        <v>14</v>
      </c>
      <c r="K31" s="363">
        <f t="shared" si="10"/>
        <v>14</v>
      </c>
      <c r="L31" s="363">
        <f t="shared" si="10"/>
        <v>14</v>
      </c>
      <c r="M31" s="363">
        <f t="shared" si="10"/>
        <v>34</v>
      </c>
      <c r="N31" s="363">
        <f t="shared" si="10"/>
        <v>34</v>
      </c>
      <c r="O31" s="363">
        <f t="shared" si="10"/>
        <v>34</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921</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370</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989</v>
      </c>
      <c r="H46" s="712" t="s">
        <v>919</v>
      </c>
      <c r="I46" s="712" t="s">
        <v>911</v>
      </c>
      <c r="J46" s="712" t="s">
        <v>912</v>
      </c>
      <c r="K46" s="712" t="s">
        <v>913</v>
      </c>
      <c r="L46" s="712" t="s">
        <v>914</v>
      </c>
      <c r="M46" s="712" t="s">
        <v>915</v>
      </c>
      <c r="N46" s="712" t="s">
        <v>916</v>
      </c>
      <c r="O46" s="712" t="s">
        <v>917</v>
      </c>
      <c r="P46" s="712" t="s">
        <v>918</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929</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970</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970</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MIN(Crop!I54:I64)</f>
        <v>43794</v>
      </c>
      <c r="H55" s="431">
        <f>MIN(Crop!J54:J64)</f>
        <v>43794</v>
      </c>
      <c r="I55" s="431">
        <f>MIN(Crop!K54:K64)</f>
        <v>43794</v>
      </c>
      <c r="J55" s="431">
        <f>MIN(Crop!L54:L64)</f>
        <v>43794</v>
      </c>
      <c r="K55" s="431">
        <f>MIN(Crop!M54:M64)</f>
        <v>43794</v>
      </c>
      <c r="L55" s="431">
        <f>MIN(Crop!N54:N64)</f>
        <v>43794</v>
      </c>
      <c r="M55" s="431">
        <f>MIN(Crop!O54:O64)</f>
        <v>43794</v>
      </c>
      <c r="N55" s="431">
        <f>MIN(Crop!P54:P64)</f>
        <v>43794</v>
      </c>
      <c r="O55" s="431">
        <f>MIN(Crop!Q54:Q64)</f>
        <v>43794</v>
      </c>
      <c r="P55" s="431">
        <f>MIN(Crop!R54:R64)</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910</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370</v>
      </c>
      <c r="I68" s="264" t="s">
        <v>923</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926</v>
      </c>
      <c r="G70" s="718"/>
      <c r="H70" s="718"/>
      <c r="I70" s="793" t="s">
        <v>927</v>
      </c>
      <c r="J70" s="793"/>
      <c r="K70" s="793"/>
      <c r="L70" s="793" t="s">
        <v>928</v>
      </c>
      <c r="M70" s="793"/>
      <c r="N70" s="793"/>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919</v>
      </c>
      <c r="G72" s="712" t="s">
        <v>911</v>
      </c>
      <c r="H72" s="712" t="s">
        <v>912</v>
      </c>
      <c r="I72" s="712" t="s">
        <v>913</v>
      </c>
      <c r="J72" s="712" t="s">
        <v>914</v>
      </c>
      <c r="K72" s="712" t="s">
        <v>915</v>
      </c>
      <c r="L72" s="712" t="s">
        <v>916</v>
      </c>
      <c r="M72" s="712" t="s">
        <v>917</v>
      </c>
      <c r="N72" s="712" t="s">
        <v>918</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930</v>
      </c>
      <c r="F73" s="713">
        <v>43466</v>
      </c>
      <c r="G73" s="713">
        <v>43466</v>
      </c>
      <c r="H73" s="713">
        <v>43466</v>
      </c>
      <c r="I73" s="713">
        <v>43466</v>
      </c>
      <c r="J73" s="713">
        <v>43466</v>
      </c>
      <c r="K73" s="713">
        <v>43466</v>
      </c>
      <c r="L73" s="713">
        <v>43466</v>
      </c>
      <c r="M73" s="713">
        <v>43466</v>
      </c>
      <c r="N73" s="713">
        <v>43466</v>
      </c>
      <c r="O73" s="79" t="s">
        <v>946</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931</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932</v>
      </c>
      <c r="F75" s="713">
        <v>43556</v>
      </c>
      <c r="G75" s="713">
        <v>43556</v>
      </c>
      <c r="H75" s="713">
        <v>43556</v>
      </c>
      <c r="I75" s="713">
        <v>43556</v>
      </c>
      <c r="J75" s="713">
        <v>43556</v>
      </c>
      <c r="K75" s="713">
        <v>43556</v>
      </c>
      <c r="L75" s="713">
        <v>43556</v>
      </c>
      <c r="M75" s="713">
        <v>43556</v>
      </c>
      <c r="N75" s="713">
        <v>43556</v>
      </c>
      <c r="O75" s="79" t="s">
        <v>924</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933</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925</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934</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942</v>
      </c>
      <c r="Q77" s="228"/>
      <c r="R77" s="228"/>
      <c r="S77" s="228"/>
      <c r="T77" s="228"/>
      <c r="Y77" s="267"/>
      <c r="Z77" s="259"/>
      <c r="AA77" s="259"/>
      <c r="AB77" s="259"/>
    </row>
    <row r="78" spans="1:28" s="79" customFormat="1" outlineLevel="1" x14ac:dyDescent="0.25">
      <c r="A78" s="257"/>
      <c r="B78" s="258"/>
      <c r="C78" s="268"/>
      <c r="D78" s="276"/>
      <c r="E78" s="277" t="s">
        <v>935</v>
      </c>
      <c r="F78" s="713">
        <f t="shared" ref="F78:G78" si="16">F77+H49</f>
        <v>43617</v>
      </c>
      <c r="G78" s="713">
        <f t="shared" si="16"/>
        <v>43617</v>
      </c>
      <c r="H78" s="713">
        <f>H77+J49</f>
        <v>43617</v>
      </c>
      <c r="I78" s="713">
        <f>I77+K48</f>
        <v>43610</v>
      </c>
      <c r="J78" s="713">
        <f t="shared" ref="J78:K78" si="17">J77+L48</f>
        <v>43610</v>
      </c>
      <c r="K78" s="713">
        <f t="shared" si="17"/>
        <v>43610</v>
      </c>
      <c r="L78" s="713">
        <f>$M$10+N52</f>
        <v>43609</v>
      </c>
      <c r="M78" s="713">
        <f t="shared" ref="M78:N78" si="18">$M$10+O52</f>
        <v>43609</v>
      </c>
      <c r="N78" s="713">
        <f t="shared" si="18"/>
        <v>43609</v>
      </c>
      <c r="O78" s="79" t="s">
        <v>943</v>
      </c>
      <c r="Q78" s="228"/>
      <c r="R78" s="228"/>
      <c r="S78" s="228"/>
      <c r="T78" s="228"/>
      <c r="Y78" s="267"/>
      <c r="Z78" s="259"/>
      <c r="AA78" s="259"/>
      <c r="AB78" s="259"/>
    </row>
    <row r="79" spans="1:28" s="79" customFormat="1" outlineLevel="1" x14ac:dyDescent="0.25">
      <c r="A79" s="257"/>
      <c r="B79" s="258"/>
      <c r="C79" s="268"/>
      <c r="D79" s="276"/>
      <c r="E79" s="277" t="s">
        <v>936</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43616</v>
      </c>
      <c r="M79" s="713">
        <f t="shared" ref="M79:N79" si="22">M78+O49</f>
        <v>43616</v>
      </c>
      <c r="N79" s="713">
        <f t="shared" si="22"/>
        <v>43616</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937</v>
      </c>
      <c r="F80" s="713">
        <v>43647</v>
      </c>
      <c r="G80" s="713">
        <v>43647</v>
      </c>
      <c r="H80" s="713">
        <v>43647</v>
      </c>
      <c r="I80" s="713">
        <f>I79+K50</f>
        <v>43624</v>
      </c>
      <c r="J80" s="713">
        <f t="shared" ref="J80:K80" si="23">J79+L50</f>
        <v>43624</v>
      </c>
      <c r="K80" s="713">
        <f t="shared" si="23"/>
        <v>43624</v>
      </c>
      <c r="L80" s="713">
        <f>L79+N50</f>
        <v>43623</v>
      </c>
      <c r="M80" s="713">
        <f t="shared" ref="M80" si="24">M79+O50</f>
        <v>43623</v>
      </c>
      <c r="N80" s="713">
        <f t="shared" ref="N80" si="25">N79+P50</f>
        <v>43623</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938</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939</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594</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940</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944</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941</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945</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948</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947</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296</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370</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290</v>
      </c>
      <c r="I9" s="22"/>
      <c r="J9" s="22" t="s">
        <v>289</v>
      </c>
      <c r="K9" s="22"/>
      <c r="L9" s="22" t="s">
        <v>291</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242</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243</v>
      </c>
      <c r="H12" s="413">
        <v>1</v>
      </c>
      <c r="I12" s="227"/>
      <c r="J12" s="413">
        <v>1</v>
      </c>
      <c r="K12" s="227"/>
      <c r="L12" s="413" t="s">
        <v>481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298</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297</v>
      </c>
      <c r="H15" s="227"/>
      <c r="I15" s="227"/>
      <c r="J15" s="227"/>
      <c r="K15" s="227"/>
      <c r="L15" s="413" t="s">
        <v>481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292</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290</v>
      </c>
      <c r="I29" s="22"/>
      <c r="J29" s="22" t="s">
        <v>289</v>
      </c>
      <c r="K29" s="22"/>
      <c r="L29" s="22" t="s">
        <v>291</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293</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294</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295</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299</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290</v>
      </c>
      <c r="I48" s="22" t="s">
        <v>289</v>
      </c>
      <c r="J48" s="22" t="s">
        <v>291</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300</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301</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302</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303</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441</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289</v>
      </c>
      <c r="J55" s="239" t="s">
        <v>291</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304</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305</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306</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310</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93" t="s">
        <v>308</v>
      </c>
      <c r="G68" s="794"/>
      <c r="H68" s="22"/>
      <c r="I68" s="22" t="s">
        <v>309</v>
      </c>
      <c r="J68" s="22"/>
      <c r="K68" s="22"/>
      <c r="L68" s="22" t="s">
        <v>442</v>
      </c>
      <c r="M68" s="22"/>
      <c r="N68" s="22"/>
      <c r="O68" s="22" t="s">
        <v>311</v>
      </c>
      <c r="P68" s="23"/>
      <c r="Q68" s="21"/>
      <c r="R68" s="21" t="s">
        <v>312</v>
      </c>
      <c r="S68" s="21"/>
      <c r="T68" s="21"/>
      <c r="U68" s="15"/>
      <c r="V68" s="6"/>
      <c r="W68" s="6"/>
      <c r="X68" s="6"/>
    </row>
    <row r="69" spans="1:24" s="7" customFormat="1" ht="12" customHeight="1" outlineLevel="1" x14ac:dyDescent="0.25">
      <c r="A69" s="4"/>
      <c r="B69" s="5"/>
      <c r="C69" s="16"/>
      <c r="D69" s="16"/>
      <c r="E69" s="16"/>
      <c r="F69" s="16" t="s">
        <v>111</v>
      </c>
      <c r="G69" s="16" t="s">
        <v>307</v>
      </c>
      <c r="H69" s="22"/>
      <c r="I69" s="22" t="s">
        <v>111</v>
      </c>
      <c r="J69" s="22" t="s">
        <v>307</v>
      </c>
      <c r="K69" s="22"/>
      <c r="L69" s="22" t="s">
        <v>111</v>
      </c>
      <c r="M69" s="22" t="s">
        <v>307</v>
      </c>
      <c r="N69" s="23"/>
      <c r="O69" s="22" t="s">
        <v>111</v>
      </c>
      <c r="P69" s="22" t="s">
        <v>307</v>
      </c>
      <c r="Q69" s="21"/>
      <c r="R69" s="21" t="s">
        <v>307</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313</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314</v>
      </c>
      <c r="G94" s="21"/>
      <c r="H94" s="21"/>
      <c r="I94" s="21"/>
      <c r="J94" s="21"/>
      <c r="K94" s="21"/>
      <c r="L94" s="21"/>
      <c r="M94" s="21"/>
      <c r="N94" s="21"/>
      <c r="O94" s="21" t="s">
        <v>447</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93"/>
      <c r="F96" s="794"/>
      <c r="G96" s="22" t="s">
        <v>315</v>
      </c>
      <c r="H96" s="22"/>
      <c r="I96" s="22"/>
      <c r="J96" s="135" t="s">
        <v>443</v>
      </c>
      <c r="K96" s="135"/>
      <c r="L96" s="22"/>
      <c r="M96" s="135" t="s">
        <v>444</v>
      </c>
      <c r="N96" s="135"/>
      <c r="O96" s="22"/>
      <c r="P96" s="418" t="s">
        <v>445</v>
      </c>
      <c r="Q96" s="194"/>
      <c r="R96" s="21"/>
      <c r="S96" s="194" t="s">
        <v>446</v>
      </c>
      <c r="T96" s="194"/>
      <c r="U96" s="15"/>
      <c r="V96" s="6"/>
      <c r="W96" s="6"/>
      <c r="X96" s="6"/>
    </row>
    <row r="97" spans="1:24" s="7" customFormat="1" ht="12" customHeight="1" outlineLevel="1" x14ac:dyDescent="0.25">
      <c r="A97" s="4"/>
      <c r="B97" s="5"/>
      <c r="C97" s="16"/>
      <c r="D97" s="16"/>
      <c r="E97" s="16" t="s">
        <v>302</v>
      </c>
      <c r="F97" s="16"/>
      <c r="G97" s="22" t="s">
        <v>118</v>
      </c>
      <c r="H97" s="22" t="s">
        <v>316</v>
      </c>
      <c r="I97" s="22"/>
      <c r="J97" s="22" t="s">
        <v>111</v>
      </c>
      <c r="K97" s="22" t="s">
        <v>307</v>
      </c>
      <c r="L97" s="22"/>
      <c r="M97" s="22" t="s">
        <v>111</v>
      </c>
      <c r="N97" s="22" t="s">
        <v>307</v>
      </c>
      <c r="O97" s="22"/>
      <c r="P97" s="22" t="s">
        <v>111</v>
      </c>
      <c r="Q97" s="22" t="s">
        <v>307</v>
      </c>
      <c r="R97" s="22"/>
      <c r="S97" s="22" t="s">
        <v>111</v>
      </c>
      <c r="T97" s="22" t="s">
        <v>307</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266</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893</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894</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892</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266</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2" workbookViewId="0">
      <selection activeCell="K742" sqref="K742:O751"/>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131</v>
      </c>
      <c r="AB4" s="85"/>
      <c r="AC4" s="86"/>
    </row>
    <row r="5" spans="1:29" ht="12.95" hidden="1" customHeight="1" outlineLevel="1" collapsed="1" x14ac:dyDescent="0.25">
      <c r="A5" s="77"/>
      <c r="B5" s="81"/>
      <c r="C5" s="87"/>
      <c r="D5" s="87">
        <v>0</v>
      </c>
      <c r="E5" s="87" t="s">
        <v>1</v>
      </c>
      <c r="F5" s="88"/>
      <c r="G5" s="89" t="s">
        <v>132</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133</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134</v>
      </c>
      <c r="D13" s="111"/>
      <c r="E13" s="111"/>
      <c r="F13" s="95"/>
      <c r="G13" s="110"/>
      <c r="H13" s="110"/>
      <c r="I13" s="110"/>
      <c r="J13" s="112" t="s">
        <v>135</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136</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139</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132</v>
      </c>
      <c r="H20" s="126"/>
      <c r="I20" s="126"/>
      <c r="J20" s="126"/>
      <c r="K20" s="126"/>
      <c r="L20" s="126"/>
      <c r="M20" s="126"/>
      <c r="N20" s="126"/>
      <c r="O20" s="126"/>
      <c r="P20" s="126"/>
      <c r="Q20" s="126"/>
      <c r="R20" s="126"/>
      <c r="S20" s="126"/>
      <c r="T20" s="127"/>
      <c r="U20" s="322"/>
      <c r="V20" s="322"/>
      <c r="W20" s="322"/>
      <c r="X20" s="322"/>
      <c r="Y20" s="322"/>
      <c r="Z20" s="127"/>
      <c r="AA20" s="128" t="s">
        <v>140</v>
      </c>
      <c r="AB20" s="129" t="s">
        <v>141</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hidden="1"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hidden="1"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hidden="1"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hidden="1"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131</v>
      </c>
      <c r="AB25" s="85"/>
      <c r="AC25" s="131"/>
    </row>
    <row r="26" spans="1:29" ht="12.95" hidden="1" customHeight="1" outlineLevel="1" collapsed="1" x14ac:dyDescent="0.25">
      <c r="A26" s="77"/>
      <c r="B26" s="130"/>
      <c r="C26" s="87"/>
      <c r="D26" s="87">
        <v>0</v>
      </c>
      <c r="E26" s="87" t="s">
        <v>1</v>
      </c>
      <c r="F26" s="88"/>
      <c r="G26" s="89" t="s">
        <v>142</v>
      </c>
      <c r="H26" s="90"/>
      <c r="I26" s="90"/>
      <c r="J26" s="90"/>
      <c r="K26" s="90"/>
      <c r="L26" s="90"/>
      <c r="M26" s="90"/>
      <c r="N26" s="90"/>
      <c r="O26" s="90"/>
      <c r="P26" s="90"/>
      <c r="Q26" s="90"/>
      <c r="R26" s="90"/>
      <c r="S26" s="91"/>
      <c r="T26" s="90"/>
      <c r="U26" s="90"/>
      <c r="V26" s="90"/>
      <c r="W26" s="90"/>
      <c r="X26" s="90"/>
      <c r="Y26" s="90"/>
      <c r="Z26" s="92"/>
      <c r="AA26" s="92"/>
      <c r="AB26" s="93"/>
      <c r="AC26" s="131"/>
    </row>
    <row r="27" spans="1:29" ht="12.95" hidden="1" customHeight="1" outlineLevel="1" x14ac:dyDescent="0.25">
      <c r="A27" s="77"/>
      <c r="B27" s="130"/>
      <c r="C27" s="87"/>
      <c r="D27" s="94"/>
      <c r="E27" s="95"/>
      <c r="F27" s="96"/>
      <c r="G27" s="97" t="s">
        <v>143</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hidden="1"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hidden="1"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hidden="1"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2.95" hidden="1"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2.95" hidden="1"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hidden="1"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hidden="1" customHeight="1" outlineLevel="1" x14ac:dyDescent="0.25">
      <c r="A34" s="77"/>
      <c r="B34" s="130"/>
      <c r="C34" s="94" t="s">
        <v>134</v>
      </c>
      <c r="D34" s="111"/>
      <c r="E34" s="111"/>
      <c r="F34" s="95"/>
      <c r="G34" s="110"/>
      <c r="H34" s="110"/>
      <c r="I34" s="110"/>
      <c r="J34" s="112" t="s">
        <v>135</v>
      </c>
      <c r="K34" s="110"/>
      <c r="L34" s="110"/>
      <c r="M34" s="110"/>
      <c r="N34" s="110"/>
      <c r="O34" s="110"/>
      <c r="P34" s="110"/>
      <c r="Q34" s="110"/>
      <c r="R34" s="110"/>
      <c r="S34" s="110"/>
      <c r="T34" s="110"/>
      <c r="U34" s="274"/>
      <c r="V34" s="274"/>
      <c r="W34" s="274"/>
      <c r="X34" s="274"/>
      <c r="Y34" s="274"/>
      <c r="Z34" s="110"/>
      <c r="AA34" s="206"/>
      <c r="AB34" s="93"/>
      <c r="AC34" s="131"/>
    </row>
    <row r="35" spans="1:29" ht="5.0999999999999996" hidden="1"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hidden="1" customHeight="1" outlineLevel="1" x14ac:dyDescent="0.25">
      <c r="A36" s="77"/>
      <c r="B36" s="130"/>
      <c r="C36" s="111"/>
      <c r="D36" s="111"/>
      <c r="E36" s="111"/>
      <c r="F36" s="113"/>
      <c r="G36" s="115"/>
      <c r="H36" s="119" t="s">
        <v>144</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hidden="1" customHeight="1" outlineLevel="1" x14ac:dyDescent="0.25">
      <c r="A37" s="77"/>
      <c r="B37" s="130"/>
      <c r="C37" s="111"/>
      <c r="D37" s="111"/>
      <c r="E37" s="111"/>
      <c r="F37" s="113"/>
      <c r="G37" s="115"/>
      <c r="H37" s="119" t="s">
        <v>145</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hidden="1"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hidden="1"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hidden="1" customHeight="1" outlineLevel="1" x14ac:dyDescent="0.25">
      <c r="A40" s="77"/>
      <c r="B40" s="130"/>
      <c r="C40" s="111"/>
      <c r="D40" s="111"/>
      <c r="E40" s="111"/>
      <c r="F40" s="113"/>
      <c r="G40" s="115"/>
      <c r="H40" s="119" t="s">
        <v>146</v>
      </c>
      <c r="I40" s="119"/>
      <c r="J40" s="117"/>
      <c r="K40" s="378" t="s">
        <v>147</v>
      </c>
      <c r="L40" s="378"/>
      <c r="M40" s="378"/>
      <c r="N40" s="378"/>
      <c r="O40" s="378"/>
      <c r="P40" s="115"/>
      <c r="Q40" s="115"/>
      <c r="R40" s="115"/>
      <c r="S40" s="115"/>
      <c r="T40" s="115"/>
      <c r="U40" s="115"/>
      <c r="V40" s="115"/>
      <c r="W40" s="115"/>
      <c r="X40" s="115"/>
      <c r="Y40" s="115"/>
      <c r="Z40" s="115"/>
      <c r="AA40" s="113"/>
      <c r="AB40" s="93"/>
      <c r="AC40" s="131"/>
    </row>
    <row r="41" spans="1:29" ht="12.95" hidden="1" customHeight="1" outlineLevel="1" x14ac:dyDescent="0.25">
      <c r="A41" s="77"/>
      <c r="B41" s="130"/>
      <c r="C41" s="111"/>
      <c r="D41" s="111"/>
      <c r="E41" s="111"/>
      <c r="F41" s="113"/>
      <c r="G41" s="115"/>
      <c r="H41" s="119" t="s">
        <v>148</v>
      </c>
      <c r="I41" s="119"/>
      <c r="J41" s="117"/>
      <c r="K41" s="378" t="s">
        <v>149</v>
      </c>
      <c r="L41" s="378"/>
      <c r="M41" s="378"/>
      <c r="N41" s="378"/>
      <c r="O41" s="378"/>
      <c r="P41" s="115"/>
      <c r="Q41" s="115"/>
      <c r="R41" s="115"/>
      <c r="S41" s="115"/>
      <c r="T41" s="115"/>
      <c r="U41" s="115"/>
      <c r="V41" s="115"/>
      <c r="W41" s="115"/>
      <c r="X41" s="115"/>
      <c r="Y41" s="115"/>
      <c r="Z41" s="115"/>
      <c r="AA41" s="113"/>
      <c r="AB41" s="93"/>
      <c r="AC41" s="131"/>
    </row>
    <row r="42" spans="1:29" ht="12.95" hidden="1" customHeight="1" outlineLevel="1" x14ac:dyDescent="0.25">
      <c r="A42" s="77"/>
      <c r="B42" s="130"/>
      <c r="C42" s="111"/>
      <c r="D42" s="111"/>
      <c r="E42" s="111"/>
      <c r="F42" s="113"/>
      <c r="G42" s="115"/>
      <c r="H42" s="119" t="s">
        <v>150</v>
      </c>
      <c r="I42" s="119"/>
      <c r="J42" s="117"/>
      <c r="K42" s="378" t="s">
        <v>151</v>
      </c>
      <c r="L42" s="378"/>
      <c r="M42" s="378"/>
      <c r="N42" s="378"/>
      <c r="O42" s="378"/>
      <c r="P42" s="115"/>
      <c r="Q42" s="115"/>
      <c r="R42" s="115"/>
      <c r="S42" s="115"/>
      <c r="T42" s="115"/>
      <c r="U42" s="115"/>
      <c r="V42" s="115"/>
      <c r="W42" s="115"/>
      <c r="X42" s="115"/>
      <c r="Y42" s="115"/>
      <c r="Z42" s="115"/>
      <c r="AA42" s="113"/>
      <c r="AB42" s="93"/>
      <c r="AC42" s="131"/>
    </row>
    <row r="43" spans="1:29" ht="12.95" hidden="1" customHeight="1" outlineLevel="1" x14ac:dyDescent="0.25">
      <c r="A43" s="77"/>
      <c r="B43" s="130"/>
      <c r="C43" s="111"/>
      <c r="D43" s="111"/>
      <c r="E43" s="111"/>
      <c r="F43" s="113"/>
      <c r="G43" s="122"/>
      <c r="H43" s="119" t="s">
        <v>152</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hidden="1"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hidden="1" customHeight="1" outlineLevel="1" x14ac:dyDescent="0.25">
      <c r="A45" s="257"/>
      <c r="B45" s="130"/>
      <c r="C45" s="111"/>
      <c r="D45" s="111"/>
      <c r="E45" s="111"/>
      <c r="F45" s="113"/>
      <c r="G45" s="115"/>
      <c r="H45" s="119" t="s">
        <v>455</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hidden="1" customHeight="1" outlineLevel="1" x14ac:dyDescent="0.25">
      <c r="A46" s="257"/>
      <c r="B46" s="130"/>
      <c r="C46" s="111"/>
      <c r="D46" s="111"/>
      <c r="E46" s="111"/>
      <c r="F46" s="113"/>
      <c r="G46" s="115"/>
      <c r="H46" s="797" t="s">
        <v>456</v>
      </c>
      <c r="I46" s="798"/>
      <c r="J46" s="798"/>
      <c r="K46" s="798"/>
      <c r="L46" s="798"/>
      <c r="M46" s="798"/>
      <c r="N46" s="798"/>
      <c r="O46" s="798"/>
      <c r="P46" s="798"/>
      <c r="Q46" s="798"/>
      <c r="R46" s="798"/>
      <c r="S46" s="798"/>
      <c r="T46" s="799"/>
      <c r="U46" s="782"/>
      <c r="V46" s="782"/>
      <c r="W46" s="782"/>
      <c r="X46" s="782"/>
      <c r="Y46" s="782"/>
      <c r="Z46" s="115"/>
      <c r="AA46" s="113"/>
      <c r="AB46" s="267"/>
      <c r="AC46" s="259"/>
    </row>
    <row r="47" spans="1:29" ht="5.0999999999999996" hidden="1" customHeight="1" outlineLevel="1" x14ac:dyDescent="0.25">
      <c r="A47" s="77"/>
      <c r="B47" s="130"/>
      <c r="C47" s="94" t="s">
        <v>139</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collapsed="1" x14ac:dyDescent="0.25">
      <c r="A48" s="77"/>
      <c r="B48" s="130"/>
      <c r="C48" s="124"/>
      <c r="D48" s="124"/>
      <c r="E48" s="124"/>
      <c r="F48" s="124"/>
      <c r="G48" s="125" t="s">
        <v>142</v>
      </c>
      <c r="H48" s="126"/>
      <c r="I48" s="126"/>
      <c r="J48" s="126"/>
      <c r="K48" s="126"/>
      <c r="L48" s="126"/>
      <c r="M48" s="126"/>
      <c r="N48" s="126"/>
      <c r="O48" s="126"/>
      <c r="P48" s="126"/>
      <c r="Q48" s="126"/>
      <c r="R48" s="126"/>
      <c r="S48" s="126"/>
      <c r="T48" s="127"/>
      <c r="U48" s="322"/>
      <c r="V48" s="322"/>
      <c r="W48" s="322"/>
      <c r="X48" s="322"/>
      <c r="Y48" s="322"/>
      <c r="Z48" s="127"/>
      <c r="AA48" s="128" t="s">
        <v>140</v>
      </c>
      <c r="AB48" s="129" t="s">
        <v>141</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131</v>
      </c>
      <c r="AB52" s="85"/>
      <c r="AC52" s="131"/>
    </row>
    <row r="53" spans="1:29" ht="12.95" hidden="1" customHeight="1" outlineLevel="1" collapsed="1" x14ac:dyDescent="0.25">
      <c r="A53" s="77"/>
      <c r="B53" s="130"/>
      <c r="C53" s="87"/>
      <c r="D53" s="87">
        <v>0</v>
      </c>
      <c r="E53" s="87" t="s">
        <v>1</v>
      </c>
      <c r="F53" s="88"/>
      <c r="G53" s="89" t="s">
        <v>153</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154</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155</v>
      </c>
      <c r="H60" s="110" t="s">
        <v>156</v>
      </c>
      <c r="I60" s="110"/>
      <c r="J60" s="274" t="s">
        <v>989</v>
      </c>
      <c r="K60" s="110" t="s">
        <v>480</v>
      </c>
      <c r="L60" s="274" t="s">
        <v>952</v>
      </c>
      <c r="M60" s="274" t="s">
        <v>953</v>
      </c>
      <c r="N60" s="274" t="s">
        <v>954</v>
      </c>
      <c r="O60" s="274" t="s">
        <v>955</v>
      </c>
      <c r="P60" s="274" t="s">
        <v>956</v>
      </c>
      <c r="Q60" s="274" t="s">
        <v>957</v>
      </c>
      <c r="R60" s="274" t="s">
        <v>958</v>
      </c>
      <c r="S60" s="274" t="s">
        <v>959</v>
      </c>
      <c r="T60" s="110"/>
      <c r="U60" s="274"/>
      <c r="V60" s="274"/>
      <c r="W60" s="274"/>
      <c r="X60" s="274"/>
      <c r="Y60" s="274"/>
      <c r="Z60" s="110"/>
      <c r="AA60" s="206"/>
      <c r="AB60" s="93"/>
      <c r="AC60" s="131"/>
    </row>
    <row r="61" spans="1:29" ht="5.0999999999999996" hidden="1" customHeight="1" outlineLevel="1" x14ac:dyDescent="0.25">
      <c r="A61" s="77"/>
      <c r="B61" s="130"/>
      <c r="C61" s="94" t="s">
        <v>134</v>
      </c>
      <c r="D61" s="111"/>
      <c r="E61" s="111"/>
      <c r="F61" s="95"/>
      <c r="G61" s="110"/>
      <c r="H61" s="110"/>
      <c r="I61" s="110"/>
      <c r="J61" s="112" t="s">
        <v>135</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986</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157</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987</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139</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153</v>
      </c>
      <c r="H70" s="126"/>
      <c r="I70" s="126"/>
      <c r="J70" s="126"/>
      <c r="K70" s="126"/>
      <c r="L70" s="126"/>
      <c r="M70" s="126"/>
      <c r="N70" s="126"/>
      <c r="O70" s="126"/>
      <c r="P70" s="126"/>
      <c r="Q70" s="126"/>
      <c r="R70" s="126"/>
      <c r="S70" s="126"/>
      <c r="T70" s="127"/>
      <c r="U70" s="322"/>
      <c r="V70" s="322"/>
      <c r="W70" s="322"/>
      <c r="X70" s="322"/>
      <c r="Y70" s="322"/>
      <c r="Z70" s="127"/>
      <c r="AA70" s="128" t="s">
        <v>140</v>
      </c>
      <c r="AB70" s="129" t="s">
        <v>141</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168</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169</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459</v>
      </c>
      <c r="J82" s="135" t="s">
        <v>170</v>
      </c>
      <c r="K82" s="135"/>
      <c r="L82" s="135"/>
      <c r="M82" s="135"/>
      <c r="N82" s="135"/>
      <c r="O82" s="135"/>
      <c r="P82" s="274"/>
      <c r="Q82" s="135" t="s">
        <v>985</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553</v>
      </c>
      <c r="I83" s="110" t="s">
        <v>42</v>
      </c>
      <c r="J83" s="110" t="s">
        <v>457</v>
      </c>
      <c r="K83" s="110" t="s">
        <v>458</v>
      </c>
      <c r="L83" s="110" t="s">
        <v>460</v>
      </c>
      <c r="M83" s="110" t="s">
        <v>461</v>
      </c>
      <c r="N83" s="110" t="s">
        <v>462</v>
      </c>
      <c r="O83" s="110" t="s">
        <v>464</v>
      </c>
      <c r="P83" s="274"/>
      <c r="Q83" s="274" t="s">
        <v>465</v>
      </c>
      <c r="R83" s="274" t="s">
        <v>158</v>
      </c>
      <c r="S83" s="274" t="s">
        <v>159</v>
      </c>
      <c r="T83" s="274" t="s">
        <v>160</v>
      </c>
      <c r="U83" s="274" t="s">
        <v>161</v>
      </c>
      <c r="V83" s="274" t="s">
        <v>162</v>
      </c>
      <c r="W83" s="274" t="s">
        <v>163</v>
      </c>
      <c r="X83" s="274" t="s">
        <v>164</v>
      </c>
      <c r="Y83" s="274" t="s">
        <v>165</v>
      </c>
      <c r="Z83" s="110" t="s">
        <v>166</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135</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989</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1" x14ac:dyDescent="0.25">
      <c r="A87" s="141"/>
      <c r="B87" s="142"/>
      <c r="C87" s="111"/>
      <c r="D87" s="111"/>
      <c r="E87" s="111"/>
      <c r="F87" s="295"/>
      <c r="G87" s="119"/>
      <c r="H87" s="704" t="s">
        <v>480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1" x14ac:dyDescent="0.25">
      <c r="A88" s="141"/>
      <c r="B88" s="142"/>
      <c r="C88" s="111"/>
      <c r="D88" s="111"/>
      <c r="E88" s="111"/>
      <c r="F88" s="295"/>
      <c r="G88" s="119"/>
      <c r="H88" s="704" t="s">
        <v>952</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1" x14ac:dyDescent="0.25">
      <c r="A89" s="141"/>
      <c r="B89" s="142"/>
      <c r="C89" s="111"/>
      <c r="D89" s="111"/>
      <c r="E89" s="111"/>
      <c r="F89" s="295"/>
      <c r="G89" s="119"/>
      <c r="H89" s="704" t="s">
        <v>953</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1" x14ac:dyDescent="0.25">
      <c r="A90" s="141"/>
      <c r="B90" s="142"/>
      <c r="C90" s="111"/>
      <c r="D90" s="111"/>
      <c r="E90" s="111"/>
      <c r="F90" s="295"/>
      <c r="G90" s="119"/>
      <c r="H90" s="704" t="s">
        <v>954</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1" x14ac:dyDescent="0.25">
      <c r="A91" s="141"/>
      <c r="B91" s="142"/>
      <c r="C91" s="111"/>
      <c r="D91" s="111"/>
      <c r="E91" s="111"/>
      <c r="F91" s="295"/>
      <c r="G91" s="119"/>
      <c r="H91" s="704" t="s">
        <v>955</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1" x14ac:dyDescent="0.25">
      <c r="A92" s="141"/>
      <c r="B92" s="142"/>
      <c r="C92" s="111"/>
      <c r="D92" s="111"/>
      <c r="E92" s="111"/>
      <c r="F92" s="295"/>
      <c r="G92" s="119"/>
      <c r="H92" s="704" t="s">
        <v>956</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1" x14ac:dyDescent="0.25">
      <c r="A93" s="141"/>
      <c r="B93" s="142"/>
      <c r="C93" s="111"/>
      <c r="D93" s="111"/>
      <c r="E93" s="111"/>
      <c r="F93" s="295"/>
      <c r="G93" s="119"/>
      <c r="H93" s="704" t="s">
        <v>957</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1" x14ac:dyDescent="0.25">
      <c r="A94" s="141"/>
      <c r="B94" s="142"/>
      <c r="C94" s="111"/>
      <c r="D94" s="111"/>
      <c r="E94" s="111"/>
      <c r="F94" s="295"/>
      <c r="G94" s="119"/>
      <c r="H94" s="704" t="s">
        <v>958</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1" x14ac:dyDescent="0.25">
      <c r="A95" s="141"/>
      <c r="B95" s="142"/>
      <c r="C95" s="111"/>
      <c r="D95" s="111"/>
      <c r="E95" s="111"/>
      <c r="F95" s="295"/>
      <c r="G95" s="119"/>
      <c r="H95" s="704" t="s">
        <v>959</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168</v>
      </c>
      <c r="H98" s="126"/>
      <c r="I98" s="126"/>
      <c r="J98" s="126"/>
      <c r="K98" s="126"/>
      <c r="L98" s="126"/>
      <c r="M98" s="126"/>
      <c r="N98" s="126"/>
      <c r="O98" s="126"/>
      <c r="P98" s="126"/>
      <c r="Q98" s="126"/>
      <c r="R98" s="126"/>
      <c r="S98" s="126"/>
      <c r="T98" s="127"/>
      <c r="U98" s="322"/>
      <c r="V98" s="322"/>
      <c r="W98" s="322"/>
      <c r="X98" s="322"/>
      <c r="Y98" s="322"/>
      <c r="Z98" s="127"/>
      <c r="AA98" s="127"/>
      <c r="AB98" s="129" t="s">
        <v>141</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131</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183</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184</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187</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188</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320</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189</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375</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376</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190</v>
      </c>
      <c r="H120" s="115" t="s">
        <v>191</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192</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310</v>
      </c>
      <c r="I123" s="175"/>
      <c r="J123" s="175"/>
      <c r="K123" s="175"/>
      <c r="L123" s="176" t="s">
        <v>459</v>
      </c>
      <c r="M123" s="177" t="s">
        <v>193</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457</v>
      </c>
      <c r="N124" s="179" t="s">
        <v>458</v>
      </c>
      <c r="O124" s="179" t="s">
        <v>460</v>
      </c>
      <c r="P124" s="179" t="s">
        <v>461</v>
      </c>
      <c r="Q124" s="179" t="s">
        <v>462</v>
      </c>
      <c r="R124" s="179" t="s">
        <v>464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194</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195</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196</v>
      </c>
      <c r="I127" s="122"/>
      <c r="J127" s="122"/>
      <c r="K127" s="122"/>
      <c r="L127" s="132">
        <v>1</v>
      </c>
      <c r="M127" s="115"/>
      <c r="N127" s="115"/>
      <c r="O127" s="115"/>
      <c r="P127" s="115"/>
      <c r="Q127" s="115"/>
      <c r="R127" s="115"/>
      <c r="S127" s="185" t="s">
        <v>197</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988</v>
      </c>
      <c r="I128" s="178"/>
      <c r="J128" s="178"/>
      <c r="K128" s="178"/>
      <c r="L128" s="178"/>
      <c r="M128" s="186">
        <v>0.5</v>
      </c>
      <c r="N128" s="186">
        <v>0.5</v>
      </c>
      <c r="O128" s="186">
        <v>0.5</v>
      </c>
      <c r="P128" s="186">
        <v>0.5</v>
      </c>
      <c r="Q128" s="186">
        <v>0.5</v>
      </c>
      <c r="R128" s="187"/>
      <c r="S128" s="185" t="s">
        <v>321</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183</v>
      </c>
      <c r="H130" s="126"/>
      <c r="I130" s="126"/>
      <c r="J130" s="126"/>
      <c r="K130" s="126"/>
      <c r="L130" s="126"/>
      <c r="M130" s="188"/>
      <c r="N130" s="126"/>
      <c r="O130" s="126"/>
      <c r="P130" s="126"/>
      <c r="Q130" s="126"/>
      <c r="R130" s="126"/>
      <c r="S130" s="126"/>
      <c r="T130" s="127"/>
      <c r="U130" s="322"/>
      <c r="V130" s="322"/>
      <c r="W130" s="322"/>
      <c r="X130" s="322"/>
      <c r="Y130" s="322"/>
      <c r="Z130" s="127"/>
      <c r="AA130" s="128" t="s">
        <v>140</v>
      </c>
      <c r="AB130" s="129" t="s">
        <v>141</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131</v>
      </c>
      <c r="AB134" s="85"/>
      <c r="AC134" s="131"/>
    </row>
    <row r="135" spans="1:59" ht="12.95" hidden="1" customHeight="1" outlineLevel="1" collapsed="1" x14ac:dyDescent="0.25">
      <c r="A135" s="77"/>
      <c r="B135" s="130"/>
      <c r="C135" s="87"/>
      <c r="D135" s="87">
        <v>0</v>
      </c>
      <c r="E135" s="87" t="s">
        <v>1</v>
      </c>
      <c r="F135" s="88"/>
      <c r="G135" s="89" t="s">
        <v>171</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172</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319</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391</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173</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174</v>
      </c>
      <c r="I142" s="167" t="s">
        <v>175</v>
      </c>
      <c r="J142" s="167" t="s">
        <v>176</v>
      </c>
      <c r="K142" s="167" t="s">
        <v>177</v>
      </c>
      <c r="L142" s="167" t="s">
        <v>178</v>
      </c>
      <c r="M142" s="167" t="s">
        <v>390</v>
      </c>
      <c r="N142" s="167" t="s">
        <v>179</v>
      </c>
      <c r="O142" s="167" t="s">
        <v>180</v>
      </c>
      <c r="P142" s="110"/>
      <c r="Q142" s="167" t="s">
        <v>179</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181</v>
      </c>
      <c r="I143" s="169" t="s">
        <v>181</v>
      </c>
      <c r="J143" s="169" t="s">
        <v>181</v>
      </c>
      <c r="K143" s="169" t="s">
        <v>181</v>
      </c>
      <c r="L143" s="169" t="s">
        <v>181</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181</v>
      </c>
      <c r="I144" s="169" t="s">
        <v>181</v>
      </c>
      <c r="J144" s="169" t="s">
        <v>181</v>
      </c>
      <c r="K144" s="169" t="s">
        <v>181</v>
      </c>
      <c r="L144" s="169" t="s">
        <v>181</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181</v>
      </c>
      <c r="I145" s="169" t="s">
        <v>181</v>
      </c>
      <c r="J145" s="169" t="s">
        <v>181</v>
      </c>
      <c r="K145" s="169" t="s">
        <v>181</v>
      </c>
      <c r="L145" s="169" t="s">
        <v>23</v>
      </c>
      <c r="M145" s="169" t="s">
        <v>269</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181</v>
      </c>
      <c r="I146" s="169" t="s">
        <v>181</v>
      </c>
      <c r="J146" s="169" t="s">
        <v>181</v>
      </c>
      <c r="K146" s="169" t="s">
        <v>23</v>
      </c>
      <c r="L146" s="169" t="s">
        <v>89</v>
      </c>
      <c r="M146" s="169" t="s">
        <v>269</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181</v>
      </c>
      <c r="I147" s="169" t="s">
        <v>181</v>
      </c>
      <c r="J147" s="169" t="s">
        <v>181</v>
      </c>
      <c r="K147" s="169" t="s">
        <v>23</v>
      </c>
      <c r="L147" s="169" t="s">
        <v>90</v>
      </c>
      <c r="M147" s="169" t="s">
        <v>269</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181</v>
      </c>
      <c r="I148" s="169" t="s">
        <v>181</v>
      </c>
      <c r="J148" s="169" t="s">
        <v>181</v>
      </c>
      <c r="K148" s="169" t="s">
        <v>23</v>
      </c>
      <c r="L148" s="169" t="s">
        <v>182</v>
      </c>
      <c r="M148" s="169" t="s">
        <v>269</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181</v>
      </c>
      <c r="I149" s="169" t="s">
        <v>181</v>
      </c>
      <c r="J149" s="169" t="s">
        <v>181</v>
      </c>
      <c r="K149" s="169" t="s">
        <v>270</v>
      </c>
      <c r="L149" s="169" t="s">
        <v>89</v>
      </c>
      <c r="M149" s="169" t="s">
        <v>269</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181</v>
      </c>
      <c r="I150" s="169" t="s">
        <v>181</v>
      </c>
      <c r="J150" s="169" t="s">
        <v>181</v>
      </c>
      <c r="K150" s="169" t="s">
        <v>270</v>
      </c>
      <c r="L150" s="169" t="s">
        <v>90</v>
      </c>
      <c r="M150" s="169" t="s">
        <v>269</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181</v>
      </c>
      <c r="I151" s="169" t="s">
        <v>181</v>
      </c>
      <c r="J151" s="169" t="s">
        <v>181</v>
      </c>
      <c r="K151" s="169" t="s">
        <v>270</v>
      </c>
      <c r="L151" s="169" t="s">
        <v>91</v>
      </c>
      <c r="M151" s="169" t="s">
        <v>269</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181</v>
      </c>
      <c r="I152" s="169" t="s">
        <v>181</v>
      </c>
      <c r="J152" s="169" t="s">
        <v>181</v>
      </c>
      <c r="K152" s="169" t="s">
        <v>270</v>
      </c>
      <c r="L152" s="169" t="s">
        <v>182</v>
      </c>
      <c r="M152" s="169" t="s">
        <v>269</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171</v>
      </c>
      <c r="H154" s="126"/>
      <c r="I154" s="126"/>
      <c r="J154" s="126"/>
      <c r="K154" s="126"/>
      <c r="L154" s="126"/>
      <c r="M154" s="126"/>
      <c r="N154" s="126"/>
      <c r="O154" s="126"/>
      <c r="P154" s="126"/>
      <c r="Q154" s="126"/>
      <c r="R154" s="126"/>
      <c r="S154" s="126"/>
      <c r="T154" s="127"/>
      <c r="U154" s="322"/>
      <c r="V154" s="322"/>
      <c r="W154" s="322"/>
      <c r="X154" s="322"/>
      <c r="Y154" s="322"/>
      <c r="Z154" s="127"/>
      <c r="AA154" s="128" t="s">
        <v>140</v>
      </c>
      <c r="AB154" s="129" t="s">
        <v>141</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131</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377</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198</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199</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553</v>
      </c>
      <c r="J165" s="110" t="s">
        <v>908</v>
      </c>
      <c r="K165" s="135" t="s">
        <v>200</v>
      </c>
      <c r="L165" s="135"/>
      <c r="M165" s="110"/>
      <c r="N165" s="110"/>
      <c r="O165" s="110"/>
      <c r="P165" s="110"/>
      <c r="Q165" s="110"/>
      <c r="R165" s="135" t="s">
        <v>201</v>
      </c>
      <c r="S165" s="135"/>
      <c r="T165" s="110"/>
      <c r="U165" s="110"/>
      <c r="V165" s="110"/>
      <c r="W165" s="135" t="s">
        <v>463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457</v>
      </c>
      <c r="L166" s="110" t="s">
        <v>458</v>
      </c>
      <c r="M166" s="110" t="s">
        <v>460</v>
      </c>
      <c r="N166" s="110" t="s">
        <v>461</v>
      </c>
      <c r="O166" s="110" t="s">
        <v>462</v>
      </c>
      <c r="P166" s="110"/>
      <c r="Q166" s="110"/>
      <c r="R166" s="110" t="s">
        <v>457</v>
      </c>
      <c r="S166" s="110" t="s">
        <v>458</v>
      </c>
      <c r="T166" s="110" t="s">
        <v>460</v>
      </c>
      <c r="U166" s="110" t="s">
        <v>461</v>
      </c>
      <c r="V166" s="110" t="s">
        <v>462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989</v>
      </c>
      <c r="J167" s="138" t="s">
        <v>467</v>
      </c>
      <c r="K167" s="426">
        <f t="shared" ref="K167:O171" si="1">K281/2</f>
        <v>100</v>
      </c>
      <c r="L167" s="426">
        <f t="shared" si="1"/>
        <v>150</v>
      </c>
      <c r="M167" s="426">
        <f t="shared" si="1"/>
        <v>150</v>
      </c>
      <c r="N167" s="426">
        <f t="shared" si="1"/>
        <v>200</v>
      </c>
      <c r="O167" s="426">
        <f t="shared" si="1"/>
        <v>200</v>
      </c>
      <c r="P167" s="115"/>
      <c r="Q167" s="138" t="s">
        <v>465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468</v>
      </c>
      <c r="K168" s="426">
        <f t="shared" si="1"/>
        <v>366.5</v>
      </c>
      <c r="L168" s="426">
        <f t="shared" si="1"/>
        <v>366.5</v>
      </c>
      <c r="M168" s="426">
        <f t="shared" si="1"/>
        <v>366.5</v>
      </c>
      <c r="N168" s="426">
        <f t="shared" si="1"/>
        <v>366.5</v>
      </c>
      <c r="O168" s="426">
        <f t="shared" si="1"/>
        <v>366.5</v>
      </c>
      <c r="P168" s="115"/>
      <c r="Q168" s="138" t="s">
        <v>158</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469</v>
      </c>
      <c r="K169" s="426">
        <f t="shared" si="1"/>
        <v>535.5</v>
      </c>
      <c r="L169" s="426">
        <f t="shared" si="1"/>
        <v>535.5</v>
      </c>
      <c r="M169" s="426">
        <f t="shared" si="1"/>
        <v>535.5</v>
      </c>
      <c r="N169" s="426">
        <f t="shared" si="1"/>
        <v>535.5</v>
      </c>
      <c r="O169" s="426">
        <f t="shared" si="1"/>
        <v>535.5</v>
      </c>
      <c r="P169" s="115"/>
      <c r="Q169" s="138" t="s">
        <v>159</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470</v>
      </c>
      <c r="K170" s="426">
        <f t="shared" si="1"/>
        <v>650</v>
      </c>
      <c r="L170" s="426">
        <f t="shared" si="1"/>
        <v>650</v>
      </c>
      <c r="M170" s="426">
        <f t="shared" si="1"/>
        <v>650</v>
      </c>
      <c r="N170" s="426">
        <f t="shared" si="1"/>
        <v>650</v>
      </c>
      <c r="O170" s="426">
        <f t="shared" si="1"/>
        <v>650</v>
      </c>
      <c r="P170" s="115"/>
      <c r="Q170" s="138" t="s">
        <v>160</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471</v>
      </c>
      <c r="K171" s="426">
        <f t="shared" si="1"/>
        <v>750</v>
      </c>
      <c r="L171" s="426">
        <f t="shared" si="1"/>
        <v>750</v>
      </c>
      <c r="M171" s="426">
        <f t="shared" si="1"/>
        <v>750</v>
      </c>
      <c r="N171" s="426">
        <f t="shared" si="1"/>
        <v>750</v>
      </c>
      <c r="O171" s="426">
        <f t="shared" si="1"/>
        <v>750</v>
      </c>
      <c r="P171" s="115"/>
      <c r="Q171" s="138" t="s">
        <v>161</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472</v>
      </c>
      <c r="K172" s="426">
        <f t="shared" ref="K172:O176" si="4">K286*0.8</f>
        <v>80</v>
      </c>
      <c r="L172" s="426">
        <f t="shared" si="4"/>
        <v>80</v>
      </c>
      <c r="M172" s="426">
        <f t="shared" si="4"/>
        <v>80</v>
      </c>
      <c r="N172" s="426">
        <f t="shared" si="4"/>
        <v>80</v>
      </c>
      <c r="O172" s="426">
        <f t="shared" si="4"/>
        <v>80</v>
      </c>
      <c r="P172" s="115"/>
      <c r="Q172" s="138" t="s">
        <v>162</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473</v>
      </c>
      <c r="K173" s="426">
        <f t="shared" si="4"/>
        <v>80</v>
      </c>
      <c r="L173" s="426">
        <f t="shared" si="4"/>
        <v>80</v>
      </c>
      <c r="M173" s="426">
        <f t="shared" si="4"/>
        <v>80</v>
      </c>
      <c r="N173" s="426">
        <f t="shared" si="4"/>
        <v>80</v>
      </c>
      <c r="O173" s="426">
        <f t="shared" si="4"/>
        <v>80</v>
      </c>
      <c r="P173" s="115"/>
      <c r="Q173" s="138" t="s">
        <v>163</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474</v>
      </c>
      <c r="K174" s="426">
        <f t="shared" si="4"/>
        <v>80</v>
      </c>
      <c r="L174" s="426">
        <f t="shared" si="4"/>
        <v>80</v>
      </c>
      <c r="M174" s="426">
        <f t="shared" si="4"/>
        <v>80</v>
      </c>
      <c r="N174" s="426">
        <f t="shared" si="4"/>
        <v>80</v>
      </c>
      <c r="O174" s="426">
        <f t="shared" si="4"/>
        <v>80</v>
      </c>
      <c r="P174" s="115"/>
      <c r="Q174" s="138" t="s">
        <v>164</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475</v>
      </c>
      <c r="K175" s="426">
        <f t="shared" si="4"/>
        <v>80</v>
      </c>
      <c r="L175" s="426">
        <f t="shared" si="4"/>
        <v>80</v>
      </c>
      <c r="M175" s="426">
        <f t="shared" si="4"/>
        <v>80</v>
      </c>
      <c r="N175" s="426">
        <f t="shared" si="4"/>
        <v>80</v>
      </c>
      <c r="O175" s="426">
        <f t="shared" si="4"/>
        <v>80</v>
      </c>
      <c r="P175" s="115"/>
      <c r="Q175" s="138" t="s">
        <v>165</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476</v>
      </c>
      <c r="K176" s="426">
        <f t="shared" si="4"/>
        <v>80</v>
      </c>
      <c r="L176" s="426">
        <f t="shared" si="4"/>
        <v>80</v>
      </c>
      <c r="M176" s="426">
        <f t="shared" si="4"/>
        <v>80</v>
      </c>
      <c r="N176" s="426">
        <f t="shared" si="4"/>
        <v>80</v>
      </c>
      <c r="O176" s="426">
        <f t="shared" si="4"/>
        <v>80</v>
      </c>
      <c r="P176" s="115"/>
      <c r="Q176" s="138" t="s">
        <v>166</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customHeight="1" outlineLevel="1" x14ac:dyDescent="0.25">
      <c r="A177" s="141"/>
      <c r="B177" s="130"/>
      <c r="C177" s="111"/>
      <c r="D177" s="111"/>
      <c r="E177" s="111"/>
      <c r="F177" s="113"/>
      <c r="G177" s="115"/>
      <c r="H177" s="115"/>
      <c r="I177" s="138" t="s">
        <v>480</v>
      </c>
      <c r="J177" s="138" t="s">
        <v>467</v>
      </c>
      <c r="K177" s="426">
        <f t="shared" ref="K177:O177" si="5">K291/2</f>
        <v>100</v>
      </c>
      <c r="L177" s="426">
        <f t="shared" si="5"/>
        <v>150</v>
      </c>
      <c r="M177" s="426">
        <f t="shared" si="5"/>
        <v>150</v>
      </c>
      <c r="N177" s="426">
        <f t="shared" si="5"/>
        <v>200</v>
      </c>
      <c r="O177" s="426">
        <f t="shared" si="5"/>
        <v>200</v>
      </c>
      <c r="P177" s="115"/>
      <c r="Q177" s="138" t="s">
        <v>465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customHeight="1" outlineLevel="1" x14ac:dyDescent="0.25">
      <c r="A178" s="141"/>
      <c r="B178" s="130"/>
      <c r="C178" s="111"/>
      <c r="D178" s="111"/>
      <c r="E178" s="111"/>
      <c r="F178" s="113"/>
      <c r="G178" s="115"/>
      <c r="H178" s="115"/>
      <c r="I178" s="138"/>
      <c r="J178" s="138" t="s">
        <v>468</v>
      </c>
      <c r="K178" s="426">
        <f t="shared" ref="K178:O178" si="7">K292/2</f>
        <v>366.5</v>
      </c>
      <c r="L178" s="426">
        <f t="shared" si="7"/>
        <v>366.5</v>
      </c>
      <c r="M178" s="426">
        <f t="shared" si="7"/>
        <v>366.5</v>
      </c>
      <c r="N178" s="426">
        <f t="shared" si="7"/>
        <v>366.5</v>
      </c>
      <c r="O178" s="426">
        <f t="shared" si="7"/>
        <v>366.5</v>
      </c>
      <c r="P178" s="115"/>
      <c r="Q178" s="138" t="s">
        <v>158</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customHeight="1" outlineLevel="1" x14ac:dyDescent="0.25">
      <c r="A179" s="141"/>
      <c r="B179" s="130"/>
      <c r="C179" s="111"/>
      <c r="D179" s="111"/>
      <c r="E179" s="111"/>
      <c r="F179" s="113"/>
      <c r="G179" s="115"/>
      <c r="H179" s="115"/>
      <c r="I179" s="138"/>
      <c r="J179" s="138" t="s">
        <v>469</v>
      </c>
      <c r="K179" s="426">
        <f t="shared" ref="K179:O179" si="10">K293/2</f>
        <v>535.5</v>
      </c>
      <c r="L179" s="426">
        <f t="shared" si="10"/>
        <v>535.5</v>
      </c>
      <c r="M179" s="426">
        <f t="shared" si="10"/>
        <v>535.5</v>
      </c>
      <c r="N179" s="426">
        <f t="shared" si="10"/>
        <v>535.5</v>
      </c>
      <c r="O179" s="426">
        <f t="shared" si="10"/>
        <v>535.5</v>
      </c>
      <c r="P179" s="115"/>
      <c r="Q179" s="138" t="s">
        <v>159</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customHeight="1" outlineLevel="1" x14ac:dyDescent="0.25">
      <c r="A180" s="141"/>
      <c r="B180" s="130"/>
      <c r="C180" s="111"/>
      <c r="D180" s="111"/>
      <c r="E180" s="111"/>
      <c r="F180" s="113"/>
      <c r="G180" s="115"/>
      <c r="H180" s="115"/>
      <c r="I180" s="138"/>
      <c r="J180" s="138" t="s">
        <v>470</v>
      </c>
      <c r="K180" s="426">
        <f t="shared" ref="K180:O180" si="11">K294/2</f>
        <v>650</v>
      </c>
      <c r="L180" s="426">
        <f t="shared" si="11"/>
        <v>650</v>
      </c>
      <c r="M180" s="426">
        <f t="shared" si="11"/>
        <v>650</v>
      </c>
      <c r="N180" s="426">
        <f t="shared" si="11"/>
        <v>650</v>
      </c>
      <c r="O180" s="426">
        <f t="shared" si="11"/>
        <v>650</v>
      </c>
      <c r="P180" s="115"/>
      <c r="Q180" s="138" t="s">
        <v>160</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customHeight="1" outlineLevel="1" x14ac:dyDescent="0.25">
      <c r="A181" s="141"/>
      <c r="B181" s="130"/>
      <c r="C181" s="111"/>
      <c r="D181" s="111"/>
      <c r="E181" s="111"/>
      <c r="F181" s="113"/>
      <c r="G181" s="115"/>
      <c r="H181" s="115"/>
      <c r="I181" s="138"/>
      <c r="J181" s="138" t="s">
        <v>471</v>
      </c>
      <c r="K181" s="426">
        <f t="shared" ref="K181:O181" si="12">K295/2</f>
        <v>750</v>
      </c>
      <c r="L181" s="426">
        <f t="shared" si="12"/>
        <v>750</v>
      </c>
      <c r="M181" s="426">
        <f t="shared" si="12"/>
        <v>750</v>
      </c>
      <c r="N181" s="426">
        <f t="shared" si="12"/>
        <v>750</v>
      </c>
      <c r="O181" s="426">
        <f t="shared" si="12"/>
        <v>750</v>
      </c>
      <c r="P181" s="115"/>
      <c r="Q181" s="138" t="s">
        <v>161</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customHeight="1" outlineLevel="1" x14ac:dyDescent="0.25">
      <c r="A182" s="141"/>
      <c r="B182" s="130"/>
      <c r="C182" s="111"/>
      <c r="D182" s="111"/>
      <c r="E182" s="111"/>
      <c r="F182" s="113"/>
      <c r="G182" s="115"/>
      <c r="H182" s="115"/>
      <c r="I182" s="138"/>
      <c r="J182" s="138" t="s">
        <v>472</v>
      </c>
      <c r="K182" s="426">
        <f t="shared" ref="K182:O182" si="14">K296*0.8</f>
        <v>80</v>
      </c>
      <c r="L182" s="426">
        <f t="shared" si="14"/>
        <v>80</v>
      </c>
      <c r="M182" s="426">
        <f t="shared" si="14"/>
        <v>80</v>
      </c>
      <c r="N182" s="426">
        <f t="shared" si="14"/>
        <v>80</v>
      </c>
      <c r="O182" s="426">
        <f t="shared" si="14"/>
        <v>80</v>
      </c>
      <c r="P182" s="115"/>
      <c r="Q182" s="138" t="s">
        <v>162</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customHeight="1" outlineLevel="1" x14ac:dyDescent="0.25">
      <c r="A183" s="141"/>
      <c r="B183" s="130"/>
      <c r="C183" s="111"/>
      <c r="D183" s="111"/>
      <c r="E183" s="111"/>
      <c r="F183" s="113"/>
      <c r="G183" s="115"/>
      <c r="H183" s="115"/>
      <c r="I183" s="138"/>
      <c r="J183" s="138" t="s">
        <v>473</v>
      </c>
      <c r="K183" s="426">
        <f t="shared" ref="K183:O183" si="17">K297*0.8</f>
        <v>80</v>
      </c>
      <c r="L183" s="426">
        <f t="shared" si="17"/>
        <v>80</v>
      </c>
      <c r="M183" s="426">
        <f t="shared" si="17"/>
        <v>80</v>
      </c>
      <c r="N183" s="426">
        <f t="shared" si="17"/>
        <v>80</v>
      </c>
      <c r="O183" s="426">
        <f t="shared" si="17"/>
        <v>80</v>
      </c>
      <c r="P183" s="115"/>
      <c r="Q183" s="138" t="s">
        <v>163</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customHeight="1" outlineLevel="1" x14ac:dyDescent="0.25">
      <c r="A184" s="141"/>
      <c r="B184" s="130"/>
      <c r="C184" s="111"/>
      <c r="D184" s="111"/>
      <c r="E184" s="111"/>
      <c r="F184" s="113"/>
      <c r="G184" s="115"/>
      <c r="H184" s="115"/>
      <c r="I184" s="138"/>
      <c r="J184" s="138" t="s">
        <v>474</v>
      </c>
      <c r="K184" s="426">
        <f t="shared" ref="K184:O184" si="20">K298*0.8</f>
        <v>80</v>
      </c>
      <c r="L184" s="426">
        <f t="shared" si="20"/>
        <v>80</v>
      </c>
      <c r="M184" s="426">
        <f t="shared" si="20"/>
        <v>80</v>
      </c>
      <c r="N184" s="426">
        <f t="shared" si="20"/>
        <v>80</v>
      </c>
      <c r="O184" s="426">
        <f t="shared" si="20"/>
        <v>80</v>
      </c>
      <c r="P184" s="115"/>
      <c r="Q184" s="138" t="s">
        <v>164</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customHeight="1" outlineLevel="1" x14ac:dyDescent="0.25">
      <c r="A185" s="141"/>
      <c r="B185" s="130"/>
      <c r="C185" s="111"/>
      <c r="D185" s="111"/>
      <c r="E185" s="111"/>
      <c r="F185" s="113"/>
      <c r="G185" s="115"/>
      <c r="H185" s="115"/>
      <c r="I185" s="138"/>
      <c r="J185" s="138" t="s">
        <v>475</v>
      </c>
      <c r="K185" s="426">
        <f t="shared" ref="K185:O185" si="23">K299*0.8</f>
        <v>80</v>
      </c>
      <c r="L185" s="426">
        <f t="shared" si="23"/>
        <v>80</v>
      </c>
      <c r="M185" s="426">
        <f t="shared" si="23"/>
        <v>80</v>
      </c>
      <c r="N185" s="426">
        <f t="shared" si="23"/>
        <v>80</v>
      </c>
      <c r="O185" s="426">
        <f t="shared" si="23"/>
        <v>80</v>
      </c>
      <c r="P185" s="115"/>
      <c r="Q185" s="138" t="s">
        <v>165</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customHeight="1" outlineLevel="1" x14ac:dyDescent="0.25">
      <c r="A186" s="141"/>
      <c r="B186" s="130"/>
      <c r="C186" s="111"/>
      <c r="D186" s="111"/>
      <c r="E186" s="111"/>
      <c r="F186" s="113"/>
      <c r="G186" s="115"/>
      <c r="H186" s="115"/>
      <c r="I186" s="138"/>
      <c r="J186" s="138" t="s">
        <v>476</v>
      </c>
      <c r="K186" s="426">
        <f t="shared" ref="K186:O186" si="26">K300*0.8</f>
        <v>80</v>
      </c>
      <c r="L186" s="426">
        <f t="shared" si="26"/>
        <v>80</v>
      </c>
      <c r="M186" s="426">
        <f t="shared" si="26"/>
        <v>80</v>
      </c>
      <c r="N186" s="426">
        <f t="shared" si="26"/>
        <v>80</v>
      </c>
      <c r="O186" s="426">
        <f t="shared" si="26"/>
        <v>80</v>
      </c>
      <c r="P186" s="115"/>
      <c r="Q186" s="138" t="s">
        <v>166</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customHeight="1" outlineLevel="1" x14ac:dyDescent="0.25">
      <c r="A187" s="141"/>
      <c r="B187" s="130"/>
      <c r="C187" s="111"/>
      <c r="D187" s="111"/>
      <c r="E187" s="111"/>
      <c r="F187" s="113"/>
      <c r="G187" s="115"/>
      <c r="H187" s="115"/>
      <c r="I187" s="138" t="s">
        <v>952</v>
      </c>
      <c r="J187" s="138" t="s">
        <v>467</v>
      </c>
      <c r="K187" s="426">
        <f t="shared" ref="K187:O187" si="29">K301/2</f>
        <v>100</v>
      </c>
      <c r="L187" s="426">
        <f t="shared" si="29"/>
        <v>150</v>
      </c>
      <c r="M187" s="426">
        <f t="shared" si="29"/>
        <v>150</v>
      </c>
      <c r="N187" s="426">
        <f t="shared" si="29"/>
        <v>200</v>
      </c>
      <c r="O187" s="426">
        <f t="shared" si="29"/>
        <v>200</v>
      </c>
      <c r="P187" s="115"/>
      <c r="Q187" s="138" t="s">
        <v>465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customHeight="1" outlineLevel="1" x14ac:dyDescent="0.25">
      <c r="A188" s="141"/>
      <c r="B188" s="130"/>
      <c r="C188" s="111"/>
      <c r="D188" s="111"/>
      <c r="E188" s="111"/>
      <c r="F188" s="113"/>
      <c r="G188" s="115"/>
      <c r="H188" s="115"/>
      <c r="I188" s="138"/>
      <c r="J188" s="138" t="s">
        <v>468</v>
      </c>
      <c r="K188" s="426">
        <f t="shared" ref="K188:O188" si="31">K302/2</f>
        <v>366.5</v>
      </c>
      <c r="L188" s="426">
        <f t="shared" si="31"/>
        <v>366.5</v>
      </c>
      <c r="M188" s="426">
        <f t="shared" si="31"/>
        <v>366.5</v>
      </c>
      <c r="N188" s="426">
        <f t="shared" si="31"/>
        <v>366.5</v>
      </c>
      <c r="O188" s="426">
        <f t="shared" si="31"/>
        <v>366.5</v>
      </c>
      <c r="P188" s="115"/>
      <c r="Q188" s="138" t="s">
        <v>158</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customHeight="1" outlineLevel="1" x14ac:dyDescent="0.25">
      <c r="A189" s="141"/>
      <c r="B189" s="130"/>
      <c r="C189" s="111"/>
      <c r="D189" s="111"/>
      <c r="E189" s="111"/>
      <c r="F189" s="113"/>
      <c r="G189" s="115"/>
      <c r="H189" s="115"/>
      <c r="I189" s="138"/>
      <c r="J189" s="138" t="s">
        <v>469</v>
      </c>
      <c r="K189" s="426">
        <f t="shared" ref="K189:O189" si="34">K303/2</f>
        <v>535.5</v>
      </c>
      <c r="L189" s="426">
        <f t="shared" si="34"/>
        <v>535.5</v>
      </c>
      <c r="M189" s="426">
        <f t="shared" si="34"/>
        <v>535.5</v>
      </c>
      <c r="N189" s="426">
        <f t="shared" si="34"/>
        <v>535.5</v>
      </c>
      <c r="O189" s="426">
        <f t="shared" si="34"/>
        <v>535.5</v>
      </c>
      <c r="P189" s="115"/>
      <c r="Q189" s="138" t="s">
        <v>159</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customHeight="1" outlineLevel="1" x14ac:dyDescent="0.25">
      <c r="A190" s="141"/>
      <c r="B190" s="130"/>
      <c r="C190" s="111"/>
      <c r="D190" s="111"/>
      <c r="E190" s="111"/>
      <c r="F190" s="113"/>
      <c r="G190" s="115"/>
      <c r="H190" s="115"/>
      <c r="I190" s="138"/>
      <c r="J190" s="138" t="s">
        <v>470</v>
      </c>
      <c r="K190" s="426">
        <f t="shared" ref="K190:O190" si="35">K304/2</f>
        <v>650</v>
      </c>
      <c r="L190" s="426">
        <f t="shared" si="35"/>
        <v>650</v>
      </c>
      <c r="M190" s="426">
        <f t="shared" si="35"/>
        <v>650</v>
      </c>
      <c r="N190" s="426">
        <f t="shared" si="35"/>
        <v>650</v>
      </c>
      <c r="O190" s="426">
        <f t="shared" si="35"/>
        <v>650</v>
      </c>
      <c r="P190" s="115"/>
      <c r="Q190" s="138" t="s">
        <v>160</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customHeight="1" outlineLevel="1" x14ac:dyDescent="0.25">
      <c r="A191" s="141"/>
      <c r="B191" s="130"/>
      <c r="C191" s="111"/>
      <c r="D191" s="111"/>
      <c r="E191" s="111"/>
      <c r="F191" s="113"/>
      <c r="G191" s="115"/>
      <c r="H191" s="115"/>
      <c r="I191" s="138"/>
      <c r="J191" s="138" t="s">
        <v>471</v>
      </c>
      <c r="K191" s="426">
        <f t="shared" ref="K191:O191" si="36">K305/2</f>
        <v>750</v>
      </c>
      <c r="L191" s="426">
        <f t="shared" si="36"/>
        <v>750</v>
      </c>
      <c r="M191" s="426">
        <f t="shared" si="36"/>
        <v>750</v>
      </c>
      <c r="N191" s="426">
        <f t="shared" si="36"/>
        <v>750</v>
      </c>
      <c r="O191" s="426">
        <f t="shared" si="36"/>
        <v>750</v>
      </c>
      <c r="P191" s="115"/>
      <c r="Q191" s="138" t="s">
        <v>161</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customHeight="1" outlineLevel="1" x14ac:dyDescent="0.25">
      <c r="A192" s="141"/>
      <c r="B192" s="130"/>
      <c r="C192" s="111"/>
      <c r="D192" s="111"/>
      <c r="E192" s="111"/>
      <c r="F192" s="113"/>
      <c r="G192" s="115"/>
      <c r="H192" s="115"/>
      <c r="I192" s="138"/>
      <c r="J192" s="138" t="s">
        <v>472</v>
      </c>
      <c r="K192" s="426">
        <f t="shared" ref="K192:O192" si="38">K306*0.8</f>
        <v>80</v>
      </c>
      <c r="L192" s="426">
        <f t="shared" si="38"/>
        <v>80</v>
      </c>
      <c r="M192" s="426">
        <f t="shared" si="38"/>
        <v>80</v>
      </c>
      <c r="N192" s="426">
        <f t="shared" si="38"/>
        <v>80</v>
      </c>
      <c r="O192" s="426">
        <f t="shared" si="38"/>
        <v>80</v>
      </c>
      <c r="P192" s="115"/>
      <c r="Q192" s="138" t="s">
        <v>162</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customHeight="1" outlineLevel="1" x14ac:dyDescent="0.25">
      <c r="A193" s="141"/>
      <c r="B193" s="130"/>
      <c r="C193" s="111"/>
      <c r="D193" s="111"/>
      <c r="E193" s="111"/>
      <c r="F193" s="113"/>
      <c r="G193" s="115"/>
      <c r="H193" s="115"/>
      <c r="I193" s="138"/>
      <c r="J193" s="138" t="s">
        <v>473</v>
      </c>
      <c r="K193" s="426">
        <f t="shared" ref="K193:O193" si="41">K307*0.8</f>
        <v>80</v>
      </c>
      <c r="L193" s="426">
        <f t="shared" si="41"/>
        <v>80</v>
      </c>
      <c r="M193" s="426">
        <f t="shared" si="41"/>
        <v>80</v>
      </c>
      <c r="N193" s="426">
        <f t="shared" si="41"/>
        <v>80</v>
      </c>
      <c r="O193" s="426">
        <f t="shared" si="41"/>
        <v>80</v>
      </c>
      <c r="P193" s="115"/>
      <c r="Q193" s="138" t="s">
        <v>163</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customHeight="1" outlineLevel="1" x14ac:dyDescent="0.25">
      <c r="A194" s="141"/>
      <c r="B194" s="130"/>
      <c r="C194" s="111"/>
      <c r="D194" s="111"/>
      <c r="E194" s="111"/>
      <c r="F194" s="113"/>
      <c r="G194" s="115"/>
      <c r="H194" s="115"/>
      <c r="I194" s="138"/>
      <c r="J194" s="138" t="s">
        <v>474</v>
      </c>
      <c r="K194" s="426">
        <f t="shared" ref="K194:O194" si="44">K308*0.8</f>
        <v>80</v>
      </c>
      <c r="L194" s="426">
        <f t="shared" si="44"/>
        <v>80</v>
      </c>
      <c r="M194" s="426">
        <f t="shared" si="44"/>
        <v>80</v>
      </c>
      <c r="N194" s="426">
        <f t="shared" si="44"/>
        <v>80</v>
      </c>
      <c r="O194" s="426">
        <f t="shared" si="44"/>
        <v>80</v>
      </c>
      <c r="P194" s="115"/>
      <c r="Q194" s="138" t="s">
        <v>164</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customHeight="1" outlineLevel="1" x14ac:dyDescent="0.25">
      <c r="A195" s="141"/>
      <c r="B195" s="130"/>
      <c r="C195" s="111"/>
      <c r="D195" s="111"/>
      <c r="E195" s="111"/>
      <c r="F195" s="113"/>
      <c r="G195" s="115"/>
      <c r="H195" s="115"/>
      <c r="I195" s="138"/>
      <c r="J195" s="138" t="s">
        <v>475</v>
      </c>
      <c r="K195" s="426">
        <f t="shared" ref="K195:O195" si="47">K309*0.8</f>
        <v>80</v>
      </c>
      <c r="L195" s="426">
        <f t="shared" si="47"/>
        <v>80</v>
      </c>
      <c r="M195" s="426">
        <f t="shared" si="47"/>
        <v>80</v>
      </c>
      <c r="N195" s="426">
        <f t="shared" si="47"/>
        <v>80</v>
      </c>
      <c r="O195" s="426">
        <f t="shared" si="47"/>
        <v>80</v>
      </c>
      <c r="P195" s="115"/>
      <c r="Q195" s="138" t="s">
        <v>165</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customHeight="1" outlineLevel="1" x14ac:dyDescent="0.25">
      <c r="A196" s="141"/>
      <c r="B196" s="130"/>
      <c r="C196" s="111"/>
      <c r="D196" s="111"/>
      <c r="E196" s="111"/>
      <c r="F196" s="113"/>
      <c r="G196" s="115"/>
      <c r="H196" s="115"/>
      <c r="I196" s="138"/>
      <c r="J196" s="138" t="s">
        <v>476</v>
      </c>
      <c r="K196" s="426">
        <f t="shared" ref="K196:O196" si="50">K310*0.8</f>
        <v>80</v>
      </c>
      <c r="L196" s="426">
        <f t="shared" si="50"/>
        <v>80</v>
      </c>
      <c r="M196" s="426">
        <f t="shared" si="50"/>
        <v>80</v>
      </c>
      <c r="N196" s="426">
        <f t="shared" si="50"/>
        <v>80</v>
      </c>
      <c r="O196" s="426">
        <f t="shared" si="50"/>
        <v>80</v>
      </c>
      <c r="P196" s="115"/>
      <c r="Q196" s="138" t="s">
        <v>166</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customHeight="1" outlineLevel="1" x14ac:dyDescent="0.25">
      <c r="A197" s="141"/>
      <c r="B197" s="130"/>
      <c r="C197" s="111"/>
      <c r="D197" s="111"/>
      <c r="E197" s="111"/>
      <c r="F197" s="113"/>
      <c r="G197" s="115"/>
      <c r="H197" s="115"/>
      <c r="I197" s="138" t="s">
        <v>953</v>
      </c>
      <c r="J197" s="138" t="s">
        <v>467</v>
      </c>
      <c r="K197" s="426">
        <f t="shared" ref="K197:O197" si="53">K311/2</f>
        <v>100</v>
      </c>
      <c r="L197" s="426">
        <f t="shared" si="53"/>
        <v>150</v>
      </c>
      <c r="M197" s="426">
        <f t="shared" si="53"/>
        <v>150</v>
      </c>
      <c r="N197" s="426">
        <f t="shared" si="53"/>
        <v>200</v>
      </c>
      <c r="O197" s="426">
        <f t="shared" si="53"/>
        <v>200</v>
      </c>
      <c r="P197" s="115"/>
      <c r="Q197" s="138" t="s">
        <v>465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customHeight="1" outlineLevel="1" x14ac:dyDescent="0.25">
      <c r="A198" s="141"/>
      <c r="B198" s="130"/>
      <c r="C198" s="111"/>
      <c r="D198" s="111"/>
      <c r="E198" s="111"/>
      <c r="F198" s="113"/>
      <c r="G198" s="115"/>
      <c r="H198" s="115"/>
      <c r="I198" s="138"/>
      <c r="J198" s="138" t="s">
        <v>468</v>
      </c>
      <c r="K198" s="426">
        <f t="shared" ref="K198:O198" si="55">K312/2</f>
        <v>366.5</v>
      </c>
      <c r="L198" s="426">
        <f t="shared" si="55"/>
        <v>366.5</v>
      </c>
      <c r="M198" s="426">
        <f t="shared" si="55"/>
        <v>366.5</v>
      </c>
      <c r="N198" s="426">
        <f t="shared" si="55"/>
        <v>366.5</v>
      </c>
      <c r="O198" s="426">
        <f t="shared" si="55"/>
        <v>366.5</v>
      </c>
      <c r="P198" s="115"/>
      <c r="Q198" s="138" t="s">
        <v>158</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customHeight="1" outlineLevel="1" x14ac:dyDescent="0.25">
      <c r="A199" s="141"/>
      <c r="B199" s="130"/>
      <c r="C199" s="111"/>
      <c r="D199" s="111"/>
      <c r="E199" s="111"/>
      <c r="F199" s="113"/>
      <c r="G199" s="115"/>
      <c r="H199" s="115"/>
      <c r="I199" s="138"/>
      <c r="J199" s="138" t="s">
        <v>469</v>
      </c>
      <c r="K199" s="426">
        <f t="shared" ref="K199:O199" si="58">K313/2</f>
        <v>535.5</v>
      </c>
      <c r="L199" s="426">
        <f t="shared" si="58"/>
        <v>535.5</v>
      </c>
      <c r="M199" s="426">
        <f t="shared" si="58"/>
        <v>535.5</v>
      </c>
      <c r="N199" s="426">
        <f t="shared" si="58"/>
        <v>535.5</v>
      </c>
      <c r="O199" s="426">
        <f t="shared" si="58"/>
        <v>535.5</v>
      </c>
      <c r="P199" s="115"/>
      <c r="Q199" s="138" t="s">
        <v>159</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customHeight="1" outlineLevel="1" x14ac:dyDescent="0.25">
      <c r="A200" s="141"/>
      <c r="B200" s="130"/>
      <c r="C200" s="111"/>
      <c r="D200" s="111"/>
      <c r="E200" s="111"/>
      <c r="F200" s="113"/>
      <c r="G200" s="115"/>
      <c r="H200" s="115"/>
      <c r="I200" s="138"/>
      <c r="J200" s="138" t="s">
        <v>470</v>
      </c>
      <c r="K200" s="426">
        <f t="shared" ref="K200:O200" si="59">K314/2</f>
        <v>650</v>
      </c>
      <c r="L200" s="426">
        <f t="shared" si="59"/>
        <v>650</v>
      </c>
      <c r="M200" s="426">
        <f t="shared" si="59"/>
        <v>650</v>
      </c>
      <c r="N200" s="426">
        <f t="shared" si="59"/>
        <v>650</v>
      </c>
      <c r="O200" s="426">
        <f t="shared" si="59"/>
        <v>650</v>
      </c>
      <c r="P200" s="115"/>
      <c r="Q200" s="138" t="s">
        <v>160</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customHeight="1" outlineLevel="1" x14ac:dyDescent="0.25">
      <c r="A201" s="141"/>
      <c r="B201" s="130"/>
      <c r="C201" s="111"/>
      <c r="D201" s="111"/>
      <c r="E201" s="111"/>
      <c r="F201" s="113"/>
      <c r="G201" s="115"/>
      <c r="H201" s="115"/>
      <c r="I201" s="138"/>
      <c r="J201" s="138" t="s">
        <v>471</v>
      </c>
      <c r="K201" s="426">
        <f t="shared" ref="K201:O201" si="60">K315/2</f>
        <v>750</v>
      </c>
      <c r="L201" s="426">
        <f t="shared" si="60"/>
        <v>750</v>
      </c>
      <c r="M201" s="426">
        <f t="shared" si="60"/>
        <v>750</v>
      </c>
      <c r="N201" s="426">
        <f t="shared" si="60"/>
        <v>750</v>
      </c>
      <c r="O201" s="426">
        <f t="shared" si="60"/>
        <v>750</v>
      </c>
      <c r="P201" s="115"/>
      <c r="Q201" s="138" t="s">
        <v>161</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customHeight="1" outlineLevel="1" x14ac:dyDescent="0.25">
      <c r="A202" s="141"/>
      <c r="B202" s="130"/>
      <c r="C202" s="111"/>
      <c r="D202" s="111"/>
      <c r="E202" s="111"/>
      <c r="F202" s="113"/>
      <c r="G202" s="115"/>
      <c r="H202" s="115"/>
      <c r="I202" s="138"/>
      <c r="J202" s="138" t="s">
        <v>472</v>
      </c>
      <c r="K202" s="426">
        <f t="shared" ref="K202:O202" si="62">K316*0.8</f>
        <v>80</v>
      </c>
      <c r="L202" s="426">
        <f t="shared" si="62"/>
        <v>80</v>
      </c>
      <c r="M202" s="426">
        <f t="shared" si="62"/>
        <v>80</v>
      </c>
      <c r="N202" s="426">
        <f t="shared" si="62"/>
        <v>80</v>
      </c>
      <c r="O202" s="426">
        <f t="shared" si="62"/>
        <v>80</v>
      </c>
      <c r="P202" s="115"/>
      <c r="Q202" s="138" t="s">
        <v>162</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customHeight="1" outlineLevel="1" x14ac:dyDescent="0.25">
      <c r="A203" s="141"/>
      <c r="B203" s="130"/>
      <c r="C203" s="111"/>
      <c r="D203" s="111"/>
      <c r="E203" s="111"/>
      <c r="F203" s="113"/>
      <c r="G203" s="115"/>
      <c r="H203" s="115"/>
      <c r="I203" s="138"/>
      <c r="J203" s="138" t="s">
        <v>473</v>
      </c>
      <c r="K203" s="426">
        <f t="shared" ref="K203:O203" si="65">K317*0.8</f>
        <v>80</v>
      </c>
      <c r="L203" s="426">
        <f t="shared" si="65"/>
        <v>80</v>
      </c>
      <c r="M203" s="426">
        <f t="shared" si="65"/>
        <v>80</v>
      </c>
      <c r="N203" s="426">
        <f t="shared" si="65"/>
        <v>80</v>
      </c>
      <c r="O203" s="426">
        <f t="shared" si="65"/>
        <v>80</v>
      </c>
      <c r="P203" s="115"/>
      <c r="Q203" s="138" t="s">
        <v>163</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customHeight="1" outlineLevel="1" x14ac:dyDescent="0.25">
      <c r="A204" s="141"/>
      <c r="B204" s="130"/>
      <c r="C204" s="111"/>
      <c r="D204" s="111"/>
      <c r="E204" s="111"/>
      <c r="F204" s="113"/>
      <c r="G204" s="115"/>
      <c r="H204" s="115"/>
      <c r="I204" s="138"/>
      <c r="J204" s="138" t="s">
        <v>474</v>
      </c>
      <c r="K204" s="426">
        <f t="shared" ref="K204:O204" si="68">K318*0.8</f>
        <v>80</v>
      </c>
      <c r="L204" s="426">
        <f t="shared" si="68"/>
        <v>80</v>
      </c>
      <c r="M204" s="426">
        <f t="shared" si="68"/>
        <v>80</v>
      </c>
      <c r="N204" s="426">
        <f t="shared" si="68"/>
        <v>80</v>
      </c>
      <c r="O204" s="426">
        <f t="shared" si="68"/>
        <v>80</v>
      </c>
      <c r="P204" s="115"/>
      <c r="Q204" s="138" t="s">
        <v>164</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customHeight="1" outlineLevel="1" x14ac:dyDescent="0.25">
      <c r="A205" s="141"/>
      <c r="B205" s="130"/>
      <c r="C205" s="111"/>
      <c r="D205" s="111"/>
      <c r="E205" s="111"/>
      <c r="F205" s="113"/>
      <c r="G205" s="115"/>
      <c r="H205" s="115"/>
      <c r="I205" s="138"/>
      <c r="J205" s="138" t="s">
        <v>475</v>
      </c>
      <c r="K205" s="426">
        <f t="shared" ref="K205:O205" si="71">K319*0.8</f>
        <v>80</v>
      </c>
      <c r="L205" s="426">
        <f t="shared" si="71"/>
        <v>80</v>
      </c>
      <c r="M205" s="426">
        <f t="shared" si="71"/>
        <v>80</v>
      </c>
      <c r="N205" s="426">
        <f t="shared" si="71"/>
        <v>80</v>
      </c>
      <c r="O205" s="426">
        <f t="shared" si="71"/>
        <v>80</v>
      </c>
      <c r="P205" s="115"/>
      <c r="Q205" s="138" t="s">
        <v>165</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customHeight="1" outlineLevel="1" x14ac:dyDescent="0.25">
      <c r="A206" s="141"/>
      <c r="B206" s="130"/>
      <c r="C206" s="111"/>
      <c r="D206" s="111"/>
      <c r="E206" s="111"/>
      <c r="F206" s="113"/>
      <c r="G206" s="115"/>
      <c r="H206" s="115"/>
      <c r="I206" s="138"/>
      <c r="J206" s="138" t="s">
        <v>476</v>
      </c>
      <c r="K206" s="426">
        <f t="shared" ref="K206:O206" si="74">K320*0.8</f>
        <v>80</v>
      </c>
      <c r="L206" s="426">
        <f t="shared" si="74"/>
        <v>80</v>
      </c>
      <c r="M206" s="426">
        <f t="shared" si="74"/>
        <v>80</v>
      </c>
      <c r="N206" s="426">
        <f t="shared" si="74"/>
        <v>80</v>
      </c>
      <c r="O206" s="426">
        <f t="shared" si="74"/>
        <v>80</v>
      </c>
      <c r="P206" s="115"/>
      <c r="Q206" s="138" t="s">
        <v>166</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customHeight="1" outlineLevel="1" x14ac:dyDescent="0.25">
      <c r="A207" s="141"/>
      <c r="B207" s="130"/>
      <c r="C207" s="111"/>
      <c r="D207" s="111"/>
      <c r="E207" s="111"/>
      <c r="F207" s="113"/>
      <c r="G207" s="115"/>
      <c r="H207" s="115"/>
      <c r="I207" s="138" t="s">
        <v>954</v>
      </c>
      <c r="J207" s="138" t="s">
        <v>467</v>
      </c>
      <c r="K207" s="426">
        <f t="shared" ref="K207:O207" si="77">K321/2</f>
        <v>100</v>
      </c>
      <c r="L207" s="426">
        <f t="shared" si="77"/>
        <v>150</v>
      </c>
      <c r="M207" s="426">
        <f t="shared" si="77"/>
        <v>150</v>
      </c>
      <c r="N207" s="426">
        <f t="shared" si="77"/>
        <v>200</v>
      </c>
      <c r="O207" s="426">
        <f t="shared" si="77"/>
        <v>200</v>
      </c>
      <c r="P207" s="115"/>
      <c r="Q207" s="138" t="s">
        <v>465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customHeight="1" outlineLevel="1" x14ac:dyDescent="0.25">
      <c r="A208" s="141"/>
      <c r="B208" s="130"/>
      <c r="C208" s="111"/>
      <c r="D208" s="111"/>
      <c r="E208" s="111"/>
      <c r="F208" s="113"/>
      <c r="G208" s="115"/>
      <c r="H208" s="115"/>
      <c r="I208" s="138"/>
      <c r="J208" s="138" t="s">
        <v>468</v>
      </c>
      <c r="K208" s="426">
        <f t="shared" ref="K208:O208" si="79">K322/2</f>
        <v>366.5</v>
      </c>
      <c r="L208" s="426">
        <f t="shared" si="79"/>
        <v>366.5</v>
      </c>
      <c r="M208" s="426">
        <f t="shared" si="79"/>
        <v>366.5</v>
      </c>
      <c r="N208" s="426">
        <f t="shared" si="79"/>
        <v>366.5</v>
      </c>
      <c r="O208" s="426">
        <f t="shared" si="79"/>
        <v>366.5</v>
      </c>
      <c r="P208" s="115"/>
      <c r="Q208" s="138" t="s">
        <v>158</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customHeight="1" outlineLevel="1" x14ac:dyDescent="0.25">
      <c r="A209" s="141"/>
      <c r="B209" s="130"/>
      <c r="C209" s="111"/>
      <c r="D209" s="111"/>
      <c r="E209" s="111"/>
      <c r="F209" s="113"/>
      <c r="G209" s="115"/>
      <c r="H209" s="115"/>
      <c r="I209" s="138"/>
      <c r="J209" s="138" t="s">
        <v>469</v>
      </c>
      <c r="K209" s="426">
        <f t="shared" ref="K209:O209" si="82">K323/2</f>
        <v>535.5</v>
      </c>
      <c r="L209" s="426">
        <f t="shared" si="82"/>
        <v>535.5</v>
      </c>
      <c r="M209" s="426">
        <f t="shared" si="82"/>
        <v>535.5</v>
      </c>
      <c r="N209" s="426">
        <f t="shared" si="82"/>
        <v>535.5</v>
      </c>
      <c r="O209" s="426">
        <f t="shared" si="82"/>
        <v>535.5</v>
      </c>
      <c r="P209" s="115"/>
      <c r="Q209" s="138" t="s">
        <v>159</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customHeight="1" outlineLevel="1" x14ac:dyDescent="0.25">
      <c r="A210" s="141"/>
      <c r="B210" s="130"/>
      <c r="C210" s="111"/>
      <c r="D210" s="111"/>
      <c r="E210" s="111"/>
      <c r="F210" s="113"/>
      <c r="G210" s="115"/>
      <c r="H210" s="115"/>
      <c r="I210" s="138"/>
      <c r="J210" s="138" t="s">
        <v>470</v>
      </c>
      <c r="K210" s="426">
        <f t="shared" ref="K210:O210" si="83">K324/2</f>
        <v>650</v>
      </c>
      <c r="L210" s="426">
        <f t="shared" si="83"/>
        <v>650</v>
      </c>
      <c r="M210" s="426">
        <f t="shared" si="83"/>
        <v>650</v>
      </c>
      <c r="N210" s="426">
        <f t="shared" si="83"/>
        <v>650</v>
      </c>
      <c r="O210" s="426">
        <f t="shared" si="83"/>
        <v>650</v>
      </c>
      <c r="P210" s="115"/>
      <c r="Q210" s="138" t="s">
        <v>160</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customHeight="1" outlineLevel="1" x14ac:dyDescent="0.25">
      <c r="A211" s="141"/>
      <c r="B211" s="130"/>
      <c r="C211" s="111"/>
      <c r="D211" s="111"/>
      <c r="E211" s="111"/>
      <c r="F211" s="113"/>
      <c r="G211" s="115"/>
      <c r="H211" s="115"/>
      <c r="I211" s="138"/>
      <c r="J211" s="138" t="s">
        <v>471</v>
      </c>
      <c r="K211" s="426">
        <f t="shared" ref="K211:O211" si="84">K325/2</f>
        <v>750</v>
      </c>
      <c r="L211" s="426">
        <f t="shared" si="84"/>
        <v>750</v>
      </c>
      <c r="M211" s="426">
        <f t="shared" si="84"/>
        <v>750</v>
      </c>
      <c r="N211" s="426">
        <f t="shared" si="84"/>
        <v>750</v>
      </c>
      <c r="O211" s="426">
        <f t="shared" si="84"/>
        <v>750</v>
      </c>
      <c r="P211" s="115"/>
      <c r="Q211" s="138" t="s">
        <v>161</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customHeight="1" outlineLevel="1" x14ac:dyDescent="0.25">
      <c r="A212" s="141"/>
      <c r="B212" s="130"/>
      <c r="C212" s="111"/>
      <c r="D212" s="111"/>
      <c r="E212" s="111"/>
      <c r="F212" s="113"/>
      <c r="G212" s="115"/>
      <c r="H212" s="115"/>
      <c r="I212" s="138"/>
      <c r="J212" s="138" t="s">
        <v>472</v>
      </c>
      <c r="K212" s="426">
        <f t="shared" ref="K212:O212" si="86">K326*0.8</f>
        <v>80</v>
      </c>
      <c r="L212" s="426">
        <f t="shared" si="86"/>
        <v>80</v>
      </c>
      <c r="M212" s="426">
        <f t="shared" si="86"/>
        <v>80</v>
      </c>
      <c r="N212" s="426">
        <f t="shared" si="86"/>
        <v>80</v>
      </c>
      <c r="O212" s="426">
        <f t="shared" si="86"/>
        <v>80</v>
      </c>
      <c r="P212" s="115"/>
      <c r="Q212" s="138" t="s">
        <v>162</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customHeight="1" outlineLevel="1" x14ac:dyDescent="0.25">
      <c r="A213" s="141"/>
      <c r="B213" s="130"/>
      <c r="C213" s="111"/>
      <c r="D213" s="111"/>
      <c r="E213" s="111"/>
      <c r="F213" s="113"/>
      <c r="G213" s="115"/>
      <c r="H213" s="115"/>
      <c r="I213" s="138"/>
      <c r="J213" s="138" t="s">
        <v>473</v>
      </c>
      <c r="K213" s="426">
        <f t="shared" ref="K213:O213" si="89">K327*0.8</f>
        <v>80</v>
      </c>
      <c r="L213" s="426">
        <f t="shared" si="89"/>
        <v>80</v>
      </c>
      <c r="M213" s="426">
        <f t="shared" si="89"/>
        <v>80</v>
      </c>
      <c r="N213" s="426">
        <f t="shared" si="89"/>
        <v>80</v>
      </c>
      <c r="O213" s="426">
        <f t="shared" si="89"/>
        <v>80</v>
      </c>
      <c r="P213" s="115"/>
      <c r="Q213" s="138" t="s">
        <v>163</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customHeight="1" outlineLevel="1" x14ac:dyDescent="0.25">
      <c r="A214" s="141"/>
      <c r="B214" s="130"/>
      <c r="C214" s="111"/>
      <c r="D214" s="111"/>
      <c r="E214" s="111"/>
      <c r="F214" s="113"/>
      <c r="G214" s="115"/>
      <c r="H214" s="115"/>
      <c r="I214" s="138"/>
      <c r="J214" s="138" t="s">
        <v>474</v>
      </c>
      <c r="K214" s="426">
        <f t="shared" ref="K214:O214" si="92">K328*0.8</f>
        <v>80</v>
      </c>
      <c r="L214" s="426">
        <f t="shared" si="92"/>
        <v>80</v>
      </c>
      <c r="M214" s="426">
        <f t="shared" si="92"/>
        <v>80</v>
      </c>
      <c r="N214" s="426">
        <f t="shared" si="92"/>
        <v>80</v>
      </c>
      <c r="O214" s="426">
        <f t="shared" si="92"/>
        <v>80</v>
      </c>
      <c r="P214" s="115"/>
      <c r="Q214" s="138" t="s">
        <v>164</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customHeight="1" outlineLevel="1" x14ac:dyDescent="0.25">
      <c r="A215" s="141"/>
      <c r="B215" s="130"/>
      <c r="C215" s="111"/>
      <c r="D215" s="111"/>
      <c r="E215" s="111"/>
      <c r="F215" s="113"/>
      <c r="G215" s="115"/>
      <c r="H215" s="115"/>
      <c r="I215" s="138"/>
      <c r="J215" s="138" t="s">
        <v>475</v>
      </c>
      <c r="K215" s="426">
        <f t="shared" ref="K215:O215" si="95">K329*0.8</f>
        <v>80</v>
      </c>
      <c r="L215" s="426">
        <f t="shared" si="95"/>
        <v>80</v>
      </c>
      <c r="M215" s="426">
        <f t="shared" si="95"/>
        <v>80</v>
      </c>
      <c r="N215" s="426">
        <f t="shared" si="95"/>
        <v>80</v>
      </c>
      <c r="O215" s="426">
        <f t="shared" si="95"/>
        <v>80</v>
      </c>
      <c r="P215" s="115"/>
      <c r="Q215" s="138" t="s">
        <v>165</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customHeight="1" outlineLevel="1" x14ac:dyDescent="0.25">
      <c r="A216" s="141"/>
      <c r="B216" s="130"/>
      <c r="C216" s="111"/>
      <c r="D216" s="111"/>
      <c r="E216" s="111"/>
      <c r="F216" s="113"/>
      <c r="G216" s="115"/>
      <c r="H216" s="115"/>
      <c r="I216" s="138"/>
      <c r="J216" s="138" t="s">
        <v>476</v>
      </c>
      <c r="K216" s="426">
        <f t="shared" ref="K216:O216" si="98">K330*0.8</f>
        <v>80</v>
      </c>
      <c r="L216" s="426">
        <f t="shared" si="98"/>
        <v>80</v>
      </c>
      <c r="M216" s="426">
        <f t="shared" si="98"/>
        <v>80</v>
      </c>
      <c r="N216" s="426">
        <f t="shared" si="98"/>
        <v>80</v>
      </c>
      <c r="O216" s="426">
        <f t="shared" si="98"/>
        <v>80</v>
      </c>
      <c r="P216" s="115"/>
      <c r="Q216" s="138" t="s">
        <v>166</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customHeight="1" outlineLevel="1" x14ac:dyDescent="0.25">
      <c r="A217" s="141"/>
      <c r="B217" s="130"/>
      <c r="C217" s="111"/>
      <c r="D217" s="111"/>
      <c r="E217" s="111"/>
      <c r="F217" s="113"/>
      <c r="G217" s="115"/>
      <c r="H217" s="115"/>
      <c r="I217" s="138" t="s">
        <v>955</v>
      </c>
      <c r="J217" s="138" t="s">
        <v>467</v>
      </c>
      <c r="K217" s="426">
        <f t="shared" ref="K217:O217" si="101">K331/2</f>
        <v>100</v>
      </c>
      <c r="L217" s="426">
        <f t="shared" si="101"/>
        <v>150</v>
      </c>
      <c r="M217" s="426">
        <f t="shared" si="101"/>
        <v>150</v>
      </c>
      <c r="N217" s="426">
        <f t="shared" si="101"/>
        <v>200</v>
      </c>
      <c r="O217" s="426">
        <f t="shared" si="101"/>
        <v>200</v>
      </c>
      <c r="P217" s="115"/>
      <c r="Q217" s="138" t="s">
        <v>465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customHeight="1" outlineLevel="1" x14ac:dyDescent="0.25">
      <c r="A218" s="141"/>
      <c r="B218" s="130"/>
      <c r="C218" s="111"/>
      <c r="D218" s="111"/>
      <c r="E218" s="111"/>
      <c r="F218" s="113"/>
      <c r="G218" s="115"/>
      <c r="H218" s="115"/>
      <c r="I218" s="138"/>
      <c r="J218" s="138" t="s">
        <v>468</v>
      </c>
      <c r="K218" s="426">
        <f t="shared" ref="K218:O218" si="103">K332/2</f>
        <v>366.5</v>
      </c>
      <c r="L218" s="426">
        <f t="shared" si="103"/>
        <v>366.5</v>
      </c>
      <c r="M218" s="426">
        <f t="shared" si="103"/>
        <v>366.5</v>
      </c>
      <c r="N218" s="426">
        <f t="shared" si="103"/>
        <v>366.5</v>
      </c>
      <c r="O218" s="426">
        <f t="shared" si="103"/>
        <v>366.5</v>
      </c>
      <c r="P218" s="115"/>
      <c r="Q218" s="138" t="s">
        <v>158</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customHeight="1" outlineLevel="1" x14ac:dyDescent="0.25">
      <c r="A219" s="141"/>
      <c r="B219" s="130"/>
      <c r="C219" s="111"/>
      <c r="D219" s="111"/>
      <c r="E219" s="111"/>
      <c r="F219" s="113"/>
      <c r="G219" s="115"/>
      <c r="H219" s="115"/>
      <c r="I219" s="138"/>
      <c r="J219" s="138" t="s">
        <v>469</v>
      </c>
      <c r="K219" s="426">
        <f t="shared" ref="K219:O219" si="106">K333/2</f>
        <v>535.5</v>
      </c>
      <c r="L219" s="426">
        <f t="shared" si="106"/>
        <v>535.5</v>
      </c>
      <c r="M219" s="426">
        <f t="shared" si="106"/>
        <v>535.5</v>
      </c>
      <c r="N219" s="426">
        <f t="shared" si="106"/>
        <v>535.5</v>
      </c>
      <c r="O219" s="426">
        <f t="shared" si="106"/>
        <v>535.5</v>
      </c>
      <c r="P219" s="115"/>
      <c r="Q219" s="138" t="s">
        <v>159</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customHeight="1" outlineLevel="1" x14ac:dyDescent="0.25">
      <c r="A220" s="141"/>
      <c r="B220" s="130"/>
      <c r="C220" s="111"/>
      <c r="D220" s="111"/>
      <c r="E220" s="111"/>
      <c r="F220" s="113"/>
      <c r="G220" s="115"/>
      <c r="H220" s="115"/>
      <c r="I220" s="138"/>
      <c r="J220" s="138" t="s">
        <v>470</v>
      </c>
      <c r="K220" s="426">
        <f t="shared" ref="K220:O220" si="107">K334/2</f>
        <v>650</v>
      </c>
      <c r="L220" s="426">
        <f t="shared" si="107"/>
        <v>650</v>
      </c>
      <c r="M220" s="426">
        <f t="shared" si="107"/>
        <v>650</v>
      </c>
      <c r="N220" s="426">
        <f t="shared" si="107"/>
        <v>650</v>
      </c>
      <c r="O220" s="426">
        <f t="shared" si="107"/>
        <v>650</v>
      </c>
      <c r="P220" s="115"/>
      <c r="Q220" s="138" t="s">
        <v>160</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customHeight="1" outlineLevel="1" x14ac:dyDescent="0.25">
      <c r="A221" s="141"/>
      <c r="B221" s="130"/>
      <c r="C221" s="111"/>
      <c r="D221" s="111"/>
      <c r="E221" s="111"/>
      <c r="F221" s="113"/>
      <c r="G221" s="115"/>
      <c r="H221" s="115"/>
      <c r="I221" s="138"/>
      <c r="J221" s="138" t="s">
        <v>471</v>
      </c>
      <c r="K221" s="426">
        <f t="shared" ref="K221:O221" si="108">K335/2</f>
        <v>750</v>
      </c>
      <c r="L221" s="426">
        <f t="shared" si="108"/>
        <v>750</v>
      </c>
      <c r="M221" s="426">
        <f t="shared" si="108"/>
        <v>750</v>
      </c>
      <c r="N221" s="426">
        <f t="shared" si="108"/>
        <v>750</v>
      </c>
      <c r="O221" s="426">
        <f t="shared" si="108"/>
        <v>750</v>
      </c>
      <c r="P221" s="115"/>
      <c r="Q221" s="138" t="s">
        <v>161</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customHeight="1" outlineLevel="1" x14ac:dyDescent="0.25">
      <c r="A222" s="141"/>
      <c r="B222" s="130"/>
      <c r="C222" s="111"/>
      <c r="D222" s="111"/>
      <c r="E222" s="111"/>
      <c r="F222" s="113"/>
      <c r="G222" s="115"/>
      <c r="H222" s="115"/>
      <c r="I222" s="138"/>
      <c r="J222" s="138" t="s">
        <v>472</v>
      </c>
      <c r="K222" s="426">
        <f t="shared" ref="K222:O222" si="110">K336*0.8</f>
        <v>80</v>
      </c>
      <c r="L222" s="426">
        <f t="shared" si="110"/>
        <v>80</v>
      </c>
      <c r="M222" s="426">
        <f t="shared" si="110"/>
        <v>80</v>
      </c>
      <c r="N222" s="426">
        <f t="shared" si="110"/>
        <v>80</v>
      </c>
      <c r="O222" s="426">
        <f t="shared" si="110"/>
        <v>80</v>
      </c>
      <c r="P222" s="115"/>
      <c r="Q222" s="138" t="s">
        <v>162</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customHeight="1" outlineLevel="1" x14ac:dyDescent="0.25">
      <c r="A223" s="141"/>
      <c r="B223" s="130"/>
      <c r="C223" s="111"/>
      <c r="D223" s="111"/>
      <c r="E223" s="111"/>
      <c r="F223" s="113"/>
      <c r="G223" s="115"/>
      <c r="H223" s="115"/>
      <c r="I223" s="138"/>
      <c r="J223" s="138" t="s">
        <v>473</v>
      </c>
      <c r="K223" s="426">
        <f t="shared" ref="K223:O223" si="113">K337*0.8</f>
        <v>80</v>
      </c>
      <c r="L223" s="426">
        <f t="shared" si="113"/>
        <v>80</v>
      </c>
      <c r="M223" s="426">
        <f t="shared" si="113"/>
        <v>80</v>
      </c>
      <c r="N223" s="426">
        <f t="shared" si="113"/>
        <v>80</v>
      </c>
      <c r="O223" s="426">
        <f t="shared" si="113"/>
        <v>80</v>
      </c>
      <c r="P223" s="115"/>
      <c r="Q223" s="138" t="s">
        <v>163</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customHeight="1" outlineLevel="1" x14ac:dyDescent="0.25">
      <c r="A224" s="141"/>
      <c r="B224" s="130"/>
      <c r="C224" s="111"/>
      <c r="D224" s="111"/>
      <c r="E224" s="111"/>
      <c r="F224" s="113"/>
      <c r="G224" s="115"/>
      <c r="H224" s="115"/>
      <c r="I224" s="138"/>
      <c r="J224" s="138" t="s">
        <v>474</v>
      </c>
      <c r="K224" s="426">
        <f t="shared" ref="K224:O224" si="116">K338*0.8</f>
        <v>80</v>
      </c>
      <c r="L224" s="426">
        <f t="shared" si="116"/>
        <v>80</v>
      </c>
      <c r="M224" s="426">
        <f t="shared" si="116"/>
        <v>80</v>
      </c>
      <c r="N224" s="426">
        <f t="shared" si="116"/>
        <v>80</v>
      </c>
      <c r="O224" s="426">
        <f t="shared" si="116"/>
        <v>80</v>
      </c>
      <c r="P224" s="115"/>
      <c r="Q224" s="138" t="s">
        <v>164</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customHeight="1" outlineLevel="1" x14ac:dyDescent="0.25">
      <c r="A225" s="141"/>
      <c r="B225" s="130"/>
      <c r="C225" s="111"/>
      <c r="D225" s="111"/>
      <c r="E225" s="111"/>
      <c r="F225" s="113"/>
      <c r="G225" s="115"/>
      <c r="H225" s="115"/>
      <c r="I225" s="138"/>
      <c r="J225" s="138" t="s">
        <v>475</v>
      </c>
      <c r="K225" s="426">
        <f t="shared" ref="K225:O225" si="119">K339*0.8</f>
        <v>80</v>
      </c>
      <c r="L225" s="426">
        <f t="shared" si="119"/>
        <v>80</v>
      </c>
      <c r="M225" s="426">
        <f t="shared" si="119"/>
        <v>80</v>
      </c>
      <c r="N225" s="426">
        <f t="shared" si="119"/>
        <v>80</v>
      </c>
      <c r="O225" s="426">
        <f t="shared" si="119"/>
        <v>80</v>
      </c>
      <c r="P225" s="115"/>
      <c r="Q225" s="138" t="s">
        <v>165</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customHeight="1" outlineLevel="1" x14ac:dyDescent="0.25">
      <c r="A226" s="141"/>
      <c r="B226" s="130"/>
      <c r="C226" s="111"/>
      <c r="D226" s="111"/>
      <c r="E226" s="111"/>
      <c r="F226" s="113"/>
      <c r="G226" s="115"/>
      <c r="H226" s="115"/>
      <c r="I226" s="138"/>
      <c r="J226" s="138" t="s">
        <v>476</v>
      </c>
      <c r="K226" s="426">
        <f t="shared" ref="K226:O226" si="122">K340*0.8</f>
        <v>80</v>
      </c>
      <c r="L226" s="426">
        <f t="shared" si="122"/>
        <v>80</v>
      </c>
      <c r="M226" s="426">
        <f t="shared" si="122"/>
        <v>80</v>
      </c>
      <c r="N226" s="426">
        <f t="shared" si="122"/>
        <v>80</v>
      </c>
      <c r="O226" s="426">
        <f t="shared" si="122"/>
        <v>80</v>
      </c>
      <c r="P226" s="115"/>
      <c r="Q226" s="138" t="s">
        <v>166</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customHeight="1" outlineLevel="1" x14ac:dyDescent="0.25">
      <c r="A227" s="141"/>
      <c r="B227" s="130"/>
      <c r="C227" s="111"/>
      <c r="D227" s="111"/>
      <c r="E227" s="111"/>
      <c r="F227" s="113"/>
      <c r="G227" s="115"/>
      <c r="H227" s="115"/>
      <c r="I227" s="138" t="s">
        <v>956</v>
      </c>
      <c r="J227" s="138" t="s">
        <v>467</v>
      </c>
      <c r="K227" s="426">
        <f t="shared" ref="K227:O227" si="125">K341/2</f>
        <v>100</v>
      </c>
      <c r="L227" s="426">
        <f t="shared" si="125"/>
        <v>150</v>
      </c>
      <c r="M227" s="426">
        <f t="shared" si="125"/>
        <v>150</v>
      </c>
      <c r="N227" s="426">
        <f t="shared" si="125"/>
        <v>200</v>
      </c>
      <c r="O227" s="426">
        <f t="shared" si="125"/>
        <v>200</v>
      </c>
      <c r="P227" s="115"/>
      <c r="Q227" s="138" t="s">
        <v>465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customHeight="1" outlineLevel="1" x14ac:dyDescent="0.25">
      <c r="A228" s="141"/>
      <c r="B228" s="130"/>
      <c r="C228" s="111"/>
      <c r="D228" s="111"/>
      <c r="E228" s="111"/>
      <c r="F228" s="113"/>
      <c r="G228" s="115"/>
      <c r="H228" s="115"/>
      <c r="I228" s="138"/>
      <c r="J228" s="138" t="s">
        <v>468</v>
      </c>
      <c r="K228" s="426">
        <f t="shared" ref="K228:O228" si="127">K342/2</f>
        <v>366.5</v>
      </c>
      <c r="L228" s="426">
        <f t="shared" si="127"/>
        <v>366.5</v>
      </c>
      <c r="M228" s="426">
        <f t="shared" si="127"/>
        <v>366.5</v>
      </c>
      <c r="N228" s="426">
        <f t="shared" si="127"/>
        <v>366.5</v>
      </c>
      <c r="O228" s="426">
        <f t="shared" si="127"/>
        <v>366.5</v>
      </c>
      <c r="P228" s="115"/>
      <c r="Q228" s="138" t="s">
        <v>158</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customHeight="1" outlineLevel="1" x14ac:dyDescent="0.25">
      <c r="A229" s="141"/>
      <c r="B229" s="130"/>
      <c r="C229" s="111"/>
      <c r="D229" s="111"/>
      <c r="E229" s="111"/>
      <c r="F229" s="113"/>
      <c r="G229" s="115"/>
      <c r="H229" s="115"/>
      <c r="I229" s="138"/>
      <c r="J229" s="138" t="s">
        <v>469</v>
      </c>
      <c r="K229" s="426">
        <f t="shared" ref="K229:O229" si="130">K343/2</f>
        <v>535.5</v>
      </c>
      <c r="L229" s="426">
        <f t="shared" si="130"/>
        <v>535.5</v>
      </c>
      <c r="M229" s="426">
        <f t="shared" si="130"/>
        <v>535.5</v>
      </c>
      <c r="N229" s="426">
        <f t="shared" si="130"/>
        <v>535.5</v>
      </c>
      <c r="O229" s="426">
        <f t="shared" si="130"/>
        <v>535.5</v>
      </c>
      <c r="P229" s="115"/>
      <c r="Q229" s="138" t="s">
        <v>159</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customHeight="1" outlineLevel="1" x14ac:dyDescent="0.25">
      <c r="A230" s="141"/>
      <c r="B230" s="130"/>
      <c r="C230" s="111"/>
      <c r="D230" s="111"/>
      <c r="E230" s="111"/>
      <c r="F230" s="113"/>
      <c r="G230" s="115"/>
      <c r="H230" s="115"/>
      <c r="I230" s="138"/>
      <c r="J230" s="138" t="s">
        <v>470</v>
      </c>
      <c r="K230" s="426">
        <f t="shared" ref="K230:O230" si="131">K344/2</f>
        <v>650</v>
      </c>
      <c r="L230" s="426">
        <f t="shared" si="131"/>
        <v>650</v>
      </c>
      <c r="M230" s="426">
        <f t="shared" si="131"/>
        <v>650</v>
      </c>
      <c r="N230" s="426">
        <f t="shared" si="131"/>
        <v>650</v>
      </c>
      <c r="O230" s="426">
        <f t="shared" si="131"/>
        <v>650</v>
      </c>
      <c r="P230" s="115"/>
      <c r="Q230" s="138" t="s">
        <v>160</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customHeight="1" outlineLevel="1" x14ac:dyDescent="0.25">
      <c r="A231" s="141"/>
      <c r="B231" s="130"/>
      <c r="C231" s="111"/>
      <c r="D231" s="111"/>
      <c r="E231" s="111"/>
      <c r="F231" s="113"/>
      <c r="G231" s="115"/>
      <c r="H231" s="115"/>
      <c r="I231" s="138"/>
      <c r="J231" s="138" t="s">
        <v>471</v>
      </c>
      <c r="K231" s="426">
        <f t="shared" ref="K231:O231" si="132">K345/2</f>
        <v>750</v>
      </c>
      <c r="L231" s="426">
        <f t="shared" si="132"/>
        <v>750</v>
      </c>
      <c r="M231" s="426">
        <f t="shared" si="132"/>
        <v>750</v>
      </c>
      <c r="N231" s="426">
        <f t="shared" si="132"/>
        <v>750</v>
      </c>
      <c r="O231" s="426">
        <f t="shared" si="132"/>
        <v>750</v>
      </c>
      <c r="P231" s="115"/>
      <c r="Q231" s="138" t="s">
        <v>161</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customHeight="1" outlineLevel="1" x14ac:dyDescent="0.25">
      <c r="A232" s="141"/>
      <c r="B232" s="130"/>
      <c r="C232" s="111"/>
      <c r="D232" s="111"/>
      <c r="E232" s="111"/>
      <c r="F232" s="113"/>
      <c r="G232" s="115"/>
      <c r="H232" s="115"/>
      <c r="I232" s="138"/>
      <c r="J232" s="138" t="s">
        <v>472</v>
      </c>
      <c r="K232" s="426">
        <f t="shared" ref="K232:O232" si="134">K346*0.8</f>
        <v>80</v>
      </c>
      <c r="L232" s="426">
        <f t="shared" si="134"/>
        <v>80</v>
      </c>
      <c r="M232" s="426">
        <f t="shared" si="134"/>
        <v>80</v>
      </c>
      <c r="N232" s="426">
        <f t="shared" si="134"/>
        <v>80</v>
      </c>
      <c r="O232" s="426">
        <f t="shared" si="134"/>
        <v>80</v>
      </c>
      <c r="P232" s="115"/>
      <c r="Q232" s="138" t="s">
        <v>162</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customHeight="1" outlineLevel="1" x14ac:dyDescent="0.25">
      <c r="A233" s="141"/>
      <c r="B233" s="130"/>
      <c r="C233" s="111"/>
      <c r="D233" s="111"/>
      <c r="E233" s="111"/>
      <c r="F233" s="113"/>
      <c r="G233" s="115"/>
      <c r="H233" s="115"/>
      <c r="I233" s="138"/>
      <c r="J233" s="138" t="s">
        <v>473</v>
      </c>
      <c r="K233" s="426">
        <f t="shared" ref="K233:O233" si="137">K347*0.8</f>
        <v>80</v>
      </c>
      <c r="L233" s="426">
        <f t="shared" si="137"/>
        <v>80</v>
      </c>
      <c r="M233" s="426">
        <f t="shared" si="137"/>
        <v>80</v>
      </c>
      <c r="N233" s="426">
        <f t="shared" si="137"/>
        <v>80</v>
      </c>
      <c r="O233" s="426">
        <f t="shared" si="137"/>
        <v>80</v>
      </c>
      <c r="P233" s="115"/>
      <c r="Q233" s="138" t="s">
        <v>163</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customHeight="1" outlineLevel="1" x14ac:dyDescent="0.25">
      <c r="A234" s="141"/>
      <c r="B234" s="130"/>
      <c r="C234" s="111"/>
      <c r="D234" s="111"/>
      <c r="E234" s="111"/>
      <c r="F234" s="113"/>
      <c r="G234" s="115"/>
      <c r="H234" s="115"/>
      <c r="I234" s="138"/>
      <c r="J234" s="138" t="s">
        <v>474</v>
      </c>
      <c r="K234" s="426">
        <f t="shared" ref="K234:O234" si="140">K348*0.8</f>
        <v>80</v>
      </c>
      <c r="L234" s="426">
        <f t="shared" si="140"/>
        <v>80</v>
      </c>
      <c r="M234" s="426">
        <f t="shared" si="140"/>
        <v>80</v>
      </c>
      <c r="N234" s="426">
        <f t="shared" si="140"/>
        <v>80</v>
      </c>
      <c r="O234" s="426">
        <f t="shared" si="140"/>
        <v>80</v>
      </c>
      <c r="P234" s="115"/>
      <c r="Q234" s="138" t="s">
        <v>164</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customHeight="1" outlineLevel="1" x14ac:dyDescent="0.25">
      <c r="A235" s="141"/>
      <c r="B235" s="130"/>
      <c r="C235" s="111"/>
      <c r="D235" s="111"/>
      <c r="E235" s="111"/>
      <c r="F235" s="113"/>
      <c r="G235" s="115"/>
      <c r="H235" s="115"/>
      <c r="I235" s="138"/>
      <c r="J235" s="138" t="s">
        <v>475</v>
      </c>
      <c r="K235" s="426">
        <f t="shared" ref="K235:O235" si="143">K349*0.8</f>
        <v>80</v>
      </c>
      <c r="L235" s="426">
        <f t="shared" si="143"/>
        <v>80</v>
      </c>
      <c r="M235" s="426">
        <f t="shared" si="143"/>
        <v>80</v>
      </c>
      <c r="N235" s="426">
        <f t="shared" si="143"/>
        <v>80</v>
      </c>
      <c r="O235" s="426">
        <f t="shared" si="143"/>
        <v>80</v>
      </c>
      <c r="P235" s="115"/>
      <c r="Q235" s="138" t="s">
        <v>165</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customHeight="1" outlineLevel="1" x14ac:dyDescent="0.25">
      <c r="A236" s="141"/>
      <c r="B236" s="130"/>
      <c r="C236" s="111"/>
      <c r="D236" s="111"/>
      <c r="E236" s="111"/>
      <c r="F236" s="113"/>
      <c r="G236" s="115"/>
      <c r="H236" s="115"/>
      <c r="I236" s="138"/>
      <c r="J236" s="138" t="s">
        <v>476</v>
      </c>
      <c r="K236" s="426">
        <f t="shared" ref="K236:O236" si="146">K350*0.8</f>
        <v>80</v>
      </c>
      <c r="L236" s="426">
        <f t="shared" si="146"/>
        <v>80</v>
      </c>
      <c r="M236" s="426">
        <f t="shared" si="146"/>
        <v>80</v>
      </c>
      <c r="N236" s="426">
        <f t="shared" si="146"/>
        <v>80</v>
      </c>
      <c r="O236" s="426">
        <f t="shared" si="146"/>
        <v>80</v>
      </c>
      <c r="P236" s="115"/>
      <c r="Q236" s="138" t="s">
        <v>166</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customHeight="1" outlineLevel="1" x14ac:dyDescent="0.25">
      <c r="A237" s="141"/>
      <c r="B237" s="130"/>
      <c r="C237" s="111"/>
      <c r="D237" s="111"/>
      <c r="E237" s="111"/>
      <c r="F237" s="113"/>
      <c r="G237" s="115"/>
      <c r="H237" s="115"/>
      <c r="I237" s="138" t="s">
        <v>957</v>
      </c>
      <c r="J237" s="138" t="s">
        <v>467</v>
      </c>
      <c r="K237" s="426">
        <f t="shared" ref="K237:O237" si="149">K351/2</f>
        <v>100</v>
      </c>
      <c r="L237" s="426">
        <f t="shared" si="149"/>
        <v>150</v>
      </c>
      <c r="M237" s="426">
        <f t="shared" si="149"/>
        <v>150</v>
      </c>
      <c r="N237" s="426">
        <f t="shared" si="149"/>
        <v>200</v>
      </c>
      <c r="O237" s="426">
        <f t="shared" si="149"/>
        <v>200</v>
      </c>
      <c r="P237" s="115"/>
      <c r="Q237" s="138" t="s">
        <v>465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customHeight="1" outlineLevel="1" x14ac:dyDescent="0.25">
      <c r="A238" s="141"/>
      <c r="B238" s="130"/>
      <c r="C238" s="111"/>
      <c r="D238" s="111"/>
      <c r="E238" s="111"/>
      <c r="F238" s="113"/>
      <c r="G238" s="115"/>
      <c r="H238" s="115"/>
      <c r="I238" s="138"/>
      <c r="J238" s="138" t="s">
        <v>468</v>
      </c>
      <c r="K238" s="426">
        <f t="shared" ref="K238:O238" si="151">K352/2</f>
        <v>366.5</v>
      </c>
      <c r="L238" s="426">
        <f t="shared" si="151"/>
        <v>366.5</v>
      </c>
      <c r="M238" s="426">
        <f t="shared" si="151"/>
        <v>366.5</v>
      </c>
      <c r="N238" s="426">
        <f t="shared" si="151"/>
        <v>366.5</v>
      </c>
      <c r="O238" s="426">
        <f t="shared" si="151"/>
        <v>366.5</v>
      </c>
      <c r="P238" s="115"/>
      <c r="Q238" s="138" t="s">
        <v>158</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customHeight="1" outlineLevel="1" x14ac:dyDescent="0.25">
      <c r="A239" s="141"/>
      <c r="B239" s="130"/>
      <c r="C239" s="111"/>
      <c r="D239" s="111"/>
      <c r="E239" s="111"/>
      <c r="F239" s="113"/>
      <c r="G239" s="115"/>
      <c r="H239" s="115"/>
      <c r="I239" s="138"/>
      <c r="J239" s="138" t="s">
        <v>469</v>
      </c>
      <c r="K239" s="426">
        <f t="shared" ref="K239:O239" si="154">K353/2</f>
        <v>535.5</v>
      </c>
      <c r="L239" s="426">
        <f t="shared" si="154"/>
        <v>535.5</v>
      </c>
      <c r="M239" s="426">
        <f t="shared" si="154"/>
        <v>535.5</v>
      </c>
      <c r="N239" s="426">
        <f t="shared" si="154"/>
        <v>535.5</v>
      </c>
      <c r="O239" s="426">
        <f t="shared" si="154"/>
        <v>535.5</v>
      </c>
      <c r="P239" s="115"/>
      <c r="Q239" s="138" t="s">
        <v>159</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customHeight="1" outlineLevel="1" x14ac:dyDescent="0.25">
      <c r="A240" s="141"/>
      <c r="B240" s="130"/>
      <c r="C240" s="111"/>
      <c r="D240" s="111"/>
      <c r="E240" s="111"/>
      <c r="F240" s="113"/>
      <c r="G240" s="115"/>
      <c r="H240" s="115"/>
      <c r="I240" s="138"/>
      <c r="J240" s="138" t="s">
        <v>470</v>
      </c>
      <c r="K240" s="426">
        <f t="shared" ref="K240:O240" si="155">K354/2</f>
        <v>650</v>
      </c>
      <c r="L240" s="426">
        <f t="shared" si="155"/>
        <v>650</v>
      </c>
      <c r="M240" s="426">
        <f t="shared" si="155"/>
        <v>650</v>
      </c>
      <c r="N240" s="426">
        <f t="shared" si="155"/>
        <v>650</v>
      </c>
      <c r="O240" s="426">
        <f t="shared" si="155"/>
        <v>650</v>
      </c>
      <c r="P240" s="115"/>
      <c r="Q240" s="138" t="s">
        <v>160</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customHeight="1" outlineLevel="1" x14ac:dyDescent="0.25">
      <c r="A241" s="141"/>
      <c r="B241" s="130"/>
      <c r="C241" s="111"/>
      <c r="D241" s="111"/>
      <c r="E241" s="111"/>
      <c r="F241" s="113"/>
      <c r="G241" s="115"/>
      <c r="H241" s="115"/>
      <c r="I241" s="138"/>
      <c r="J241" s="138" t="s">
        <v>471</v>
      </c>
      <c r="K241" s="426">
        <f t="shared" ref="K241:O241" si="156">K355/2</f>
        <v>750</v>
      </c>
      <c r="L241" s="426">
        <f t="shared" si="156"/>
        <v>750</v>
      </c>
      <c r="M241" s="426">
        <f t="shared" si="156"/>
        <v>750</v>
      </c>
      <c r="N241" s="426">
        <f t="shared" si="156"/>
        <v>750</v>
      </c>
      <c r="O241" s="426">
        <f t="shared" si="156"/>
        <v>750</v>
      </c>
      <c r="P241" s="115"/>
      <c r="Q241" s="138" t="s">
        <v>161</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customHeight="1" outlineLevel="1" x14ac:dyDescent="0.25">
      <c r="A242" s="141"/>
      <c r="B242" s="130"/>
      <c r="C242" s="111"/>
      <c r="D242" s="111"/>
      <c r="E242" s="111"/>
      <c r="F242" s="113"/>
      <c r="G242" s="115"/>
      <c r="H242" s="115"/>
      <c r="I242" s="138"/>
      <c r="J242" s="138" t="s">
        <v>472</v>
      </c>
      <c r="K242" s="426">
        <f t="shared" ref="K242:O242" si="158">K356*0.8</f>
        <v>80</v>
      </c>
      <c r="L242" s="426">
        <f t="shared" si="158"/>
        <v>80</v>
      </c>
      <c r="M242" s="426">
        <f t="shared" si="158"/>
        <v>80</v>
      </c>
      <c r="N242" s="426">
        <f t="shared" si="158"/>
        <v>80</v>
      </c>
      <c r="O242" s="426">
        <f t="shared" si="158"/>
        <v>80</v>
      </c>
      <c r="P242" s="115"/>
      <c r="Q242" s="138" t="s">
        <v>162</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customHeight="1" outlineLevel="1" x14ac:dyDescent="0.25">
      <c r="A243" s="141"/>
      <c r="B243" s="130"/>
      <c r="C243" s="111"/>
      <c r="D243" s="111"/>
      <c r="E243" s="111"/>
      <c r="F243" s="113"/>
      <c r="G243" s="115"/>
      <c r="H243" s="115"/>
      <c r="I243" s="138"/>
      <c r="J243" s="138" t="s">
        <v>473</v>
      </c>
      <c r="K243" s="426">
        <f t="shared" ref="K243:O243" si="161">K357*0.8</f>
        <v>80</v>
      </c>
      <c r="L243" s="426">
        <f t="shared" si="161"/>
        <v>80</v>
      </c>
      <c r="M243" s="426">
        <f t="shared" si="161"/>
        <v>80</v>
      </c>
      <c r="N243" s="426">
        <f t="shared" si="161"/>
        <v>80</v>
      </c>
      <c r="O243" s="426">
        <f t="shared" si="161"/>
        <v>80</v>
      </c>
      <c r="P243" s="115"/>
      <c r="Q243" s="138" t="s">
        <v>163</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customHeight="1" outlineLevel="1" x14ac:dyDescent="0.25">
      <c r="A244" s="141"/>
      <c r="B244" s="130"/>
      <c r="C244" s="111"/>
      <c r="D244" s="111"/>
      <c r="E244" s="111"/>
      <c r="F244" s="113"/>
      <c r="G244" s="115"/>
      <c r="H244" s="115"/>
      <c r="I244" s="138"/>
      <c r="J244" s="138" t="s">
        <v>474</v>
      </c>
      <c r="K244" s="426">
        <f t="shared" ref="K244:O244" si="164">K358*0.8</f>
        <v>80</v>
      </c>
      <c r="L244" s="426">
        <f t="shared" si="164"/>
        <v>80</v>
      </c>
      <c r="M244" s="426">
        <f t="shared" si="164"/>
        <v>80</v>
      </c>
      <c r="N244" s="426">
        <f t="shared" si="164"/>
        <v>80</v>
      </c>
      <c r="O244" s="426">
        <f t="shared" si="164"/>
        <v>80</v>
      </c>
      <c r="P244" s="115"/>
      <c r="Q244" s="138" t="s">
        <v>164</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customHeight="1" outlineLevel="1" x14ac:dyDescent="0.25">
      <c r="A245" s="141"/>
      <c r="B245" s="130"/>
      <c r="C245" s="111"/>
      <c r="D245" s="111"/>
      <c r="E245" s="111"/>
      <c r="F245" s="113"/>
      <c r="G245" s="115"/>
      <c r="H245" s="115"/>
      <c r="I245" s="138"/>
      <c r="J245" s="138" t="s">
        <v>475</v>
      </c>
      <c r="K245" s="426">
        <f t="shared" ref="K245:O245" si="167">K359*0.8</f>
        <v>80</v>
      </c>
      <c r="L245" s="426">
        <f t="shared" si="167"/>
        <v>80</v>
      </c>
      <c r="M245" s="426">
        <f t="shared" si="167"/>
        <v>80</v>
      </c>
      <c r="N245" s="426">
        <f t="shared" si="167"/>
        <v>80</v>
      </c>
      <c r="O245" s="426">
        <f t="shared" si="167"/>
        <v>80</v>
      </c>
      <c r="P245" s="115"/>
      <c r="Q245" s="138" t="s">
        <v>165</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customHeight="1" outlineLevel="1" x14ac:dyDescent="0.25">
      <c r="A246" s="141"/>
      <c r="B246" s="130"/>
      <c r="C246" s="111"/>
      <c r="D246" s="111"/>
      <c r="E246" s="111"/>
      <c r="F246" s="113"/>
      <c r="G246" s="115"/>
      <c r="H246" s="115"/>
      <c r="I246" s="138"/>
      <c r="J246" s="138" t="s">
        <v>476</v>
      </c>
      <c r="K246" s="426">
        <f t="shared" ref="K246:O246" si="170">K360*0.8</f>
        <v>80</v>
      </c>
      <c r="L246" s="426">
        <f t="shared" si="170"/>
        <v>80</v>
      </c>
      <c r="M246" s="426">
        <f t="shared" si="170"/>
        <v>80</v>
      </c>
      <c r="N246" s="426">
        <f t="shared" si="170"/>
        <v>80</v>
      </c>
      <c r="O246" s="426">
        <f t="shared" si="170"/>
        <v>80</v>
      </c>
      <c r="P246" s="115"/>
      <c r="Q246" s="138" t="s">
        <v>166</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customHeight="1" outlineLevel="1" x14ac:dyDescent="0.25">
      <c r="A247" s="141"/>
      <c r="B247" s="130"/>
      <c r="C247" s="111"/>
      <c r="D247" s="111"/>
      <c r="E247" s="111"/>
      <c r="F247" s="113"/>
      <c r="G247" s="115"/>
      <c r="H247" s="115"/>
      <c r="I247" s="138" t="s">
        <v>958</v>
      </c>
      <c r="J247" s="138" t="s">
        <v>467</v>
      </c>
      <c r="K247" s="426">
        <f t="shared" ref="K247:O247" si="173">K361/2</f>
        <v>100</v>
      </c>
      <c r="L247" s="426">
        <f t="shared" si="173"/>
        <v>150</v>
      </c>
      <c r="M247" s="426">
        <f t="shared" si="173"/>
        <v>150</v>
      </c>
      <c r="N247" s="426">
        <f t="shared" si="173"/>
        <v>200</v>
      </c>
      <c r="O247" s="426">
        <f t="shared" si="173"/>
        <v>200</v>
      </c>
      <c r="P247" s="115"/>
      <c r="Q247" s="138" t="s">
        <v>465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customHeight="1" outlineLevel="1" x14ac:dyDescent="0.25">
      <c r="A248" s="141"/>
      <c r="B248" s="130"/>
      <c r="C248" s="111"/>
      <c r="D248" s="111"/>
      <c r="E248" s="111"/>
      <c r="F248" s="113"/>
      <c r="G248" s="115"/>
      <c r="H248" s="115"/>
      <c r="I248" s="138"/>
      <c r="J248" s="138" t="s">
        <v>468</v>
      </c>
      <c r="K248" s="426">
        <f t="shared" ref="K248:O248" si="175">K362/2</f>
        <v>366.5</v>
      </c>
      <c r="L248" s="426">
        <f t="shared" si="175"/>
        <v>366.5</v>
      </c>
      <c r="M248" s="426">
        <f t="shared" si="175"/>
        <v>366.5</v>
      </c>
      <c r="N248" s="426">
        <f t="shared" si="175"/>
        <v>366.5</v>
      </c>
      <c r="O248" s="426">
        <f t="shared" si="175"/>
        <v>366.5</v>
      </c>
      <c r="P248" s="115"/>
      <c r="Q248" s="138" t="s">
        <v>158</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customHeight="1" outlineLevel="1" x14ac:dyDescent="0.25">
      <c r="A249" s="141"/>
      <c r="B249" s="130"/>
      <c r="C249" s="111"/>
      <c r="D249" s="111"/>
      <c r="E249" s="111"/>
      <c r="F249" s="113"/>
      <c r="G249" s="115"/>
      <c r="H249" s="115"/>
      <c r="I249" s="138"/>
      <c r="J249" s="138" t="s">
        <v>469</v>
      </c>
      <c r="K249" s="426">
        <f t="shared" ref="K249:O249" si="178">K363/2</f>
        <v>535.5</v>
      </c>
      <c r="L249" s="426">
        <f t="shared" si="178"/>
        <v>535.5</v>
      </c>
      <c r="M249" s="426">
        <f t="shared" si="178"/>
        <v>535.5</v>
      </c>
      <c r="N249" s="426">
        <f t="shared" si="178"/>
        <v>535.5</v>
      </c>
      <c r="O249" s="426">
        <f t="shared" si="178"/>
        <v>535.5</v>
      </c>
      <c r="P249" s="115"/>
      <c r="Q249" s="138" t="s">
        <v>159</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customHeight="1" outlineLevel="1" x14ac:dyDescent="0.25">
      <c r="A250" s="141"/>
      <c r="B250" s="130"/>
      <c r="C250" s="111"/>
      <c r="D250" s="111"/>
      <c r="E250" s="111"/>
      <c r="F250" s="113"/>
      <c r="G250" s="115"/>
      <c r="H250" s="115"/>
      <c r="I250" s="138"/>
      <c r="J250" s="138" t="s">
        <v>470</v>
      </c>
      <c r="K250" s="426">
        <f t="shared" ref="K250:O250" si="179">K364/2</f>
        <v>650</v>
      </c>
      <c r="L250" s="426">
        <f t="shared" si="179"/>
        <v>650</v>
      </c>
      <c r="M250" s="426">
        <f t="shared" si="179"/>
        <v>650</v>
      </c>
      <c r="N250" s="426">
        <f t="shared" si="179"/>
        <v>650</v>
      </c>
      <c r="O250" s="426">
        <f t="shared" si="179"/>
        <v>650</v>
      </c>
      <c r="P250" s="115"/>
      <c r="Q250" s="138" t="s">
        <v>160</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customHeight="1" outlineLevel="1" x14ac:dyDescent="0.25">
      <c r="A251" s="141"/>
      <c r="B251" s="130"/>
      <c r="C251" s="111"/>
      <c r="D251" s="111"/>
      <c r="E251" s="111"/>
      <c r="F251" s="113"/>
      <c r="G251" s="115"/>
      <c r="H251" s="115"/>
      <c r="I251" s="138"/>
      <c r="J251" s="138" t="s">
        <v>471</v>
      </c>
      <c r="K251" s="426">
        <f t="shared" ref="K251:O251" si="180">K365/2</f>
        <v>750</v>
      </c>
      <c r="L251" s="426">
        <f t="shared" si="180"/>
        <v>750</v>
      </c>
      <c r="M251" s="426">
        <f t="shared" si="180"/>
        <v>750</v>
      </c>
      <c r="N251" s="426">
        <f t="shared" si="180"/>
        <v>750</v>
      </c>
      <c r="O251" s="426">
        <f t="shared" si="180"/>
        <v>750</v>
      </c>
      <c r="P251" s="115"/>
      <c r="Q251" s="138" t="s">
        <v>161</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customHeight="1" outlineLevel="1" x14ac:dyDescent="0.25">
      <c r="A252" s="141"/>
      <c r="B252" s="130"/>
      <c r="C252" s="111"/>
      <c r="D252" s="111"/>
      <c r="E252" s="111"/>
      <c r="F252" s="113"/>
      <c r="G252" s="115"/>
      <c r="H252" s="115"/>
      <c r="I252" s="138"/>
      <c r="J252" s="138" t="s">
        <v>472</v>
      </c>
      <c r="K252" s="426">
        <f t="shared" ref="K252:O252" si="182">K366*0.8</f>
        <v>80</v>
      </c>
      <c r="L252" s="426">
        <f t="shared" si="182"/>
        <v>80</v>
      </c>
      <c r="M252" s="426">
        <f t="shared" si="182"/>
        <v>80</v>
      </c>
      <c r="N252" s="426">
        <f t="shared" si="182"/>
        <v>80</v>
      </c>
      <c r="O252" s="426">
        <f t="shared" si="182"/>
        <v>80</v>
      </c>
      <c r="P252" s="115"/>
      <c r="Q252" s="138" t="s">
        <v>162</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customHeight="1" outlineLevel="1" x14ac:dyDescent="0.25">
      <c r="A253" s="141"/>
      <c r="B253" s="130"/>
      <c r="C253" s="111"/>
      <c r="D253" s="111"/>
      <c r="E253" s="111"/>
      <c r="F253" s="113"/>
      <c r="G253" s="115"/>
      <c r="H253" s="115"/>
      <c r="I253" s="138"/>
      <c r="J253" s="138" t="s">
        <v>473</v>
      </c>
      <c r="K253" s="426">
        <f t="shared" ref="K253:O253" si="185">K367*0.8</f>
        <v>80</v>
      </c>
      <c r="L253" s="426">
        <f t="shared" si="185"/>
        <v>80</v>
      </c>
      <c r="M253" s="426">
        <f t="shared" si="185"/>
        <v>80</v>
      </c>
      <c r="N253" s="426">
        <f t="shared" si="185"/>
        <v>80</v>
      </c>
      <c r="O253" s="426">
        <f t="shared" si="185"/>
        <v>80</v>
      </c>
      <c r="P253" s="115"/>
      <c r="Q253" s="138" t="s">
        <v>163</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customHeight="1" outlineLevel="1" x14ac:dyDescent="0.25">
      <c r="A254" s="141"/>
      <c r="B254" s="130"/>
      <c r="C254" s="111"/>
      <c r="D254" s="111"/>
      <c r="E254" s="111"/>
      <c r="F254" s="113"/>
      <c r="G254" s="115"/>
      <c r="H254" s="115"/>
      <c r="I254" s="138"/>
      <c r="J254" s="138" t="s">
        <v>474</v>
      </c>
      <c r="K254" s="426">
        <f t="shared" ref="K254:O254" si="188">K368*0.8</f>
        <v>80</v>
      </c>
      <c r="L254" s="426">
        <f t="shared" si="188"/>
        <v>80</v>
      </c>
      <c r="M254" s="426">
        <f t="shared" si="188"/>
        <v>80</v>
      </c>
      <c r="N254" s="426">
        <f t="shared" si="188"/>
        <v>80</v>
      </c>
      <c r="O254" s="426">
        <f t="shared" si="188"/>
        <v>80</v>
      </c>
      <c r="P254" s="115"/>
      <c r="Q254" s="138" t="s">
        <v>164</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customHeight="1" outlineLevel="1" x14ac:dyDescent="0.25">
      <c r="A255" s="141"/>
      <c r="B255" s="130"/>
      <c r="C255" s="111"/>
      <c r="D255" s="111"/>
      <c r="E255" s="111"/>
      <c r="F255" s="113"/>
      <c r="G255" s="115"/>
      <c r="H255" s="115"/>
      <c r="I255" s="138"/>
      <c r="J255" s="138" t="s">
        <v>475</v>
      </c>
      <c r="K255" s="426">
        <f t="shared" ref="K255:O255" si="191">K369*0.8</f>
        <v>80</v>
      </c>
      <c r="L255" s="426">
        <f t="shared" si="191"/>
        <v>80</v>
      </c>
      <c r="M255" s="426">
        <f t="shared" si="191"/>
        <v>80</v>
      </c>
      <c r="N255" s="426">
        <f t="shared" si="191"/>
        <v>80</v>
      </c>
      <c r="O255" s="426">
        <f t="shared" si="191"/>
        <v>80</v>
      </c>
      <c r="P255" s="115"/>
      <c r="Q255" s="138" t="s">
        <v>165</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customHeight="1" outlineLevel="1" x14ac:dyDescent="0.25">
      <c r="A256" s="141"/>
      <c r="B256" s="130"/>
      <c r="C256" s="111"/>
      <c r="D256" s="111"/>
      <c r="E256" s="111"/>
      <c r="F256" s="113"/>
      <c r="G256" s="115"/>
      <c r="H256" s="115"/>
      <c r="I256" s="138"/>
      <c r="J256" s="138" t="s">
        <v>476</v>
      </c>
      <c r="K256" s="426">
        <f t="shared" ref="K256:O256" si="194">K370*0.8</f>
        <v>80</v>
      </c>
      <c r="L256" s="426">
        <f t="shared" si="194"/>
        <v>80</v>
      </c>
      <c r="M256" s="426">
        <f t="shared" si="194"/>
        <v>80</v>
      </c>
      <c r="N256" s="426">
        <f t="shared" si="194"/>
        <v>80</v>
      </c>
      <c r="O256" s="426">
        <f t="shared" si="194"/>
        <v>80</v>
      </c>
      <c r="P256" s="115"/>
      <c r="Q256" s="138" t="s">
        <v>166</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customHeight="1" outlineLevel="1" x14ac:dyDescent="0.25">
      <c r="A257" s="141"/>
      <c r="B257" s="130"/>
      <c r="C257" s="111"/>
      <c r="D257" s="111"/>
      <c r="E257" s="111"/>
      <c r="F257" s="113"/>
      <c r="G257" s="115"/>
      <c r="H257" s="115"/>
      <c r="I257" s="138" t="s">
        <v>959</v>
      </c>
      <c r="J257" s="138" t="s">
        <v>467</v>
      </c>
      <c r="K257" s="426">
        <f t="shared" ref="K257:O257" si="197">K371/2</f>
        <v>100</v>
      </c>
      <c r="L257" s="426">
        <f t="shared" si="197"/>
        <v>150</v>
      </c>
      <c r="M257" s="426">
        <f t="shared" si="197"/>
        <v>150</v>
      </c>
      <c r="N257" s="426">
        <f t="shared" si="197"/>
        <v>200</v>
      </c>
      <c r="O257" s="426">
        <f t="shared" si="197"/>
        <v>200</v>
      </c>
      <c r="P257" s="115"/>
      <c r="Q257" s="138" t="s">
        <v>465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customHeight="1" outlineLevel="1" x14ac:dyDescent="0.25">
      <c r="A258" s="141"/>
      <c r="B258" s="130"/>
      <c r="C258" s="111"/>
      <c r="D258" s="111"/>
      <c r="E258" s="111"/>
      <c r="F258" s="113"/>
      <c r="G258" s="115"/>
      <c r="H258" s="115"/>
      <c r="I258" s="138"/>
      <c r="J258" s="138" t="s">
        <v>468</v>
      </c>
      <c r="K258" s="426">
        <f t="shared" ref="K258:O258" si="199">K372/2</f>
        <v>366.5</v>
      </c>
      <c r="L258" s="426">
        <f t="shared" si="199"/>
        <v>366.5</v>
      </c>
      <c r="M258" s="426">
        <f t="shared" si="199"/>
        <v>366.5</v>
      </c>
      <c r="N258" s="426">
        <f t="shared" si="199"/>
        <v>366.5</v>
      </c>
      <c r="O258" s="426">
        <f t="shared" si="199"/>
        <v>366.5</v>
      </c>
      <c r="P258" s="115"/>
      <c r="Q258" s="138" t="s">
        <v>158</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customHeight="1" outlineLevel="1" x14ac:dyDescent="0.25">
      <c r="A259" s="141"/>
      <c r="B259" s="130"/>
      <c r="C259" s="111"/>
      <c r="D259" s="111"/>
      <c r="E259" s="111"/>
      <c r="F259" s="113"/>
      <c r="G259" s="115"/>
      <c r="H259" s="115"/>
      <c r="I259" s="138"/>
      <c r="J259" s="138" t="s">
        <v>469</v>
      </c>
      <c r="K259" s="426">
        <f t="shared" ref="K259:O259" si="202">K373/2</f>
        <v>535.5</v>
      </c>
      <c r="L259" s="426">
        <f t="shared" si="202"/>
        <v>535.5</v>
      </c>
      <c r="M259" s="426">
        <f t="shared" si="202"/>
        <v>535.5</v>
      </c>
      <c r="N259" s="426">
        <f t="shared" si="202"/>
        <v>535.5</v>
      </c>
      <c r="O259" s="426">
        <f t="shared" si="202"/>
        <v>535.5</v>
      </c>
      <c r="P259" s="115"/>
      <c r="Q259" s="138" t="s">
        <v>159</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customHeight="1" outlineLevel="1" x14ac:dyDescent="0.25">
      <c r="A260" s="141"/>
      <c r="B260" s="130"/>
      <c r="C260" s="111"/>
      <c r="D260" s="111"/>
      <c r="E260" s="111"/>
      <c r="F260" s="113"/>
      <c r="G260" s="115"/>
      <c r="H260" s="115"/>
      <c r="I260" s="138"/>
      <c r="J260" s="138" t="s">
        <v>470</v>
      </c>
      <c r="K260" s="426">
        <f t="shared" ref="K260:O260" si="203">K374/2</f>
        <v>650</v>
      </c>
      <c r="L260" s="426">
        <f t="shared" si="203"/>
        <v>650</v>
      </c>
      <c r="M260" s="426">
        <f t="shared" si="203"/>
        <v>650</v>
      </c>
      <c r="N260" s="426">
        <f t="shared" si="203"/>
        <v>650</v>
      </c>
      <c r="O260" s="426">
        <f t="shared" si="203"/>
        <v>650</v>
      </c>
      <c r="P260" s="115"/>
      <c r="Q260" s="138" t="s">
        <v>160</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customHeight="1" outlineLevel="1" x14ac:dyDescent="0.25">
      <c r="A261" s="141"/>
      <c r="B261" s="130"/>
      <c r="C261" s="111"/>
      <c r="D261" s="111"/>
      <c r="E261" s="111"/>
      <c r="F261" s="113"/>
      <c r="G261" s="115"/>
      <c r="H261" s="115"/>
      <c r="I261" s="138"/>
      <c r="J261" s="138" t="s">
        <v>471</v>
      </c>
      <c r="K261" s="426">
        <f t="shared" ref="K261:O261" si="204">K375/2</f>
        <v>750</v>
      </c>
      <c r="L261" s="426">
        <f t="shared" si="204"/>
        <v>750</v>
      </c>
      <c r="M261" s="426">
        <f t="shared" si="204"/>
        <v>750</v>
      </c>
      <c r="N261" s="426">
        <f t="shared" si="204"/>
        <v>750</v>
      </c>
      <c r="O261" s="426">
        <f t="shared" si="204"/>
        <v>750</v>
      </c>
      <c r="P261" s="115"/>
      <c r="Q261" s="138" t="s">
        <v>161</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customHeight="1" outlineLevel="1" x14ac:dyDescent="0.25">
      <c r="A262" s="141"/>
      <c r="B262" s="130"/>
      <c r="C262" s="111"/>
      <c r="D262" s="111"/>
      <c r="E262" s="111"/>
      <c r="F262" s="113"/>
      <c r="G262" s="115"/>
      <c r="H262" s="115"/>
      <c r="I262" s="138"/>
      <c r="J262" s="138" t="s">
        <v>472</v>
      </c>
      <c r="K262" s="426">
        <f t="shared" ref="K262:O262" si="206">K376*0.8</f>
        <v>80</v>
      </c>
      <c r="L262" s="426">
        <f t="shared" si="206"/>
        <v>80</v>
      </c>
      <c r="M262" s="426">
        <f t="shared" si="206"/>
        <v>80</v>
      </c>
      <c r="N262" s="426">
        <f t="shared" si="206"/>
        <v>80</v>
      </c>
      <c r="O262" s="426">
        <f t="shared" si="206"/>
        <v>80</v>
      </c>
      <c r="P262" s="115"/>
      <c r="Q262" s="138" t="s">
        <v>162</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customHeight="1" outlineLevel="1" x14ac:dyDescent="0.25">
      <c r="A263" s="141"/>
      <c r="B263" s="130"/>
      <c r="C263" s="111"/>
      <c r="D263" s="111"/>
      <c r="E263" s="111"/>
      <c r="F263" s="113"/>
      <c r="G263" s="115"/>
      <c r="H263" s="115"/>
      <c r="I263" s="138"/>
      <c r="J263" s="138" t="s">
        <v>473</v>
      </c>
      <c r="K263" s="426">
        <f t="shared" ref="K263:O263" si="209">K377*0.8</f>
        <v>80</v>
      </c>
      <c r="L263" s="426">
        <f t="shared" si="209"/>
        <v>80</v>
      </c>
      <c r="M263" s="426">
        <f t="shared" si="209"/>
        <v>80</v>
      </c>
      <c r="N263" s="426">
        <f t="shared" si="209"/>
        <v>80</v>
      </c>
      <c r="O263" s="426">
        <f t="shared" si="209"/>
        <v>80</v>
      </c>
      <c r="P263" s="115"/>
      <c r="Q263" s="138" t="s">
        <v>163</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customHeight="1" outlineLevel="1" x14ac:dyDescent="0.25">
      <c r="A264" s="141"/>
      <c r="B264" s="130"/>
      <c r="C264" s="111"/>
      <c r="D264" s="111"/>
      <c r="E264" s="111"/>
      <c r="F264" s="113"/>
      <c r="G264" s="115"/>
      <c r="H264" s="115"/>
      <c r="I264" s="138"/>
      <c r="J264" s="138" t="s">
        <v>474</v>
      </c>
      <c r="K264" s="426">
        <f t="shared" ref="K264:O264" si="212">K378*0.8</f>
        <v>80</v>
      </c>
      <c r="L264" s="426">
        <f t="shared" si="212"/>
        <v>80</v>
      </c>
      <c r="M264" s="426">
        <f t="shared" si="212"/>
        <v>80</v>
      </c>
      <c r="N264" s="426">
        <f t="shared" si="212"/>
        <v>80</v>
      </c>
      <c r="O264" s="426">
        <f t="shared" si="212"/>
        <v>80</v>
      </c>
      <c r="P264" s="115"/>
      <c r="Q264" s="138" t="s">
        <v>164</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customHeight="1" outlineLevel="1" x14ac:dyDescent="0.25">
      <c r="A265" s="141"/>
      <c r="B265" s="130"/>
      <c r="C265" s="111"/>
      <c r="D265" s="111"/>
      <c r="E265" s="111"/>
      <c r="F265" s="113"/>
      <c r="G265" s="115"/>
      <c r="H265" s="115"/>
      <c r="I265" s="138"/>
      <c r="J265" s="138" t="s">
        <v>475</v>
      </c>
      <c r="K265" s="426">
        <f t="shared" ref="K265:O265" si="215">K379*0.8</f>
        <v>80</v>
      </c>
      <c r="L265" s="426">
        <f t="shared" si="215"/>
        <v>80</v>
      </c>
      <c r="M265" s="426">
        <f t="shared" si="215"/>
        <v>80</v>
      </c>
      <c r="N265" s="426">
        <f t="shared" si="215"/>
        <v>80</v>
      </c>
      <c r="O265" s="426">
        <f t="shared" si="215"/>
        <v>80</v>
      </c>
      <c r="P265" s="115"/>
      <c r="Q265" s="138" t="s">
        <v>165</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customHeight="1" outlineLevel="1" x14ac:dyDescent="0.25">
      <c r="A266" s="141"/>
      <c r="B266" s="130"/>
      <c r="C266" s="111"/>
      <c r="D266" s="111"/>
      <c r="E266" s="111"/>
      <c r="F266" s="113"/>
      <c r="G266" s="115"/>
      <c r="H266" s="115"/>
      <c r="I266" s="138"/>
      <c r="J266" s="138" t="s">
        <v>476</v>
      </c>
      <c r="K266" s="426">
        <f t="shared" ref="K266:O266" si="218">K380*0.8</f>
        <v>80</v>
      </c>
      <c r="L266" s="426">
        <f t="shared" si="218"/>
        <v>80</v>
      </c>
      <c r="M266" s="426">
        <f t="shared" si="218"/>
        <v>80</v>
      </c>
      <c r="N266" s="426">
        <f t="shared" si="218"/>
        <v>80</v>
      </c>
      <c r="O266" s="426">
        <f t="shared" si="218"/>
        <v>80</v>
      </c>
      <c r="P266" s="115"/>
      <c r="Q266" s="138" t="s">
        <v>166</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x14ac:dyDescent="0.2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141</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hidden="1"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hidden="1"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hidden="1"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hidden="1"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hidden="1" customHeight="1" outlineLevel="1" collapsed="1" x14ac:dyDescent="0.25">
      <c r="A273" s="141"/>
      <c r="B273" s="130"/>
      <c r="C273" s="87"/>
      <c r="D273" s="87">
        <v>0</v>
      </c>
      <c r="E273" s="87" t="s">
        <v>1</v>
      </c>
      <c r="F273" s="88"/>
      <c r="G273" s="89" t="s">
        <v>378</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hidden="1" customHeight="1" outlineLevel="1" x14ac:dyDescent="0.25">
      <c r="A274" s="141"/>
      <c r="B274" s="130"/>
      <c r="C274" s="87"/>
      <c r="D274" s="94"/>
      <c r="E274" s="95"/>
      <c r="F274" s="96"/>
      <c r="G274" s="97" t="s">
        <v>198</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hidden="1"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hidden="1"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hidden="1" customHeight="1" outlineLevel="1" x14ac:dyDescent="0.25">
      <c r="A277" s="141"/>
      <c r="B277" s="130"/>
      <c r="C277" s="95"/>
      <c r="D277" s="95"/>
      <c r="E277" s="95"/>
      <c r="F277" s="95"/>
      <c r="G277" s="109"/>
      <c r="H277" s="109"/>
      <c r="I277" s="109"/>
      <c r="J277" s="109"/>
      <c r="K277" s="189" t="s">
        <v>199</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hidden="1"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hidden="1" customHeight="1" outlineLevel="1" x14ac:dyDescent="0.25">
      <c r="A279" s="141"/>
      <c r="B279" s="130"/>
      <c r="C279" s="95"/>
      <c r="D279" s="95"/>
      <c r="E279" s="95"/>
      <c r="F279" s="95"/>
      <c r="G279" s="110"/>
      <c r="H279" s="110"/>
      <c r="I279" s="274" t="s">
        <v>553</v>
      </c>
      <c r="J279" s="110"/>
      <c r="K279" s="135" t="s">
        <v>202</v>
      </c>
      <c r="L279" s="135"/>
      <c r="M279" s="110"/>
      <c r="N279" s="110"/>
      <c r="O279" s="110"/>
      <c r="P279" s="110"/>
      <c r="Q279" s="110"/>
      <c r="R279" s="135" t="s">
        <v>203</v>
      </c>
      <c r="S279" s="135"/>
      <c r="T279" s="110"/>
      <c r="U279" s="110"/>
      <c r="V279" s="110"/>
      <c r="W279" s="135" t="s">
        <v>463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hidden="1" customHeight="1" outlineLevel="1" x14ac:dyDescent="0.25">
      <c r="A280" s="141"/>
      <c r="B280" s="130"/>
      <c r="C280" s="111"/>
      <c r="D280" s="111"/>
      <c r="E280" s="111"/>
      <c r="F280" s="95"/>
      <c r="G280" s="110"/>
      <c r="H280" s="110"/>
      <c r="I280" s="274"/>
      <c r="J280" s="110"/>
      <c r="K280" s="110" t="s">
        <v>457</v>
      </c>
      <c r="L280" s="110" t="s">
        <v>458</v>
      </c>
      <c r="M280" s="110" t="s">
        <v>460</v>
      </c>
      <c r="N280" s="110" t="s">
        <v>461</v>
      </c>
      <c r="O280" s="110" t="s">
        <v>462</v>
      </c>
      <c r="P280" s="110"/>
      <c r="Q280" s="110"/>
      <c r="R280" s="110" t="s">
        <v>457</v>
      </c>
      <c r="S280" s="110" t="s">
        <v>458</v>
      </c>
      <c r="T280" s="110" t="s">
        <v>460</v>
      </c>
      <c r="U280" s="110" t="s">
        <v>461</v>
      </c>
      <c r="V280" s="110" t="s">
        <v>462</v>
      </c>
      <c r="W280" s="110" t="s">
        <v>462</v>
      </c>
      <c r="X280" s="110" t="s">
        <v>462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hidden="1" customHeight="1" outlineLevel="1" x14ac:dyDescent="0.25">
      <c r="A281" s="141"/>
      <c r="B281" s="130"/>
      <c r="C281" s="111"/>
      <c r="D281" s="111"/>
      <c r="E281" s="111"/>
      <c r="F281" s="113"/>
      <c r="G281" s="115"/>
      <c r="H281" s="115"/>
      <c r="I281" s="138" t="s">
        <v>989</v>
      </c>
      <c r="J281" s="138" t="s">
        <v>465</v>
      </c>
      <c r="K281" s="428">
        <v>200</v>
      </c>
      <c r="L281" s="428">
        <v>300</v>
      </c>
      <c r="M281" s="428">
        <v>300</v>
      </c>
      <c r="N281" s="426">
        <f>$O281</f>
        <v>400</v>
      </c>
      <c r="O281" s="191">
        <v>400</v>
      </c>
      <c r="P281" s="115"/>
      <c r="Q281" s="138" t="s">
        <v>465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hidden="1" customHeight="1" outlineLevel="1" x14ac:dyDescent="0.25">
      <c r="A282" s="141"/>
      <c r="B282" s="130"/>
      <c r="C282" s="111"/>
      <c r="D282" s="111"/>
      <c r="E282" s="111"/>
      <c r="F282" s="113"/>
      <c r="G282" s="115"/>
      <c r="H282" s="115"/>
      <c r="I282" s="138"/>
      <c r="J282" s="138" t="s">
        <v>158</v>
      </c>
      <c r="K282" s="426">
        <f t="shared" ref="K282:N297" si="221">$O282</f>
        <v>733</v>
      </c>
      <c r="L282" s="426">
        <f t="shared" si="221"/>
        <v>733</v>
      </c>
      <c r="M282" s="426">
        <f t="shared" si="221"/>
        <v>733</v>
      </c>
      <c r="N282" s="426">
        <f t="shared" si="221"/>
        <v>733</v>
      </c>
      <c r="O282" s="191">
        <v>733</v>
      </c>
      <c r="P282" s="115"/>
      <c r="Q282" s="138" t="s">
        <v>158</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hidden="1" customHeight="1" outlineLevel="1" x14ac:dyDescent="0.25">
      <c r="A283" s="141"/>
      <c r="B283" s="130"/>
      <c r="C283" s="111"/>
      <c r="D283" s="111"/>
      <c r="E283" s="111"/>
      <c r="F283" s="113"/>
      <c r="G283" s="115"/>
      <c r="H283" s="115"/>
      <c r="I283" s="138"/>
      <c r="J283" s="138" t="s">
        <v>159</v>
      </c>
      <c r="K283" s="426">
        <f t="shared" si="221"/>
        <v>1071</v>
      </c>
      <c r="L283" s="426">
        <f t="shared" si="221"/>
        <v>1071</v>
      </c>
      <c r="M283" s="426">
        <f t="shared" si="221"/>
        <v>1071</v>
      </c>
      <c r="N283" s="426">
        <f t="shared" si="221"/>
        <v>1071</v>
      </c>
      <c r="O283" s="191">
        <v>1071</v>
      </c>
      <c r="P283" s="115"/>
      <c r="Q283" s="138" t="s">
        <v>159</v>
      </c>
      <c r="R283" s="3">
        <f t="shared" si="222"/>
        <v>22</v>
      </c>
      <c r="S283" s="427">
        <f>0.7*$V283*(L283/$O283)</f>
        <v>28</v>
      </c>
      <c r="T283" s="3">
        <f t="shared" si="224"/>
        <v>36</v>
      </c>
      <c r="U283" s="3">
        <f t="shared" si="225"/>
        <v>40</v>
      </c>
      <c r="V283" s="192">
        <v>40</v>
      </c>
      <c r="W283" s="115">
        <v>1071</v>
      </c>
      <c r="X283" s="115">
        <v>50</v>
      </c>
      <c r="Y283" s="115" t="s">
        <v>451</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hidden="1" customHeight="1" outlineLevel="1" x14ac:dyDescent="0.25">
      <c r="A284" s="141"/>
      <c r="B284" s="130"/>
      <c r="C284" s="111"/>
      <c r="D284" s="111"/>
      <c r="E284" s="111"/>
      <c r="F284" s="113"/>
      <c r="G284" s="115"/>
      <c r="H284" s="115"/>
      <c r="I284" s="138"/>
      <c r="J284" s="138" t="s">
        <v>160</v>
      </c>
      <c r="K284" s="426">
        <f t="shared" si="221"/>
        <v>1300</v>
      </c>
      <c r="L284" s="426">
        <f t="shared" si="221"/>
        <v>1300</v>
      </c>
      <c r="M284" s="426">
        <f t="shared" si="221"/>
        <v>1300</v>
      </c>
      <c r="N284" s="426">
        <f t="shared" si="221"/>
        <v>1300</v>
      </c>
      <c r="O284" s="191">
        <v>1300</v>
      </c>
      <c r="P284" s="115"/>
      <c r="Q284" s="138" t="s">
        <v>160</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hidden="1" customHeight="1" outlineLevel="1" x14ac:dyDescent="0.25">
      <c r="A285" s="141"/>
      <c r="B285" s="130"/>
      <c r="C285" s="111"/>
      <c r="D285" s="111"/>
      <c r="E285" s="111"/>
      <c r="F285" s="113"/>
      <c r="G285" s="115"/>
      <c r="H285" s="115"/>
      <c r="I285" s="138"/>
      <c r="J285" s="138" t="s">
        <v>161</v>
      </c>
      <c r="K285" s="426">
        <f t="shared" si="221"/>
        <v>1500</v>
      </c>
      <c r="L285" s="426">
        <f t="shared" si="221"/>
        <v>1500</v>
      </c>
      <c r="M285" s="426">
        <f t="shared" si="221"/>
        <v>1500</v>
      </c>
      <c r="N285" s="426">
        <f t="shared" si="221"/>
        <v>1500</v>
      </c>
      <c r="O285" s="191">
        <v>1500</v>
      </c>
      <c r="P285" s="115"/>
      <c r="Q285" s="138" t="s">
        <v>161</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hidden="1" customHeight="1" outlineLevel="1" x14ac:dyDescent="0.25">
      <c r="A286" s="141"/>
      <c r="B286" s="130"/>
      <c r="C286" s="111"/>
      <c r="D286" s="111"/>
      <c r="E286" s="111"/>
      <c r="F286" s="113"/>
      <c r="G286" s="115"/>
      <c r="H286" s="115"/>
      <c r="I286" s="138"/>
      <c r="J286" s="138" t="s">
        <v>162</v>
      </c>
      <c r="K286" s="426">
        <f t="shared" si="221"/>
        <v>100</v>
      </c>
      <c r="L286" s="426">
        <f t="shared" si="221"/>
        <v>100</v>
      </c>
      <c r="M286" s="426">
        <f t="shared" si="221"/>
        <v>100</v>
      </c>
      <c r="N286" s="426">
        <f t="shared" si="221"/>
        <v>100</v>
      </c>
      <c r="O286" s="191">
        <v>100</v>
      </c>
      <c r="P286" s="115"/>
      <c r="Q286" s="138" t="s">
        <v>162</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hidden="1" customHeight="1" outlineLevel="1" x14ac:dyDescent="0.25">
      <c r="A287" s="141"/>
      <c r="B287" s="130"/>
      <c r="C287" s="111"/>
      <c r="D287" s="111"/>
      <c r="E287" s="111"/>
      <c r="F287" s="113"/>
      <c r="G287" s="115"/>
      <c r="H287" s="115"/>
      <c r="I287" s="138"/>
      <c r="J287" s="138" t="s">
        <v>163</v>
      </c>
      <c r="K287" s="426">
        <f t="shared" si="221"/>
        <v>100</v>
      </c>
      <c r="L287" s="426">
        <f t="shared" si="221"/>
        <v>100</v>
      </c>
      <c r="M287" s="426">
        <f t="shared" si="221"/>
        <v>100</v>
      </c>
      <c r="N287" s="426">
        <f t="shared" si="221"/>
        <v>100</v>
      </c>
      <c r="O287" s="191">
        <v>100</v>
      </c>
      <c r="P287" s="115"/>
      <c r="Q287" s="138" t="s">
        <v>163</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hidden="1" customHeight="1" outlineLevel="1" x14ac:dyDescent="0.25">
      <c r="A288" s="141"/>
      <c r="B288" s="130"/>
      <c r="C288" s="111"/>
      <c r="D288" s="111"/>
      <c r="E288" s="111"/>
      <c r="F288" s="113"/>
      <c r="G288" s="115"/>
      <c r="H288" s="115"/>
      <c r="I288" s="138"/>
      <c r="J288" s="138" t="s">
        <v>164</v>
      </c>
      <c r="K288" s="426">
        <f t="shared" si="221"/>
        <v>100</v>
      </c>
      <c r="L288" s="426">
        <f t="shared" si="221"/>
        <v>100</v>
      </c>
      <c r="M288" s="426">
        <f t="shared" si="221"/>
        <v>100</v>
      </c>
      <c r="N288" s="426">
        <f t="shared" si="221"/>
        <v>100</v>
      </c>
      <c r="O288" s="191">
        <v>100</v>
      </c>
      <c r="P288" s="115"/>
      <c r="Q288" s="138" t="s">
        <v>164</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hidden="1" customHeight="1" outlineLevel="1" x14ac:dyDescent="0.25">
      <c r="A289" s="141"/>
      <c r="B289" s="130"/>
      <c r="C289" s="111"/>
      <c r="D289" s="111"/>
      <c r="E289" s="111"/>
      <c r="F289" s="113"/>
      <c r="G289" s="115"/>
      <c r="H289" s="115"/>
      <c r="I289" s="138"/>
      <c r="J289" s="138" t="s">
        <v>165</v>
      </c>
      <c r="K289" s="426">
        <f t="shared" si="221"/>
        <v>100</v>
      </c>
      <c r="L289" s="426">
        <f t="shared" si="221"/>
        <v>100</v>
      </c>
      <c r="M289" s="426">
        <f t="shared" si="221"/>
        <v>100</v>
      </c>
      <c r="N289" s="426">
        <f t="shared" si="221"/>
        <v>100</v>
      </c>
      <c r="O289" s="191">
        <v>100</v>
      </c>
      <c r="P289" s="115"/>
      <c r="Q289" s="138" t="s">
        <v>165</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hidden="1" customHeight="1" outlineLevel="1" x14ac:dyDescent="0.25">
      <c r="A290" s="141"/>
      <c r="B290" s="130"/>
      <c r="C290" s="111"/>
      <c r="D290" s="111"/>
      <c r="E290" s="111"/>
      <c r="F290" s="113"/>
      <c r="G290" s="115"/>
      <c r="H290" s="115"/>
      <c r="I290" s="138"/>
      <c r="J290" s="138" t="s">
        <v>166</v>
      </c>
      <c r="K290" s="426">
        <f t="shared" si="221"/>
        <v>100</v>
      </c>
      <c r="L290" s="426">
        <f t="shared" si="221"/>
        <v>100</v>
      </c>
      <c r="M290" s="426">
        <f t="shared" si="221"/>
        <v>100</v>
      </c>
      <c r="N290" s="426">
        <f t="shared" si="221"/>
        <v>100</v>
      </c>
      <c r="O290" s="191">
        <v>100</v>
      </c>
      <c r="P290" s="115"/>
      <c r="Q290" s="138" t="s">
        <v>166</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1" x14ac:dyDescent="0.25">
      <c r="A291" s="141"/>
      <c r="B291" s="130"/>
      <c r="C291" s="111"/>
      <c r="D291" s="111"/>
      <c r="E291" s="111"/>
      <c r="F291" s="113"/>
      <c r="G291" s="115"/>
      <c r="H291" s="115"/>
      <c r="I291" s="138" t="s">
        <v>480</v>
      </c>
      <c r="J291" s="138" t="s">
        <v>465</v>
      </c>
      <c r="K291" s="428">
        <v>200</v>
      </c>
      <c r="L291" s="428">
        <v>300</v>
      </c>
      <c r="M291" s="428">
        <v>300</v>
      </c>
      <c r="N291" s="426">
        <f>$O291</f>
        <v>400</v>
      </c>
      <c r="O291" s="191">
        <v>400</v>
      </c>
      <c r="P291" s="115"/>
      <c r="Q291" s="138" t="s">
        <v>465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1" x14ac:dyDescent="0.25">
      <c r="A292" s="141"/>
      <c r="B292" s="130"/>
      <c r="C292" s="111"/>
      <c r="D292" s="111"/>
      <c r="E292" s="111"/>
      <c r="F292" s="113"/>
      <c r="G292" s="115"/>
      <c r="H292" s="115"/>
      <c r="I292" s="138"/>
      <c r="J292" s="138" t="s">
        <v>158</v>
      </c>
      <c r="K292" s="426">
        <f t="shared" si="221"/>
        <v>733</v>
      </c>
      <c r="L292" s="426">
        <f t="shared" si="221"/>
        <v>733</v>
      </c>
      <c r="M292" s="426">
        <f t="shared" si="221"/>
        <v>733</v>
      </c>
      <c r="N292" s="426">
        <f t="shared" si="221"/>
        <v>733</v>
      </c>
      <c r="O292" s="191">
        <v>733</v>
      </c>
      <c r="P292" s="115"/>
      <c r="Q292" s="138" t="s">
        <v>158</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1" x14ac:dyDescent="0.25">
      <c r="A293" s="141"/>
      <c r="B293" s="130"/>
      <c r="C293" s="111"/>
      <c r="D293" s="111"/>
      <c r="E293" s="111"/>
      <c r="F293" s="113"/>
      <c r="G293" s="115"/>
      <c r="H293" s="115"/>
      <c r="I293" s="138"/>
      <c r="J293" s="138" t="s">
        <v>159</v>
      </c>
      <c r="K293" s="426">
        <f t="shared" si="221"/>
        <v>1071</v>
      </c>
      <c r="L293" s="426">
        <f t="shared" si="221"/>
        <v>1071</v>
      </c>
      <c r="M293" s="426">
        <f t="shared" si="221"/>
        <v>1071</v>
      </c>
      <c r="N293" s="426">
        <f t="shared" si="221"/>
        <v>1071</v>
      </c>
      <c r="O293" s="191">
        <v>1071</v>
      </c>
      <c r="P293" s="115"/>
      <c r="Q293" s="138" t="s">
        <v>159</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1" x14ac:dyDescent="0.25">
      <c r="A294" s="141"/>
      <c r="B294" s="130"/>
      <c r="C294" s="111"/>
      <c r="D294" s="111"/>
      <c r="E294" s="111"/>
      <c r="F294" s="113"/>
      <c r="G294" s="115"/>
      <c r="H294" s="115"/>
      <c r="I294" s="138"/>
      <c r="J294" s="138" t="s">
        <v>160</v>
      </c>
      <c r="K294" s="426">
        <f t="shared" si="221"/>
        <v>1300</v>
      </c>
      <c r="L294" s="426">
        <f t="shared" si="221"/>
        <v>1300</v>
      </c>
      <c r="M294" s="426">
        <f t="shared" si="221"/>
        <v>1300</v>
      </c>
      <c r="N294" s="426">
        <f t="shared" si="221"/>
        <v>1300</v>
      </c>
      <c r="O294" s="191">
        <v>1300</v>
      </c>
      <c r="P294" s="115"/>
      <c r="Q294" s="138" t="s">
        <v>160</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1" x14ac:dyDescent="0.25">
      <c r="A295" s="141"/>
      <c r="B295" s="130"/>
      <c r="C295" s="111"/>
      <c r="D295" s="111"/>
      <c r="E295" s="111"/>
      <c r="F295" s="113"/>
      <c r="G295" s="115"/>
      <c r="H295" s="115"/>
      <c r="I295" s="138"/>
      <c r="J295" s="138" t="s">
        <v>161</v>
      </c>
      <c r="K295" s="426">
        <f t="shared" si="221"/>
        <v>1500</v>
      </c>
      <c r="L295" s="426">
        <f t="shared" si="221"/>
        <v>1500</v>
      </c>
      <c r="M295" s="426">
        <f t="shared" si="221"/>
        <v>1500</v>
      </c>
      <c r="N295" s="426">
        <f t="shared" si="221"/>
        <v>1500</v>
      </c>
      <c r="O295" s="191">
        <v>1500</v>
      </c>
      <c r="P295" s="115"/>
      <c r="Q295" s="138" t="s">
        <v>161</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1" x14ac:dyDescent="0.25">
      <c r="A296" s="141"/>
      <c r="B296" s="130"/>
      <c r="C296" s="111"/>
      <c r="D296" s="111"/>
      <c r="E296" s="111"/>
      <c r="F296" s="113"/>
      <c r="G296" s="115"/>
      <c r="H296" s="115"/>
      <c r="I296" s="138"/>
      <c r="J296" s="138" t="s">
        <v>162</v>
      </c>
      <c r="K296" s="426">
        <f t="shared" si="221"/>
        <v>100</v>
      </c>
      <c r="L296" s="426">
        <f t="shared" si="221"/>
        <v>100</v>
      </c>
      <c r="M296" s="426">
        <f t="shared" si="221"/>
        <v>100</v>
      </c>
      <c r="N296" s="426">
        <f t="shared" si="221"/>
        <v>100</v>
      </c>
      <c r="O296" s="191">
        <v>100</v>
      </c>
      <c r="P296" s="115"/>
      <c r="Q296" s="138" t="s">
        <v>162</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1" x14ac:dyDescent="0.25">
      <c r="A297" s="141"/>
      <c r="B297" s="130"/>
      <c r="C297" s="111"/>
      <c r="D297" s="111"/>
      <c r="E297" s="111"/>
      <c r="F297" s="113"/>
      <c r="G297" s="115"/>
      <c r="H297" s="115"/>
      <c r="I297" s="138"/>
      <c r="J297" s="138" t="s">
        <v>163</v>
      </c>
      <c r="K297" s="426">
        <f t="shared" si="221"/>
        <v>100</v>
      </c>
      <c r="L297" s="426">
        <f t="shared" si="221"/>
        <v>100</v>
      </c>
      <c r="M297" s="426">
        <f>$O297</f>
        <v>100</v>
      </c>
      <c r="N297" s="426">
        <f t="shared" si="221"/>
        <v>100</v>
      </c>
      <c r="O297" s="191">
        <v>100</v>
      </c>
      <c r="P297" s="115"/>
      <c r="Q297" s="138" t="s">
        <v>163</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1" x14ac:dyDescent="0.25">
      <c r="A298" s="141"/>
      <c r="B298" s="130"/>
      <c r="C298" s="111"/>
      <c r="D298" s="111"/>
      <c r="E298" s="111"/>
      <c r="F298" s="113"/>
      <c r="G298" s="115"/>
      <c r="H298" s="115"/>
      <c r="I298" s="138"/>
      <c r="J298" s="138" t="s">
        <v>164</v>
      </c>
      <c r="K298" s="426">
        <f t="shared" ref="K298:N300" si="232">$O298</f>
        <v>100</v>
      </c>
      <c r="L298" s="426">
        <f t="shared" si="232"/>
        <v>100</v>
      </c>
      <c r="M298" s="426">
        <f t="shared" si="232"/>
        <v>100</v>
      </c>
      <c r="N298" s="426">
        <f t="shared" si="232"/>
        <v>100</v>
      </c>
      <c r="O298" s="191">
        <v>100</v>
      </c>
      <c r="P298" s="115"/>
      <c r="Q298" s="138" t="s">
        <v>164</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1" x14ac:dyDescent="0.25">
      <c r="A299" s="141"/>
      <c r="B299" s="130"/>
      <c r="C299" s="111"/>
      <c r="D299" s="111"/>
      <c r="E299" s="111"/>
      <c r="F299" s="113"/>
      <c r="G299" s="115"/>
      <c r="H299" s="115"/>
      <c r="I299" s="138"/>
      <c r="J299" s="138" t="s">
        <v>165</v>
      </c>
      <c r="K299" s="426">
        <f t="shared" si="232"/>
        <v>100</v>
      </c>
      <c r="L299" s="426">
        <f t="shared" si="232"/>
        <v>100</v>
      </c>
      <c r="M299" s="426">
        <f t="shared" si="232"/>
        <v>100</v>
      </c>
      <c r="N299" s="426">
        <f t="shared" si="232"/>
        <v>100</v>
      </c>
      <c r="O299" s="191">
        <v>100</v>
      </c>
      <c r="P299" s="115"/>
      <c r="Q299" s="138" t="s">
        <v>165</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1" x14ac:dyDescent="0.25">
      <c r="A300" s="141"/>
      <c r="B300" s="130"/>
      <c r="C300" s="111"/>
      <c r="D300" s="111"/>
      <c r="E300" s="111"/>
      <c r="F300" s="113"/>
      <c r="G300" s="115"/>
      <c r="H300" s="115"/>
      <c r="I300" s="138"/>
      <c r="J300" s="138" t="s">
        <v>166</v>
      </c>
      <c r="K300" s="426">
        <f t="shared" si="232"/>
        <v>100</v>
      </c>
      <c r="L300" s="426">
        <f t="shared" si="232"/>
        <v>100</v>
      </c>
      <c r="M300" s="426">
        <f t="shared" si="232"/>
        <v>100</v>
      </c>
      <c r="N300" s="426">
        <f t="shared" si="232"/>
        <v>100</v>
      </c>
      <c r="O300" s="191">
        <v>100</v>
      </c>
      <c r="P300" s="115"/>
      <c r="Q300" s="138" t="s">
        <v>166</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1" x14ac:dyDescent="0.25">
      <c r="A301" s="141"/>
      <c r="B301" s="130"/>
      <c r="C301" s="111"/>
      <c r="D301" s="111"/>
      <c r="E301" s="111"/>
      <c r="F301" s="113"/>
      <c r="G301" s="115"/>
      <c r="H301" s="115"/>
      <c r="I301" s="138" t="s">
        <v>952</v>
      </c>
      <c r="J301" s="138" t="s">
        <v>465</v>
      </c>
      <c r="K301" s="428">
        <v>200</v>
      </c>
      <c r="L301" s="428">
        <v>300</v>
      </c>
      <c r="M301" s="428">
        <v>300</v>
      </c>
      <c r="N301" s="426">
        <f>$O301</f>
        <v>400</v>
      </c>
      <c r="O301" s="191">
        <v>400</v>
      </c>
      <c r="P301" s="115"/>
      <c r="Q301" s="138" t="s">
        <v>465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1" x14ac:dyDescent="0.25">
      <c r="A302" s="141"/>
      <c r="B302" s="130"/>
      <c r="C302" s="111"/>
      <c r="D302" s="111"/>
      <c r="E302" s="111"/>
      <c r="F302" s="113"/>
      <c r="G302" s="115"/>
      <c r="H302" s="115"/>
      <c r="I302" s="138"/>
      <c r="J302" s="138" t="s">
        <v>158</v>
      </c>
      <c r="K302" s="426">
        <f t="shared" ref="K302:N317" si="233">$O302</f>
        <v>733</v>
      </c>
      <c r="L302" s="426">
        <f t="shared" si="233"/>
        <v>733</v>
      </c>
      <c r="M302" s="426">
        <f t="shared" si="233"/>
        <v>733</v>
      </c>
      <c r="N302" s="426">
        <f t="shared" si="233"/>
        <v>733</v>
      </c>
      <c r="O302" s="191">
        <v>733</v>
      </c>
      <c r="P302" s="115"/>
      <c r="Q302" s="138" t="s">
        <v>158</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1" x14ac:dyDescent="0.25">
      <c r="A303" s="141"/>
      <c r="B303" s="130"/>
      <c r="C303" s="111"/>
      <c r="D303" s="111"/>
      <c r="E303" s="111"/>
      <c r="F303" s="113"/>
      <c r="G303" s="115"/>
      <c r="H303" s="115"/>
      <c r="I303" s="138"/>
      <c r="J303" s="138" t="s">
        <v>159</v>
      </c>
      <c r="K303" s="426">
        <f t="shared" si="233"/>
        <v>1071</v>
      </c>
      <c r="L303" s="426">
        <f t="shared" si="233"/>
        <v>1071</v>
      </c>
      <c r="M303" s="426">
        <f t="shared" si="233"/>
        <v>1071</v>
      </c>
      <c r="N303" s="426">
        <f t="shared" si="233"/>
        <v>1071</v>
      </c>
      <c r="O303" s="191">
        <v>1071</v>
      </c>
      <c r="P303" s="115"/>
      <c r="Q303" s="138" t="s">
        <v>159</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1" x14ac:dyDescent="0.25">
      <c r="A304" s="141"/>
      <c r="B304" s="130"/>
      <c r="C304" s="111"/>
      <c r="D304" s="111"/>
      <c r="E304" s="111"/>
      <c r="F304" s="113"/>
      <c r="G304" s="115"/>
      <c r="H304" s="115"/>
      <c r="I304" s="138"/>
      <c r="J304" s="138" t="s">
        <v>160</v>
      </c>
      <c r="K304" s="426">
        <f t="shared" si="233"/>
        <v>1300</v>
      </c>
      <c r="L304" s="426">
        <f t="shared" si="233"/>
        <v>1300</v>
      </c>
      <c r="M304" s="426">
        <f t="shared" si="233"/>
        <v>1300</v>
      </c>
      <c r="N304" s="426">
        <f t="shared" si="233"/>
        <v>1300</v>
      </c>
      <c r="O304" s="191">
        <v>1300</v>
      </c>
      <c r="P304" s="115"/>
      <c r="Q304" s="138" t="s">
        <v>160</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1" x14ac:dyDescent="0.25">
      <c r="A305" s="141"/>
      <c r="B305" s="130"/>
      <c r="C305" s="111"/>
      <c r="D305" s="111"/>
      <c r="E305" s="111"/>
      <c r="F305" s="113"/>
      <c r="G305" s="115"/>
      <c r="H305" s="115"/>
      <c r="I305" s="138"/>
      <c r="J305" s="138" t="s">
        <v>161</v>
      </c>
      <c r="K305" s="426">
        <f t="shared" si="233"/>
        <v>1500</v>
      </c>
      <c r="L305" s="426">
        <f t="shared" si="233"/>
        <v>1500</v>
      </c>
      <c r="M305" s="426">
        <f t="shared" si="233"/>
        <v>1500</v>
      </c>
      <c r="N305" s="426">
        <f t="shared" si="233"/>
        <v>1500</v>
      </c>
      <c r="O305" s="191">
        <v>1500</v>
      </c>
      <c r="P305" s="115"/>
      <c r="Q305" s="138" t="s">
        <v>161</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1" x14ac:dyDescent="0.25">
      <c r="A306" s="141"/>
      <c r="B306" s="130"/>
      <c r="C306" s="111"/>
      <c r="D306" s="111"/>
      <c r="E306" s="111"/>
      <c r="F306" s="113"/>
      <c r="G306" s="115"/>
      <c r="H306" s="115"/>
      <c r="I306" s="138"/>
      <c r="J306" s="138" t="s">
        <v>162</v>
      </c>
      <c r="K306" s="426">
        <f t="shared" si="233"/>
        <v>100</v>
      </c>
      <c r="L306" s="426">
        <f t="shared" si="233"/>
        <v>100</v>
      </c>
      <c r="M306" s="426">
        <f t="shared" si="233"/>
        <v>100</v>
      </c>
      <c r="N306" s="426">
        <f t="shared" si="233"/>
        <v>100</v>
      </c>
      <c r="O306" s="191">
        <v>100</v>
      </c>
      <c r="P306" s="115"/>
      <c r="Q306" s="138" t="s">
        <v>162</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1" x14ac:dyDescent="0.25">
      <c r="A307" s="141"/>
      <c r="B307" s="130"/>
      <c r="C307" s="111"/>
      <c r="D307" s="111"/>
      <c r="E307" s="111"/>
      <c r="F307" s="113"/>
      <c r="G307" s="115"/>
      <c r="H307" s="115"/>
      <c r="I307" s="138"/>
      <c r="J307" s="138" t="s">
        <v>163</v>
      </c>
      <c r="K307" s="426">
        <f t="shared" si="233"/>
        <v>100</v>
      </c>
      <c r="L307" s="426">
        <f t="shared" si="233"/>
        <v>100</v>
      </c>
      <c r="M307" s="426">
        <f>$O307</f>
        <v>100</v>
      </c>
      <c r="N307" s="426">
        <f t="shared" si="233"/>
        <v>100</v>
      </c>
      <c r="O307" s="191">
        <v>100</v>
      </c>
      <c r="P307" s="115"/>
      <c r="Q307" s="138" t="s">
        <v>163</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1" x14ac:dyDescent="0.25">
      <c r="A308" s="141"/>
      <c r="B308" s="130"/>
      <c r="C308" s="111"/>
      <c r="D308" s="111"/>
      <c r="E308" s="111"/>
      <c r="F308" s="113"/>
      <c r="G308" s="115"/>
      <c r="H308" s="115"/>
      <c r="I308" s="138"/>
      <c r="J308" s="138" t="s">
        <v>164</v>
      </c>
      <c r="K308" s="426">
        <f t="shared" si="233"/>
        <v>100</v>
      </c>
      <c r="L308" s="426">
        <f t="shared" si="233"/>
        <v>100</v>
      </c>
      <c r="M308" s="426">
        <f t="shared" si="233"/>
        <v>100</v>
      </c>
      <c r="N308" s="426">
        <f t="shared" si="233"/>
        <v>100</v>
      </c>
      <c r="O308" s="191">
        <v>100</v>
      </c>
      <c r="P308" s="115"/>
      <c r="Q308" s="138" t="s">
        <v>164</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1" x14ac:dyDescent="0.25">
      <c r="A309" s="141"/>
      <c r="B309" s="130"/>
      <c r="C309" s="111"/>
      <c r="D309" s="111"/>
      <c r="E309" s="111"/>
      <c r="F309" s="113"/>
      <c r="G309" s="115"/>
      <c r="H309" s="115"/>
      <c r="I309" s="138"/>
      <c r="J309" s="138" t="s">
        <v>165</v>
      </c>
      <c r="K309" s="426">
        <f t="shared" si="233"/>
        <v>100</v>
      </c>
      <c r="L309" s="426">
        <f t="shared" si="233"/>
        <v>100</v>
      </c>
      <c r="M309" s="426">
        <f t="shared" si="233"/>
        <v>100</v>
      </c>
      <c r="N309" s="426">
        <f t="shared" si="233"/>
        <v>100</v>
      </c>
      <c r="O309" s="191">
        <v>100</v>
      </c>
      <c r="P309" s="115"/>
      <c r="Q309" s="138" t="s">
        <v>165</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1" x14ac:dyDescent="0.25">
      <c r="A310" s="141"/>
      <c r="B310" s="130"/>
      <c r="C310" s="111"/>
      <c r="D310" s="111"/>
      <c r="E310" s="111"/>
      <c r="F310" s="113"/>
      <c r="G310" s="115"/>
      <c r="H310" s="115"/>
      <c r="I310" s="138"/>
      <c r="J310" s="138" t="s">
        <v>166</v>
      </c>
      <c r="K310" s="426">
        <f t="shared" si="233"/>
        <v>100</v>
      </c>
      <c r="L310" s="426">
        <f t="shared" si="233"/>
        <v>100</v>
      </c>
      <c r="M310" s="426">
        <f t="shared" si="233"/>
        <v>100</v>
      </c>
      <c r="N310" s="426">
        <f t="shared" si="233"/>
        <v>100</v>
      </c>
      <c r="O310" s="191">
        <v>100</v>
      </c>
      <c r="P310" s="115"/>
      <c r="Q310" s="138" t="s">
        <v>166</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1" x14ac:dyDescent="0.25">
      <c r="A311" s="141"/>
      <c r="B311" s="130"/>
      <c r="C311" s="111"/>
      <c r="D311" s="111"/>
      <c r="E311" s="111"/>
      <c r="F311" s="113"/>
      <c r="G311" s="115"/>
      <c r="H311" s="115"/>
      <c r="I311" s="138" t="s">
        <v>953</v>
      </c>
      <c r="J311" s="138" t="s">
        <v>465</v>
      </c>
      <c r="K311" s="428">
        <v>200</v>
      </c>
      <c r="L311" s="428">
        <v>300</v>
      </c>
      <c r="M311" s="428">
        <v>300</v>
      </c>
      <c r="N311" s="426">
        <f>$O311</f>
        <v>400</v>
      </c>
      <c r="O311" s="191">
        <v>400</v>
      </c>
      <c r="P311" s="115"/>
      <c r="Q311" s="138" t="s">
        <v>465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1" x14ac:dyDescent="0.25">
      <c r="A312" s="141"/>
      <c r="B312" s="130"/>
      <c r="C312" s="111"/>
      <c r="D312" s="111"/>
      <c r="E312" s="111"/>
      <c r="F312" s="113"/>
      <c r="G312" s="115"/>
      <c r="H312" s="115"/>
      <c r="I312" s="138"/>
      <c r="J312" s="138" t="s">
        <v>158</v>
      </c>
      <c r="K312" s="426">
        <f t="shared" si="233"/>
        <v>733</v>
      </c>
      <c r="L312" s="426">
        <f t="shared" si="233"/>
        <v>733</v>
      </c>
      <c r="M312" s="426">
        <f t="shared" si="233"/>
        <v>733</v>
      </c>
      <c r="N312" s="426">
        <f t="shared" si="233"/>
        <v>733</v>
      </c>
      <c r="O312" s="191">
        <v>733</v>
      </c>
      <c r="P312" s="115"/>
      <c r="Q312" s="138" t="s">
        <v>158</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1" x14ac:dyDescent="0.25">
      <c r="A313" s="141"/>
      <c r="B313" s="130"/>
      <c r="C313" s="111"/>
      <c r="D313" s="111"/>
      <c r="E313" s="111"/>
      <c r="F313" s="113"/>
      <c r="G313" s="115"/>
      <c r="H313" s="115"/>
      <c r="I313" s="138"/>
      <c r="J313" s="138" t="s">
        <v>159</v>
      </c>
      <c r="K313" s="426">
        <f t="shared" si="233"/>
        <v>1071</v>
      </c>
      <c r="L313" s="426">
        <f t="shared" si="233"/>
        <v>1071</v>
      </c>
      <c r="M313" s="426">
        <f t="shared" si="233"/>
        <v>1071</v>
      </c>
      <c r="N313" s="426">
        <f t="shared" si="233"/>
        <v>1071</v>
      </c>
      <c r="O313" s="191">
        <v>1071</v>
      </c>
      <c r="P313" s="115"/>
      <c r="Q313" s="138" t="s">
        <v>159</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1" x14ac:dyDescent="0.25">
      <c r="A314" s="141"/>
      <c r="B314" s="130"/>
      <c r="C314" s="111"/>
      <c r="D314" s="111"/>
      <c r="E314" s="111"/>
      <c r="F314" s="113"/>
      <c r="G314" s="115"/>
      <c r="H314" s="115"/>
      <c r="I314" s="138"/>
      <c r="J314" s="138" t="s">
        <v>160</v>
      </c>
      <c r="K314" s="426">
        <f t="shared" si="233"/>
        <v>1300</v>
      </c>
      <c r="L314" s="426">
        <f t="shared" si="233"/>
        <v>1300</v>
      </c>
      <c r="M314" s="426">
        <f t="shared" si="233"/>
        <v>1300</v>
      </c>
      <c r="N314" s="426">
        <f t="shared" si="233"/>
        <v>1300</v>
      </c>
      <c r="O314" s="191">
        <v>1300</v>
      </c>
      <c r="P314" s="115"/>
      <c r="Q314" s="138" t="s">
        <v>160</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1" x14ac:dyDescent="0.25">
      <c r="A315" s="141"/>
      <c r="B315" s="130"/>
      <c r="C315" s="111"/>
      <c r="D315" s="111"/>
      <c r="E315" s="111"/>
      <c r="F315" s="113"/>
      <c r="G315" s="115"/>
      <c r="H315" s="115"/>
      <c r="I315" s="138"/>
      <c r="J315" s="138" t="s">
        <v>161</v>
      </c>
      <c r="K315" s="426">
        <f t="shared" si="233"/>
        <v>1500</v>
      </c>
      <c r="L315" s="426">
        <f t="shared" si="233"/>
        <v>1500</v>
      </c>
      <c r="M315" s="426">
        <f t="shared" si="233"/>
        <v>1500</v>
      </c>
      <c r="N315" s="426">
        <f t="shared" si="233"/>
        <v>1500</v>
      </c>
      <c r="O315" s="191">
        <v>1500</v>
      </c>
      <c r="P315" s="115"/>
      <c r="Q315" s="138" t="s">
        <v>161</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1" x14ac:dyDescent="0.25">
      <c r="A316" s="141"/>
      <c r="B316" s="130"/>
      <c r="C316" s="111"/>
      <c r="D316" s="111"/>
      <c r="E316" s="111"/>
      <c r="F316" s="113"/>
      <c r="G316" s="115"/>
      <c r="H316" s="115"/>
      <c r="I316" s="138"/>
      <c r="J316" s="138" t="s">
        <v>162</v>
      </c>
      <c r="K316" s="426">
        <f t="shared" si="233"/>
        <v>100</v>
      </c>
      <c r="L316" s="426">
        <f t="shared" si="233"/>
        <v>100</v>
      </c>
      <c r="M316" s="426">
        <f t="shared" si="233"/>
        <v>100</v>
      </c>
      <c r="N316" s="426">
        <f t="shared" si="233"/>
        <v>100</v>
      </c>
      <c r="O316" s="191">
        <v>100</v>
      </c>
      <c r="P316" s="115"/>
      <c r="Q316" s="138" t="s">
        <v>162</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1" x14ac:dyDescent="0.25">
      <c r="A317" s="141"/>
      <c r="B317" s="130"/>
      <c r="C317" s="111"/>
      <c r="D317" s="111"/>
      <c r="E317" s="111"/>
      <c r="F317" s="113"/>
      <c r="G317" s="115"/>
      <c r="H317" s="115"/>
      <c r="I317" s="138"/>
      <c r="J317" s="138" t="s">
        <v>163</v>
      </c>
      <c r="K317" s="426">
        <f t="shared" si="233"/>
        <v>100</v>
      </c>
      <c r="L317" s="426">
        <f t="shared" si="233"/>
        <v>100</v>
      </c>
      <c r="M317" s="426">
        <f>$O317</f>
        <v>100</v>
      </c>
      <c r="N317" s="426">
        <f t="shared" si="233"/>
        <v>100</v>
      </c>
      <c r="O317" s="191">
        <v>100</v>
      </c>
      <c r="P317" s="115"/>
      <c r="Q317" s="138" t="s">
        <v>163</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1" x14ac:dyDescent="0.25">
      <c r="A318" s="141"/>
      <c r="B318" s="130"/>
      <c r="C318" s="111"/>
      <c r="D318" s="111"/>
      <c r="E318" s="111"/>
      <c r="F318" s="113"/>
      <c r="G318" s="115"/>
      <c r="H318" s="115"/>
      <c r="I318" s="138"/>
      <c r="J318" s="138" t="s">
        <v>164</v>
      </c>
      <c r="K318" s="426">
        <f t="shared" ref="K318:N320" si="246">$O318</f>
        <v>100</v>
      </c>
      <c r="L318" s="426">
        <f t="shared" si="246"/>
        <v>100</v>
      </c>
      <c r="M318" s="426">
        <f t="shared" si="246"/>
        <v>100</v>
      </c>
      <c r="N318" s="426">
        <f t="shared" si="246"/>
        <v>100</v>
      </c>
      <c r="O318" s="191">
        <v>100</v>
      </c>
      <c r="P318" s="115"/>
      <c r="Q318" s="138" t="s">
        <v>164</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1" x14ac:dyDescent="0.25">
      <c r="A319" s="141"/>
      <c r="B319" s="130"/>
      <c r="C319" s="111"/>
      <c r="D319" s="111"/>
      <c r="E319" s="111"/>
      <c r="F319" s="113"/>
      <c r="G319" s="115"/>
      <c r="H319" s="115"/>
      <c r="I319" s="138"/>
      <c r="J319" s="138" t="s">
        <v>165</v>
      </c>
      <c r="K319" s="426">
        <f t="shared" si="246"/>
        <v>100</v>
      </c>
      <c r="L319" s="426">
        <f t="shared" si="246"/>
        <v>100</v>
      </c>
      <c r="M319" s="426">
        <f t="shared" si="246"/>
        <v>100</v>
      </c>
      <c r="N319" s="426">
        <f t="shared" si="246"/>
        <v>100</v>
      </c>
      <c r="O319" s="191">
        <v>100</v>
      </c>
      <c r="P319" s="115"/>
      <c r="Q319" s="138" t="s">
        <v>165</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1" x14ac:dyDescent="0.25">
      <c r="A320" s="141"/>
      <c r="B320" s="130"/>
      <c r="C320" s="111"/>
      <c r="D320" s="111"/>
      <c r="E320" s="111"/>
      <c r="F320" s="113"/>
      <c r="G320" s="115"/>
      <c r="H320" s="115"/>
      <c r="I320" s="138"/>
      <c r="J320" s="138" t="s">
        <v>166</v>
      </c>
      <c r="K320" s="426">
        <f t="shared" si="246"/>
        <v>100</v>
      </c>
      <c r="L320" s="426">
        <f t="shared" si="246"/>
        <v>100</v>
      </c>
      <c r="M320" s="426">
        <f t="shared" si="246"/>
        <v>100</v>
      </c>
      <c r="N320" s="426">
        <f t="shared" si="246"/>
        <v>100</v>
      </c>
      <c r="O320" s="191">
        <v>100</v>
      </c>
      <c r="P320" s="115"/>
      <c r="Q320" s="138" t="s">
        <v>166</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1" x14ac:dyDescent="0.25">
      <c r="A321" s="141"/>
      <c r="B321" s="130"/>
      <c r="C321" s="111"/>
      <c r="D321" s="111"/>
      <c r="E321" s="111"/>
      <c r="F321" s="113"/>
      <c r="G321" s="115"/>
      <c r="H321" s="115"/>
      <c r="I321" s="138" t="s">
        <v>954</v>
      </c>
      <c r="J321" s="138" t="s">
        <v>465</v>
      </c>
      <c r="K321" s="428">
        <v>200</v>
      </c>
      <c r="L321" s="428">
        <v>300</v>
      </c>
      <c r="M321" s="428">
        <v>300</v>
      </c>
      <c r="N321" s="426">
        <f>$O321</f>
        <v>400</v>
      </c>
      <c r="O321" s="191">
        <v>400</v>
      </c>
      <c r="P321" s="115"/>
      <c r="Q321" s="138" t="s">
        <v>465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1" x14ac:dyDescent="0.25">
      <c r="A322" s="141"/>
      <c r="B322" s="130"/>
      <c r="C322" s="111"/>
      <c r="D322" s="111"/>
      <c r="E322" s="111"/>
      <c r="F322" s="113"/>
      <c r="G322" s="115"/>
      <c r="H322" s="115"/>
      <c r="I322" s="138"/>
      <c r="J322" s="138" t="s">
        <v>158</v>
      </c>
      <c r="K322" s="426">
        <f t="shared" ref="K322:N337" si="247">$O322</f>
        <v>733</v>
      </c>
      <c r="L322" s="426">
        <f t="shared" si="247"/>
        <v>733</v>
      </c>
      <c r="M322" s="426">
        <f t="shared" si="247"/>
        <v>733</v>
      </c>
      <c r="N322" s="426">
        <f t="shared" si="247"/>
        <v>733</v>
      </c>
      <c r="O322" s="191">
        <v>733</v>
      </c>
      <c r="P322" s="115"/>
      <c r="Q322" s="138" t="s">
        <v>158</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1" x14ac:dyDescent="0.25">
      <c r="A323" s="141"/>
      <c r="B323" s="130"/>
      <c r="C323" s="111"/>
      <c r="D323" s="111"/>
      <c r="E323" s="111"/>
      <c r="F323" s="113"/>
      <c r="G323" s="115"/>
      <c r="H323" s="115"/>
      <c r="I323" s="138"/>
      <c r="J323" s="138" t="s">
        <v>159</v>
      </c>
      <c r="K323" s="426">
        <f t="shared" si="247"/>
        <v>1071</v>
      </c>
      <c r="L323" s="426">
        <f t="shared" si="247"/>
        <v>1071</v>
      </c>
      <c r="M323" s="426">
        <f t="shared" si="247"/>
        <v>1071</v>
      </c>
      <c r="N323" s="426">
        <f t="shared" si="247"/>
        <v>1071</v>
      </c>
      <c r="O323" s="191">
        <v>1071</v>
      </c>
      <c r="P323" s="115"/>
      <c r="Q323" s="138" t="s">
        <v>159</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1" x14ac:dyDescent="0.25">
      <c r="A324" s="141"/>
      <c r="B324" s="130"/>
      <c r="C324" s="111"/>
      <c r="D324" s="111"/>
      <c r="E324" s="111"/>
      <c r="F324" s="113"/>
      <c r="G324" s="115"/>
      <c r="H324" s="115"/>
      <c r="I324" s="138"/>
      <c r="J324" s="138" t="s">
        <v>160</v>
      </c>
      <c r="K324" s="426">
        <f t="shared" si="247"/>
        <v>1300</v>
      </c>
      <c r="L324" s="426">
        <f t="shared" si="247"/>
        <v>1300</v>
      </c>
      <c r="M324" s="426">
        <f t="shared" si="247"/>
        <v>1300</v>
      </c>
      <c r="N324" s="426">
        <f t="shared" si="247"/>
        <v>1300</v>
      </c>
      <c r="O324" s="191">
        <v>1300</v>
      </c>
      <c r="P324" s="115"/>
      <c r="Q324" s="138" t="s">
        <v>160</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1" x14ac:dyDescent="0.25">
      <c r="A325" s="141"/>
      <c r="B325" s="130"/>
      <c r="C325" s="111"/>
      <c r="D325" s="111"/>
      <c r="E325" s="111"/>
      <c r="F325" s="113"/>
      <c r="G325" s="115"/>
      <c r="H325" s="115"/>
      <c r="I325" s="138"/>
      <c r="J325" s="138" t="s">
        <v>161</v>
      </c>
      <c r="K325" s="426">
        <f t="shared" si="247"/>
        <v>1500</v>
      </c>
      <c r="L325" s="426">
        <f t="shared" si="247"/>
        <v>1500</v>
      </c>
      <c r="M325" s="426">
        <f t="shared" si="247"/>
        <v>1500</v>
      </c>
      <c r="N325" s="426">
        <f t="shared" si="247"/>
        <v>1500</v>
      </c>
      <c r="O325" s="191">
        <v>1500</v>
      </c>
      <c r="P325" s="115"/>
      <c r="Q325" s="138" t="s">
        <v>161</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1" x14ac:dyDescent="0.25">
      <c r="A326" s="141"/>
      <c r="B326" s="130"/>
      <c r="C326" s="111"/>
      <c r="D326" s="111"/>
      <c r="E326" s="111"/>
      <c r="F326" s="113"/>
      <c r="G326" s="115"/>
      <c r="H326" s="115"/>
      <c r="I326" s="138"/>
      <c r="J326" s="138" t="s">
        <v>162</v>
      </c>
      <c r="K326" s="426">
        <f t="shared" si="247"/>
        <v>100</v>
      </c>
      <c r="L326" s="426">
        <f t="shared" si="247"/>
        <v>100</v>
      </c>
      <c r="M326" s="426">
        <f t="shared" si="247"/>
        <v>100</v>
      </c>
      <c r="N326" s="426">
        <f t="shared" si="247"/>
        <v>100</v>
      </c>
      <c r="O326" s="191">
        <v>100</v>
      </c>
      <c r="P326" s="115"/>
      <c r="Q326" s="138" t="s">
        <v>162</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1" x14ac:dyDescent="0.25">
      <c r="A327" s="141"/>
      <c r="B327" s="130"/>
      <c r="C327" s="111"/>
      <c r="D327" s="111"/>
      <c r="E327" s="111"/>
      <c r="F327" s="113"/>
      <c r="G327" s="115"/>
      <c r="H327" s="115"/>
      <c r="I327" s="138"/>
      <c r="J327" s="138" t="s">
        <v>163</v>
      </c>
      <c r="K327" s="426">
        <f t="shared" si="247"/>
        <v>100</v>
      </c>
      <c r="L327" s="426">
        <f t="shared" si="247"/>
        <v>100</v>
      </c>
      <c r="M327" s="426">
        <f>$O327</f>
        <v>100</v>
      </c>
      <c r="N327" s="426">
        <f t="shared" si="247"/>
        <v>100</v>
      </c>
      <c r="O327" s="191">
        <v>100</v>
      </c>
      <c r="P327" s="115"/>
      <c r="Q327" s="138" t="s">
        <v>163</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1" x14ac:dyDescent="0.25">
      <c r="A328" s="141"/>
      <c r="B328" s="130"/>
      <c r="C328" s="111"/>
      <c r="D328" s="111"/>
      <c r="E328" s="111"/>
      <c r="F328" s="113"/>
      <c r="G328" s="115"/>
      <c r="H328" s="115"/>
      <c r="I328" s="138"/>
      <c r="J328" s="138" t="s">
        <v>164</v>
      </c>
      <c r="K328" s="426">
        <f t="shared" si="247"/>
        <v>100</v>
      </c>
      <c r="L328" s="426">
        <f t="shared" si="247"/>
        <v>100</v>
      </c>
      <c r="M328" s="426">
        <f t="shared" si="247"/>
        <v>100</v>
      </c>
      <c r="N328" s="426">
        <f t="shared" si="247"/>
        <v>100</v>
      </c>
      <c r="O328" s="191">
        <v>100</v>
      </c>
      <c r="P328" s="115"/>
      <c r="Q328" s="138" t="s">
        <v>164</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1" x14ac:dyDescent="0.25">
      <c r="A329" s="141"/>
      <c r="B329" s="130"/>
      <c r="C329" s="111"/>
      <c r="D329" s="111"/>
      <c r="E329" s="111"/>
      <c r="F329" s="113"/>
      <c r="G329" s="115"/>
      <c r="H329" s="115"/>
      <c r="I329" s="138"/>
      <c r="J329" s="138" t="s">
        <v>165</v>
      </c>
      <c r="K329" s="426">
        <f t="shared" si="247"/>
        <v>100</v>
      </c>
      <c r="L329" s="426">
        <f t="shared" si="247"/>
        <v>100</v>
      </c>
      <c r="M329" s="426">
        <f t="shared" si="247"/>
        <v>100</v>
      </c>
      <c r="N329" s="426">
        <f t="shared" si="247"/>
        <v>100</v>
      </c>
      <c r="O329" s="191">
        <v>100</v>
      </c>
      <c r="P329" s="115"/>
      <c r="Q329" s="138" t="s">
        <v>165</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1" x14ac:dyDescent="0.25">
      <c r="A330" s="141"/>
      <c r="B330" s="130"/>
      <c r="C330" s="111"/>
      <c r="D330" s="111"/>
      <c r="E330" s="111"/>
      <c r="F330" s="113"/>
      <c r="G330" s="115"/>
      <c r="H330" s="115"/>
      <c r="I330" s="138"/>
      <c r="J330" s="138" t="s">
        <v>166</v>
      </c>
      <c r="K330" s="426">
        <f t="shared" si="247"/>
        <v>100</v>
      </c>
      <c r="L330" s="426">
        <f t="shared" si="247"/>
        <v>100</v>
      </c>
      <c r="M330" s="426">
        <f t="shared" si="247"/>
        <v>100</v>
      </c>
      <c r="N330" s="426">
        <f t="shared" si="247"/>
        <v>100</v>
      </c>
      <c r="O330" s="191">
        <v>100</v>
      </c>
      <c r="P330" s="115"/>
      <c r="Q330" s="138" t="s">
        <v>166</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1" x14ac:dyDescent="0.25">
      <c r="A331" s="141"/>
      <c r="B331" s="130"/>
      <c r="C331" s="111"/>
      <c r="D331" s="111"/>
      <c r="E331" s="111"/>
      <c r="F331" s="113"/>
      <c r="G331" s="115"/>
      <c r="H331" s="115"/>
      <c r="I331" s="138" t="s">
        <v>955</v>
      </c>
      <c r="J331" s="138" t="s">
        <v>465</v>
      </c>
      <c r="K331" s="428">
        <v>200</v>
      </c>
      <c r="L331" s="428">
        <v>300</v>
      </c>
      <c r="M331" s="428">
        <v>300</v>
      </c>
      <c r="N331" s="426">
        <f>$O331</f>
        <v>400</v>
      </c>
      <c r="O331" s="191">
        <v>400</v>
      </c>
      <c r="P331" s="115"/>
      <c r="Q331" s="138" t="s">
        <v>465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1" x14ac:dyDescent="0.25">
      <c r="A332" s="141"/>
      <c r="B332" s="130"/>
      <c r="C332" s="111"/>
      <c r="D332" s="111"/>
      <c r="E332" s="111"/>
      <c r="F332" s="113"/>
      <c r="G332" s="115"/>
      <c r="H332" s="115"/>
      <c r="I332" s="138"/>
      <c r="J332" s="138" t="s">
        <v>158</v>
      </c>
      <c r="K332" s="426">
        <f t="shared" si="247"/>
        <v>733</v>
      </c>
      <c r="L332" s="426">
        <f t="shared" si="247"/>
        <v>733</v>
      </c>
      <c r="M332" s="426">
        <f t="shared" si="247"/>
        <v>733</v>
      </c>
      <c r="N332" s="426">
        <f t="shared" si="247"/>
        <v>733</v>
      </c>
      <c r="O332" s="191">
        <v>733</v>
      </c>
      <c r="P332" s="115"/>
      <c r="Q332" s="138" t="s">
        <v>158</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1" x14ac:dyDescent="0.25">
      <c r="A333" s="141"/>
      <c r="B333" s="130"/>
      <c r="C333" s="111"/>
      <c r="D333" s="111"/>
      <c r="E333" s="111"/>
      <c r="F333" s="113"/>
      <c r="G333" s="115"/>
      <c r="H333" s="115"/>
      <c r="I333" s="138"/>
      <c r="J333" s="138" t="s">
        <v>159</v>
      </c>
      <c r="K333" s="426">
        <f t="shared" si="247"/>
        <v>1071</v>
      </c>
      <c r="L333" s="426">
        <f t="shared" si="247"/>
        <v>1071</v>
      </c>
      <c r="M333" s="426">
        <f t="shared" si="247"/>
        <v>1071</v>
      </c>
      <c r="N333" s="426">
        <f t="shared" si="247"/>
        <v>1071</v>
      </c>
      <c r="O333" s="191">
        <v>1071</v>
      </c>
      <c r="P333" s="115"/>
      <c r="Q333" s="138" t="s">
        <v>159</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1" x14ac:dyDescent="0.25">
      <c r="A334" s="141"/>
      <c r="B334" s="130"/>
      <c r="C334" s="111"/>
      <c r="D334" s="111"/>
      <c r="E334" s="111"/>
      <c r="F334" s="113"/>
      <c r="G334" s="115"/>
      <c r="H334" s="115"/>
      <c r="I334" s="138"/>
      <c r="J334" s="138" t="s">
        <v>160</v>
      </c>
      <c r="K334" s="426">
        <f t="shared" si="247"/>
        <v>1300</v>
      </c>
      <c r="L334" s="426">
        <f t="shared" si="247"/>
        <v>1300</v>
      </c>
      <c r="M334" s="426">
        <f t="shared" si="247"/>
        <v>1300</v>
      </c>
      <c r="N334" s="426">
        <f t="shared" si="247"/>
        <v>1300</v>
      </c>
      <c r="O334" s="191">
        <v>1300</v>
      </c>
      <c r="P334" s="115"/>
      <c r="Q334" s="138" t="s">
        <v>160</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1" x14ac:dyDescent="0.25">
      <c r="A335" s="141"/>
      <c r="B335" s="130"/>
      <c r="C335" s="111"/>
      <c r="D335" s="111"/>
      <c r="E335" s="111"/>
      <c r="F335" s="113"/>
      <c r="G335" s="115"/>
      <c r="H335" s="115"/>
      <c r="I335" s="138"/>
      <c r="J335" s="138" t="s">
        <v>161</v>
      </c>
      <c r="K335" s="426">
        <f t="shared" si="247"/>
        <v>1500</v>
      </c>
      <c r="L335" s="426">
        <f t="shared" si="247"/>
        <v>1500</v>
      </c>
      <c r="M335" s="426">
        <f t="shared" si="247"/>
        <v>1500</v>
      </c>
      <c r="N335" s="426">
        <f t="shared" si="247"/>
        <v>1500</v>
      </c>
      <c r="O335" s="191">
        <v>1500</v>
      </c>
      <c r="P335" s="115"/>
      <c r="Q335" s="138" t="s">
        <v>161</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1" x14ac:dyDescent="0.25">
      <c r="A336" s="141"/>
      <c r="B336" s="130"/>
      <c r="C336" s="111"/>
      <c r="D336" s="111"/>
      <c r="E336" s="111"/>
      <c r="F336" s="113"/>
      <c r="G336" s="115"/>
      <c r="H336" s="115"/>
      <c r="I336" s="138"/>
      <c r="J336" s="138" t="s">
        <v>162</v>
      </c>
      <c r="K336" s="426">
        <f t="shared" si="247"/>
        <v>100</v>
      </c>
      <c r="L336" s="426">
        <f t="shared" si="247"/>
        <v>100</v>
      </c>
      <c r="M336" s="426">
        <f t="shared" si="247"/>
        <v>100</v>
      </c>
      <c r="N336" s="426">
        <f t="shared" si="247"/>
        <v>100</v>
      </c>
      <c r="O336" s="191">
        <v>100</v>
      </c>
      <c r="P336" s="115"/>
      <c r="Q336" s="138" t="s">
        <v>162</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1" x14ac:dyDescent="0.25">
      <c r="A337" s="141"/>
      <c r="B337" s="130"/>
      <c r="C337" s="111"/>
      <c r="D337" s="111"/>
      <c r="E337" s="111"/>
      <c r="F337" s="113"/>
      <c r="G337" s="115"/>
      <c r="H337" s="115"/>
      <c r="I337" s="138"/>
      <c r="J337" s="138" t="s">
        <v>163</v>
      </c>
      <c r="K337" s="426">
        <f t="shared" si="247"/>
        <v>100</v>
      </c>
      <c r="L337" s="426">
        <f t="shared" si="247"/>
        <v>100</v>
      </c>
      <c r="M337" s="426">
        <f>$O337</f>
        <v>100</v>
      </c>
      <c r="N337" s="426">
        <f t="shared" si="247"/>
        <v>100</v>
      </c>
      <c r="O337" s="191">
        <v>100</v>
      </c>
      <c r="P337" s="115"/>
      <c r="Q337" s="138" t="s">
        <v>163</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1" x14ac:dyDescent="0.25">
      <c r="A338" s="141"/>
      <c r="B338" s="130"/>
      <c r="C338" s="111"/>
      <c r="D338" s="111"/>
      <c r="E338" s="111"/>
      <c r="F338" s="113"/>
      <c r="G338" s="115"/>
      <c r="H338" s="115"/>
      <c r="I338" s="138"/>
      <c r="J338" s="138" t="s">
        <v>164</v>
      </c>
      <c r="K338" s="426">
        <f t="shared" ref="K338:N340" si="260">$O338</f>
        <v>100</v>
      </c>
      <c r="L338" s="426">
        <f t="shared" si="260"/>
        <v>100</v>
      </c>
      <c r="M338" s="426">
        <f t="shared" si="260"/>
        <v>100</v>
      </c>
      <c r="N338" s="426">
        <f t="shared" si="260"/>
        <v>100</v>
      </c>
      <c r="O338" s="191">
        <v>100</v>
      </c>
      <c r="P338" s="115"/>
      <c r="Q338" s="138" t="s">
        <v>164</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1" x14ac:dyDescent="0.25">
      <c r="A339" s="141"/>
      <c r="B339" s="130"/>
      <c r="C339" s="111"/>
      <c r="D339" s="111"/>
      <c r="E339" s="111"/>
      <c r="F339" s="113"/>
      <c r="G339" s="115"/>
      <c r="H339" s="115"/>
      <c r="I339" s="138"/>
      <c r="J339" s="138" t="s">
        <v>165</v>
      </c>
      <c r="K339" s="426">
        <f t="shared" si="260"/>
        <v>100</v>
      </c>
      <c r="L339" s="426">
        <f t="shared" si="260"/>
        <v>100</v>
      </c>
      <c r="M339" s="426">
        <f t="shared" si="260"/>
        <v>100</v>
      </c>
      <c r="N339" s="426">
        <f t="shared" si="260"/>
        <v>100</v>
      </c>
      <c r="O339" s="191">
        <v>100</v>
      </c>
      <c r="P339" s="115"/>
      <c r="Q339" s="138" t="s">
        <v>165</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1" x14ac:dyDescent="0.25">
      <c r="A340" s="141"/>
      <c r="B340" s="130"/>
      <c r="C340" s="111"/>
      <c r="D340" s="111"/>
      <c r="E340" s="111"/>
      <c r="F340" s="113"/>
      <c r="G340" s="115"/>
      <c r="H340" s="115"/>
      <c r="I340" s="138"/>
      <c r="J340" s="138" t="s">
        <v>166</v>
      </c>
      <c r="K340" s="426">
        <f t="shared" si="260"/>
        <v>100</v>
      </c>
      <c r="L340" s="426">
        <f t="shared" si="260"/>
        <v>100</v>
      </c>
      <c r="M340" s="426">
        <f t="shared" si="260"/>
        <v>100</v>
      </c>
      <c r="N340" s="426">
        <f t="shared" si="260"/>
        <v>100</v>
      </c>
      <c r="O340" s="191">
        <v>100</v>
      </c>
      <c r="P340" s="115"/>
      <c r="Q340" s="138" t="s">
        <v>166</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1" x14ac:dyDescent="0.25">
      <c r="A341" s="141"/>
      <c r="B341" s="130"/>
      <c r="C341" s="111"/>
      <c r="D341" s="111"/>
      <c r="E341" s="111"/>
      <c r="F341" s="113"/>
      <c r="G341" s="115"/>
      <c r="H341" s="115"/>
      <c r="I341" s="138" t="s">
        <v>956</v>
      </c>
      <c r="J341" s="138" t="s">
        <v>465</v>
      </c>
      <c r="K341" s="428">
        <v>200</v>
      </c>
      <c r="L341" s="428">
        <v>300</v>
      </c>
      <c r="M341" s="428">
        <v>300</v>
      </c>
      <c r="N341" s="426">
        <f>$O341</f>
        <v>400</v>
      </c>
      <c r="O341" s="191">
        <v>400</v>
      </c>
      <c r="P341" s="115"/>
      <c r="Q341" s="138" t="s">
        <v>465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1" x14ac:dyDescent="0.25">
      <c r="A342" s="141"/>
      <c r="B342" s="130"/>
      <c r="C342" s="111"/>
      <c r="D342" s="111"/>
      <c r="E342" s="111"/>
      <c r="F342" s="113"/>
      <c r="G342" s="115"/>
      <c r="H342" s="115"/>
      <c r="I342" s="138"/>
      <c r="J342" s="138" t="s">
        <v>158</v>
      </c>
      <c r="K342" s="426">
        <f t="shared" ref="K342:N357" si="261">$O342</f>
        <v>733</v>
      </c>
      <c r="L342" s="426">
        <f t="shared" si="261"/>
        <v>733</v>
      </c>
      <c r="M342" s="426">
        <f t="shared" si="261"/>
        <v>733</v>
      </c>
      <c r="N342" s="426">
        <f t="shared" si="261"/>
        <v>733</v>
      </c>
      <c r="O342" s="191">
        <v>733</v>
      </c>
      <c r="P342" s="115"/>
      <c r="Q342" s="138" t="s">
        <v>158</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1" x14ac:dyDescent="0.25">
      <c r="A343" s="141"/>
      <c r="B343" s="130"/>
      <c r="C343" s="111"/>
      <c r="D343" s="111"/>
      <c r="E343" s="111"/>
      <c r="F343" s="113"/>
      <c r="G343" s="115"/>
      <c r="H343" s="115"/>
      <c r="I343" s="138"/>
      <c r="J343" s="138" t="s">
        <v>159</v>
      </c>
      <c r="K343" s="426">
        <f t="shared" si="261"/>
        <v>1071</v>
      </c>
      <c r="L343" s="426">
        <f t="shared" si="261"/>
        <v>1071</v>
      </c>
      <c r="M343" s="426">
        <f t="shared" si="261"/>
        <v>1071</v>
      </c>
      <c r="N343" s="426">
        <f t="shared" si="261"/>
        <v>1071</v>
      </c>
      <c r="O343" s="191">
        <v>1071</v>
      </c>
      <c r="P343" s="115"/>
      <c r="Q343" s="138" t="s">
        <v>159</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1" x14ac:dyDescent="0.25">
      <c r="A344" s="141"/>
      <c r="B344" s="130"/>
      <c r="C344" s="111"/>
      <c r="D344" s="111"/>
      <c r="E344" s="111"/>
      <c r="F344" s="113"/>
      <c r="G344" s="115"/>
      <c r="H344" s="115"/>
      <c r="I344" s="138"/>
      <c r="J344" s="138" t="s">
        <v>160</v>
      </c>
      <c r="K344" s="426">
        <f t="shared" si="261"/>
        <v>1300</v>
      </c>
      <c r="L344" s="426">
        <f t="shared" si="261"/>
        <v>1300</v>
      </c>
      <c r="M344" s="426">
        <f t="shared" si="261"/>
        <v>1300</v>
      </c>
      <c r="N344" s="426">
        <f t="shared" si="261"/>
        <v>1300</v>
      </c>
      <c r="O344" s="191">
        <v>1300</v>
      </c>
      <c r="P344" s="115"/>
      <c r="Q344" s="138" t="s">
        <v>160</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1" x14ac:dyDescent="0.25">
      <c r="A345" s="141"/>
      <c r="B345" s="130"/>
      <c r="C345" s="111"/>
      <c r="D345" s="111"/>
      <c r="E345" s="111"/>
      <c r="F345" s="113"/>
      <c r="G345" s="115"/>
      <c r="H345" s="115"/>
      <c r="I345" s="138"/>
      <c r="J345" s="138" t="s">
        <v>161</v>
      </c>
      <c r="K345" s="426">
        <f t="shared" si="261"/>
        <v>1500</v>
      </c>
      <c r="L345" s="426">
        <f t="shared" si="261"/>
        <v>1500</v>
      </c>
      <c r="M345" s="426">
        <f t="shared" si="261"/>
        <v>1500</v>
      </c>
      <c r="N345" s="426">
        <f t="shared" si="261"/>
        <v>1500</v>
      </c>
      <c r="O345" s="191">
        <v>1500</v>
      </c>
      <c r="P345" s="115"/>
      <c r="Q345" s="138" t="s">
        <v>161</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1" x14ac:dyDescent="0.25">
      <c r="A346" s="141"/>
      <c r="B346" s="130"/>
      <c r="C346" s="111"/>
      <c r="D346" s="111"/>
      <c r="E346" s="111"/>
      <c r="F346" s="113"/>
      <c r="G346" s="115"/>
      <c r="H346" s="115"/>
      <c r="I346" s="138"/>
      <c r="J346" s="138" t="s">
        <v>162</v>
      </c>
      <c r="K346" s="426">
        <f t="shared" si="261"/>
        <v>100</v>
      </c>
      <c r="L346" s="426">
        <f t="shared" si="261"/>
        <v>100</v>
      </c>
      <c r="M346" s="426">
        <f t="shared" si="261"/>
        <v>100</v>
      </c>
      <c r="N346" s="426">
        <f t="shared" si="261"/>
        <v>100</v>
      </c>
      <c r="O346" s="191">
        <v>100</v>
      </c>
      <c r="P346" s="115"/>
      <c r="Q346" s="138" t="s">
        <v>162</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1" x14ac:dyDescent="0.25">
      <c r="A347" s="141"/>
      <c r="B347" s="130"/>
      <c r="C347" s="111"/>
      <c r="D347" s="111"/>
      <c r="E347" s="111"/>
      <c r="F347" s="113"/>
      <c r="G347" s="115"/>
      <c r="H347" s="115"/>
      <c r="I347" s="138"/>
      <c r="J347" s="138" t="s">
        <v>163</v>
      </c>
      <c r="K347" s="426">
        <f t="shared" si="261"/>
        <v>100</v>
      </c>
      <c r="L347" s="426">
        <f t="shared" si="261"/>
        <v>100</v>
      </c>
      <c r="M347" s="426">
        <f>$O347</f>
        <v>100</v>
      </c>
      <c r="N347" s="426">
        <f t="shared" si="261"/>
        <v>100</v>
      </c>
      <c r="O347" s="191">
        <v>100</v>
      </c>
      <c r="P347" s="115"/>
      <c r="Q347" s="138" t="s">
        <v>163</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1" x14ac:dyDescent="0.25">
      <c r="A348" s="141"/>
      <c r="B348" s="130"/>
      <c r="C348" s="111"/>
      <c r="D348" s="111"/>
      <c r="E348" s="111"/>
      <c r="F348" s="113"/>
      <c r="G348" s="115"/>
      <c r="H348" s="115"/>
      <c r="I348" s="138"/>
      <c r="J348" s="138" t="s">
        <v>164</v>
      </c>
      <c r="K348" s="426">
        <f t="shared" si="261"/>
        <v>100</v>
      </c>
      <c r="L348" s="426">
        <f t="shared" si="261"/>
        <v>100</v>
      </c>
      <c r="M348" s="426">
        <f t="shared" si="261"/>
        <v>100</v>
      </c>
      <c r="N348" s="426">
        <f t="shared" si="261"/>
        <v>100</v>
      </c>
      <c r="O348" s="191">
        <v>100</v>
      </c>
      <c r="P348" s="115"/>
      <c r="Q348" s="138" t="s">
        <v>164</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1" x14ac:dyDescent="0.25">
      <c r="A349" s="141"/>
      <c r="B349" s="130"/>
      <c r="C349" s="111"/>
      <c r="D349" s="111"/>
      <c r="E349" s="111"/>
      <c r="F349" s="113"/>
      <c r="G349" s="115"/>
      <c r="H349" s="115"/>
      <c r="I349" s="138"/>
      <c r="J349" s="138" t="s">
        <v>165</v>
      </c>
      <c r="K349" s="426">
        <f t="shared" si="261"/>
        <v>100</v>
      </c>
      <c r="L349" s="426">
        <f t="shared" si="261"/>
        <v>100</v>
      </c>
      <c r="M349" s="426">
        <f t="shared" si="261"/>
        <v>100</v>
      </c>
      <c r="N349" s="426">
        <f t="shared" si="261"/>
        <v>100</v>
      </c>
      <c r="O349" s="191">
        <v>100</v>
      </c>
      <c r="P349" s="115"/>
      <c r="Q349" s="138" t="s">
        <v>165</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1" x14ac:dyDescent="0.25">
      <c r="A350" s="141"/>
      <c r="B350" s="130"/>
      <c r="C350" s="111"/>
      <c r="D350" s="111"/>
      <c r="E350" s="111"/>
      <c r="F350" s="113"/>
      <c r="G350" s="115"/>
      <c r="H350" s="115"/>
      <c r="I350" s="138"/>
      <c r="J350" s="138" t="s">
        <v>166</v>
      </c>
      <c r="K350" s="426">
        <f t="shared" si="261"/>
        <v>100</v>
      </c>
      <c r="L350" s="426">
        <f t="shared" si="261"/>
        <v>100</v>
      </c>
      <c r="M350" s="426">
        <f t="shared" si="261"/>
        <v>100</v>
      </c>
      <c r="N350" s="426">
        <f t="shared" si="261"/>
        <v>100</v>
      </c>
      <c r="O350" s="191">
        <v>100</v>
      </c>
      <c r="P350" s="115"/>
      <c r="Q350" s="138" t="s">
        <v>166</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1" x14ac:dyDescent="0.25">
      <c r="A351" s="141"/>
      <c r="B351" s="130"/>
      <c r="C351" s="111"/>
      <c r="D351" s="111"/>
      <c r="E351" s="111"/>
      <c r="F351" s="113"/>
      <c r="G351" s="115"/>
      <c r="H351" s="115"/>
      <c r="I351" s="138" t="s">
        <v>957</v>
      </c>
      <c r="J351" s="138" t="s">
        <v>465</v>
      </c>
      <c r="K351" s="428">
        <v>200</v>
      </c>
      <c r="L351" s="428">
        <v>300</v>
      </c>
      <c r="M351" s="428">
        <v>300</v>
      </c>
      <c r="N351" s="426">
        <f>$O351</f>
        <v>400</v>
      </c>
      <c r="O351" s="191">
        <v>400</v>
      </c>
      <c r="P351" s="115"/>
      <c r="Q351" s="138" t="s">
        <v>465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1" x14ac:dyDescent="0.25">
      <c r="A352" s="141"/>
      <c r="B352" s="130"/>
      <c r="C352" s="111"/>
      <c r="D352" s="111"/>
      <c r="E352" s="111"/>
      <c r="F352" s="113"/>
      <c r="G352" s="115"/>
      <c r="H352" s="115"/>
      <c r="I352" s="138"/>
      <c r="J352" s="138" t="s">
        <v>158</v>
      </c>
      <c r="K352" s="426">
        <f t="shared" si="261"/>
        <v>733</v>
      </c>
      <c r="L352" s="426">
        <f t="shared" si="261"/>
        <v>733</v>
      </c>
      <c r="M352" s="426">
        <f t="shared" si="261"/>
        <v>733</v>
      </c>
      <c r="N352" s="426">
        <f t="shared" si="261"/>
        <v>733</v>
      </c>
      <c r="O352" s="191">
        <v>733</v>
      </c>
      <c r="P352" s="115"/>
      <c r="Q352" s="138" t="s">
        <v>158</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1" x14ac:dyDescent="0.25">
      <c r="A353" s="141"/>
      <c r="B353" s="130"/>
      <c r="C353" s="111"/>
      <c r="D353" s="111"/>
      <c r="E353" s="111"/>
      <c r="F353" s="113"/>
      <c r="G353" s="115"/>
      <c r="H353" s="115"/>
      <c r="I353" s="138"/>
      <c r="J353" s="138" t="s">
        <v>159</v>
      </c>
      <c r="K353" s="426">
        <f t="shared" si="261"/>
        <v>1071</v>
      </c>
      <c r="L353" s="426">
        <f t="shared" si="261"/>
        <v>1071</v>
      </c>
      <c r="M353" s="426">
        <f t="shared" si="261"/>
        <v>1071</v>
      </c>
      <c r="N353" s="426">
        <f t="shared" si="261"/>
        <v>1071</v>
      </c>
      <c r="O353" s="191">
        <v>1071</v>
      </c>
      <c r="P353" s="115"/>
      <c r="Q353" s="138" t="s">
        <v>159</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1" x14ac:dyDescent="0.25">
      <c r="A354" s="141"/>
      <c r="B354" s="130"/>
      <c r="C354" s="111"/>
      <c r="D354" s="111"/>
      <c r="E354" s="111"/>
      <c r="F354" s="113"/>
      <c r="G354" s="115"/>
      <c r="H354" s="115"/>
      <c r="I354" s="138"/>
      <c r="J354" s="138" t="s">
        <v>160</v>
      </c>
      <c r="K354" s="426">
        <f t="shared" si="261"/>
        <v>1300</v>
      </c>
      <c r="L354" s="426">
        <f t="shared" si="261"/>
        <v>1300</v>
      </c>
      <c r="M354" s="426">
        <f t="shared" si="261"/>
        <v>1300</v>
      </c>
      <c r="N354" s="426">
        <f t="shared" si="261"/>
        <v>1300</v>
      </c>
      <c r="O354" s="191">
        <v>1300</v>
      </c>
      <c r="P354" s="115"/>
      <c r="Q354" s="138" t="s">
        <v>160</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1" x14ac:dyDescent="0.25">
      <c r="A355" s="141"/>
      <c r="B355" s="130"/>
      <c r="C355" s="111"/>
      <c r="D355" s="111"/>
      <c r="E355" s="111"/>
      <c r="F355" s="113"/>
      <c r="G355" s="115"/>
      <c r="H355" s="115"/>
      <c r="I355" s="138"/>
      <c r="J355" s="138" t="s">
        <v>161</v>
      </c>
      <c r="K355" s="426">
        <f t="shared" si="261"/>
        <v>1500</v>
      </c>
      <c r="L355" s="426">
        <f t="shared" si="261"/>
        <v>1500</v>
      </c>
      <c r="M355" s="426">
        <f t="shared" si="261"/>
        <v>1500</v>
      </c>
      <c r="N355" s="426">
        <f t="shared" si="261"/>
        <v>1500</v>
      </c>
      <c r="O355" s="191">
        <v>1500</v>
      </c>
      <c r="P355" s="115"/>
      <c r="Q355" s="138" t="s">
        <v>161</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1" x14ac:dyDescent="0.25">
      <c r="A356" s="141"/>
      <c r="B356" s="130"/>
      <c r="C356" s="111"/>
      <c r="D356" s="111"/>
      <c r="E356" s="111"/>
      <c r="F356" s="113"/>
      <c r="G356" s="115"/>
      <c r="H356" s="115"/>
      <c r="I356" s="138"/>
      <c r="J356" s="138" t="s">
        <v>162</v>
      </c>
      <c r="K356" s="426">
        <f t="shared" si="261"/>
        <v>100</v>
      </c>
      <c r="L356" s="426">
        <f t="shared" si="261"/>
        <v>100</v>
      </c>
      <c r="M356" s="426">
        <f t="shared" si="261"/>
        <v>100</v>
      </c>
      <c r="N356" s="426">
        <f t="shared" si="261"/>
        <v>100</v>
      </c>
      <c r="O356" s="191">
        <v>100</v>
      </c>
      <c r="P356" s="115"/>
      <c r="Q356" s="138" t="s">
        <v>162</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1" x14ac:dyDescent="0.25">
      <c r="A357" s="141"/>
      <c r="B357" s="130"/>
      <c r="C357" s="111"/>
      <c r="D357" s="111"/>
      <c r="E357" s="111"/>
      <c r="F357" s="113"/>
      <c r="G357" s="115"/>
      <c r="H357" s="115"/>
      <c r="I357" s="138"/>
      <c r="J357" s="138" t="s">
        <v>163</v>
      </c>
      <c r="K357" s="426">
        <f t="shared" si="261"/>
        <v>100</v>
      </c>
      <c r="L357" s="426">
        <f t="shared" si="261"/>
        <v>100</v>
      </c>
      <c r="M357" s="426">
        <f>$O357</f>
        <v>100</v>
      </c>
      <c r="N357" s="426">
        <f t="shared" si="261"/>
        <v>100</v>
      </c>
      <c r="O357" s="191">
        <v>100</v>
      </c>
      <c r="P357" s="115"/>
      <c r="Q357" s="138" t="s">
        <v>163</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1" x14ac:dyDescent="0.25">
      <c r="A358" s="141"/>
      <c r="B358" s="130"/>
      <c r="C358" s="111"/>
      <c r="D358" s="111"/>
      <c r="E358" s="111"/>
      <c r="F358" s="113"/>
      <c r="G358" s="115"/>
      <c r="H358" s="115"/>
      <c r="I358" s="138"/>
      <c r="J358" s="138" t="s">
        <v>164</v>
      </c>
      <c r="K358" s="426">
        <f t="shared" ref="K358:N360" si="274">$O358</f>
        <v>100</v>
      </c>
      <c r="L358" s="426">
        <f t="shared" si="274"/>
        <v>100</v>
      </c>
      <c r="M358" s="426">
        <f t="shared" si="274"/>
        <v>100</v>
      </c>
      <c r="N358" s="426">
        <f t="shared" si="274"/>
        <v>100</v>
      </c>
      <c r="O358" s="191">
        <v>100</v>
      </c>
      <c r="P358" s="115"/>
      <c r="Q358" s="138" t="s">
        <v>164</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1" x14ac:dyDescent="0.25">
      <c r="A359" s="141"/>
      <c r="B359" s="130"/>
      <c r="C359" s="111"/>
      <c r="D359" s="111"/>
      <c r="E359" s="111"/>
      <c r="F359" s="113"/>
      <c r="G359" s="115"/>
      <c r="H359" s="115"/>
      <c r="I359" s="138"/>
      <c r="J359" s="138" t="s">
        <v>165</v>
      </c>
      <c r="K359" s="426">
        <f t="shared" si="274"/>
        <v>100</v>
      </c>
      <c r="L359" s="426">
        <f t="shared" si="274"/>
        <v>100</v>
      </c>
      <c r="M359" s="426">
        <f t="shared" si="274"/>
        <v>100</v>
      </c>
      <c r="N359" s="426">
        <f t="shared" si="274"/>
        <v>100</v>
      </c>
      <c r="O359" s="191">
        <v>100</v>
      </c>
      <c r="P359" s="115"/>
      <c r="Q359" s="138" t="s">
        <v>165</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1" x14ac:dyDescent="0.25">
      <c r="A360" s="141"/>
      <c r="B360" s="130"/>
      <c r="C360" s="111"/>
      <c r="D360" s="111"/>
      <c r="E360" s="111"/>
      <c r="F360" s="113"/>
      <c r="G360" s="115"/>
      <c r="H360" s="115"/>
      <c r="I360" s="138"/>
      <c r="J360" s="138" t="s">
        <v>166</v>
      </c>
      <c r="K360" s="426">
        <f t="shared" si="274"/>
        <v>100</v>
      </c>
      <c r="L360" s="426">
        <f t="shared" si="274"/>
        <v>100</v>
      </c>
      <c r="M360" s="426">
        <f t="shared" si="274"/>
        <v>100</v>
      </c>
      <c r="N360" s="426">
        <f t="shared" si="274"/>
        <v>100</v>
      </c>
      <c r="O360" s="191">
        <v>100</v>
      </c>
      <c r="P360" s="115"/>
      <c r="Q360" s="138" t="s">
        <v>166</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1" x14ac:dyDescent="0.25">
      <c r="A361" s="141"/>
      <c r="B361" s="130"/>
      <c r="C361" s="111"/>
      <c r="D361" s="111"/>
      <c r="E361" s="111"/>
      <c r="F361" s="113"/>
      <c r="G361" s="115"/>
      <c r="H361" s="115"/>
      <c r="I361" s="138" t="s">
        <v>958</v>
      </c>
      <c r="J361" s="138" t="s">
        <v>465</v>
      </c>
      <c r="K361" s="428">
        <v>200</v>
      </c>
      <c r="L361" s="428">
        <v>300</v>
      </c>
      <c r="M361" s="428">
        <v>300</v>
      </c>
      <c r="N361" s="426">
        <f>$O361</f>
        <v>400</v>
      </c>
      <c r="O361" s="191">
        <v>400</v>
      </c>
      <c r="P361" s="115"/>
      <c r="Q361" s="138" t="s">
        <v>465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1" x14ac:dyDescent="0.25">
      <c r="A362" s="141"/>
      <c r="B362" s="130"/>
      <c r="C362" s="111"/>
      <c r="D362" s="111"/>
      <c r="E362" s="111"/>
      <c r="F362" s="113"/>
      <c r="G362" s="115"/>
      <c r="H362" s="115"/>
      <c r="I362" s="138"/>
      <c r="J362" s="138" t="s">
        <v>158</v>
      </c>
      <c r="K362" s="426">
        <f t="shared" ref="K362:N377" si="275">$O362</f>
        <v>733</v>
      </c>
      <c r="L362" s="426">
        <f t="shared" si="275"/>
        <v>733</v>
      </c>
      <c r="M362" s="426">
        <f t="shared" si="275"/>
        <v>733</v>
      </c>
      <c r="N362" s="426">
        <f t="shared" si="275"/>
        <v>733</v>
      </c>
      <c r="O362" s="191">
        <v>733</v>
      </c>
      <c r="P362" s="115"/>
      <c r="Q362" s="138" t="s">
        <v>158</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1" x14ac:dyDescent="0.25">
      <c r="A363" s="141"/>
      <c r="B363" s="130"/>
      <c r="C363" s="111"/>
      <c r="D363" s="111"/>
      <c r="E363" s="111"/>
      <c r="F363" s="113"/>
      <c r="G363" s="115"/>
      <c r="H363" s="115"/>
      <c r="I363" s="138"/>
      <c r="J363" s="138" t="s">
        <v>159</v>
      </c>
      <c r="K363" s="426">
        <f t="shared" si="275"/>
        <v>1071</v>
      </c>
      <c r="L363" s="426">
        <f t="shared" si="275"/>
        <v>1071</v>
      </c>
      <c r="M363" s="426">
        <f t="shared" si="275"/>
        <v>1071</v>
      </c>
      <c r="N363" s="426">
        <f t="shared" si="275"/>
        <v>1071</v>
      </c>
      <c r="O363" s="191">
        <v>1071</v>
      </c>
      <c r="P363" s="115"/>
      <c r="Q363" s="138" t="s">
        <v>159</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1" x14ac:dyDescent="0.25">
      <c r="A364" s="141"/>
      <c r="B364" s="130"/>
      <c r="C364" s="111"/>
      <c r="D364" s="111"/>
      <c r="E364" s="111"/>
      <c r="F364" s="113"/>
      <c r="G364" s="115"/>
      <c r="H364" s="115"/>
      <c r="I364" s="138"/>
      <c r="J364" s="138" t="s">
        <v>160</v>
      </c>
      <c r="K364" s="426">
        <f t="shared" si="275"/>
        <v>1300</v>
      </c>
      <c r="L364" s="426">
        <f t="shared" si="275"/>
        <v>1300</v>
      </c>
      <c r="M364" s="426">
        <f t="shared" si="275"/>
        <v>1300</v>
      </c>
      <c r="N364" s="426">
        <f t="shared" si="275"/>
        <v>1300</v>
      </c>
      <c r="O364" s="191">
        <v>1300</v>
      </c>
      <c r="P364" s="115"/>
      <c r="Q364" s="138" t="s">
        <v>160</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1" x14ac:dyDescent="0.25">
      <c r="A365" s="141"/>
      <c r="B365" s="130"/>
      <c r="C365" s="111"/>
      <c r="D365" s="111"/>
      <c r="E365" s="111"/>
      <c r="F365" s="113"/>
      <c r="G365" s="115"/>
      <c r="H365" s="115"/>
      <c r="I365" s="138"/>
      <c r="J365" s="138" t="s">
        <v>161</v>
      </c>
      <c r="K365" s="426">
        <f t="shared" si="275"/>
        <v>1500</v>
      </c>
      <c r="L365" s="426">
        <f t="shared" si="275"/>
        <v>1500</v>
      </c>
      <c r="M365" s="426">
        <f t="shared" si="275"/>
        <v>1500</v>
      </c>
      <c r="N365" s="426">
        <f t="shared" si="275"/>
        <v>1500</v>
      </c>
      <c r="O365" s="191">
        <v>1500</v>
      </c>
      <c r="P365" s="115"/>
      <c r="Q365" s="138" t="s">
        <v>161</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1" x14ac:dyDescent="0.25">
      <c r="A366" s="141"/>
      <c r="B366" s="130"/>
      <c r="C366" s="111"/>
      <c r="D366" s="111"/>
      <c r="E366" s="111"/>
      <c r="F366" s="113"/>
      <c r="G366" s="115"/>
      <c r="H366" s="115"/>
      <c r="I366" s="138"/>
      <c r="J366" s="138" t="s">
        <v>162</v>
      </c>
      <c r="K366" s="426">
        <f t="shared" si="275"/>
        <v>100</v>
      </c>
      <c r="L366" s="426">
        <f t="shared" si="275"/>
        <v>100</v>
      </c>
      <c r="M366" s="426">
        <f t="shared" si="275"/>
        <v>100</v>
      </c>
      <c r="N366" s="426">
        <f t="shared" si="275"/>
        <v>100</v>
      </c>
      <c r="O366" s="191">
        <v>100</v>
      </c>
      <c r="P366" s="115"/>
      <c r="Q366" s="138" t="s">
        <v>162</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1" x14ac:dyDescent="0.25">
      <c r="A367" s="141"/>
      <c r="B367" s="130"/>
      <c r="C367" s="111"/>
      <c r="D367" s="111"/>
      <c r="E367" s="111"/>
      <c r="F367" s="113"/>
      <c r="G367" s="115"/>
      <c r="H367" s="115"/>
      <c r="I367" s="138"/>
      <c r="J367" s="138" t="s">
        <v>163</v>
      </c>
      <c r="K367" s="426">
        <f t="shared" si="275"/>
        <v>100</v>
      </c>
      <c r="L367" s="426">
        <f t="shared" si="275"/>
        <v>100</v>
      </c>
      <c r="M367" s="426">
        <f>$O367</f>
        <v>100</v>
      </c>
      <c r="N367" s="426">
        <f t="shared" si="275"/>
        <v>100</v>
      </c>
      <c r="O367" s="191">
        <v>100</v>
      </c>
      <c r="P367" s="115"/>
      <c r="Q367" s="138" t="s">
        <v>163</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1" x14ac:dyDescent="0.25">
      <c r="A368" s="141"/>
      <c r="B368" s="130"/>
      <c r="C368" s="111"/>
      <c r="D368" s="111"/>
      <c r="E368" s="111"/>
      <c r="F368" s="113"/>
      <c r="G368" s="115"/>
      <c r="H368" s="115"/>
      <c r="I368" s="138"/>
      <c r="J368" s="138" t="s">
        <v>164</v>
      </c>
      <c r="K368" s="426">
        <f t="shared" si="275"/>
        <v>100</v>
      </c>
      <c r="L368" s="426">
        <f t="shared" si="275"/>
        <v>100</v>
      </c>
      <c r="M368" s="426">
        <f t="shared" si="275"/>
        <v>100</v>
      </c>
      <c r="N368" s="426">
        <f t="shared" si="275"/>
        <v>100</v>
      </c>
      <c r="O368" s="191">
        <v>100</v>
      </c>
      <c r="P368" s="115"/>
      <c r="Q368" s="138" t="s">
        <v>164</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1" x14ac:dyDescent="0.25">
      <c r="A369" s="141"/>
      <c r="B369" s="130"/>
      <c r="C369" s="111"/>
      <c r="D369" s="111"/>
      <c r="E369" s="111"/>
      <c r="F369" s="113"/>
      <c r="G369" s="115"/>
      <c r="H369" s="115"/>
      <c r="I369" s="138"/>
      <c r="J369" s="138" t="s">
        <v>165</v>
      </c>
      <c r="K369" s="426">
        <f t="shared" si="275"/>
        <v>100</v>
      </c>
      <c r="L369" s="426">
        <f t="shared" si="275"/>
        <v>100</v>
      </c>
      <c r="M369" s="426">
        <f t="shared" si="275"/>
        <v>100</v>
      </c>
      <c r="N369" s="426">
        <f t="shared" si="275"/>
        <v>100</v>
      </c>
      <c r="O369" s="191">
        <v>100</v>
      </c>
      <c r="P369" s="115"/>
      <c r="Q369" s="138" t="s">
        <v>165</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1" x14ac:dyDescent="0.25">
      <c r="A370" s="141"/>
      <c r="B370" s="130"/>
      <c r="C370" s="111"/>
      <c r="D370" s="111"/>
      <c r="E370" s="111"/>
      <c r="F370" s="113"/>
      <c r="G370" s="115"/>
      <c r="H370" s="115"/>
      <c r="I370" s="138"/>
      <c r="J370" s="138" t="s">
        <v>166</v>
      </c>
      <c r="K370" s="426">
        <f t="shared" si="275"/>
        <v>100</v>
      </c>
      <c r="L370" s="426">
        <f t="shared" si="275"/>
        <v>100</v>
      </c>
      <c r="M370" s="426">
        <f t="shared" si="275"/>
        <v>100</v>
      </c>
      <c r="N370" s="426">
        <f t="shared" si="275"/>
        <v>100</v>
      </c>
      <c r="O370" s="191">
        <v>100</v>
      </c>
      <c r="P370" s="115"/>
      <c r="Q370" s="138" t="s">
        <v>166</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1" x14ac:dyDescent="0.25">
      <c r="A371" s="141"/>
      <c r="B371" s="130"/>
      <c r="C371" s="111"/>
      <c r="D371" s="111"/>
      <c r="E371" s="111"/>
      <c r="F371" s="113"/>
      <c r="G371" s="115"/>
      <c r="H371" s="115"/>
      <c r="I371" s="138" t="s">
        <v>959</v>
      </c>
      <c r="J371" s="138" t="s">
        <v>465</v>
      </c>
      <c r="K371" s="428">
        <v>200</v>
      </c>
      <c r="L371" s="428">
        <v>300</v>
      </c>
      <c r="M371" s="428">
        <v>300</v>
      </c>
      <c r="N371" s="426">
        <f>$O371</f>
        <v>400</v>
      </c>
      <c r="O371" s="191">
        <v>400</v>
      </c>
      <c r="P371" s="115"/>
      <c r="Q371" s="138" t="s">
        <v>465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1" x14ac:dyDescent="0.25">
      <c r="A372" s="141"/>
      <c r="B372" s="130"/>
      <c r="C372" s="111"/>
      <c r="D372" s="111"/>
      <c r="E372" s="111"/>
      <c r="F372" s="113"/>
      <c r="G372" s="115"/>
      <c r="H372" s="115"/>
      <c r="I372" s="138"/>
      <c r="J372" s="138" t="s">
        <v>158</v>
      </c>
      <c r="K372" s="426">
        <f t="shared" si="275"/>
        <v>733</v>
      </c>
      <c r="L372" s="426">
        <f t="shared" si="275"/>
        <v>733</v>
      </c>
      <c r="M372" s="426">
        <f t="shared" si="275"/>
        <v>733</v>
      </c>
      <c r="N372" s="426">
        <f t="shared" si="275"/>
        <v>733</v>
      </c>
      <c r="O372" s="191">
        <v>733</v>
      </c>
      <c r="P372" s="115"/>
      <c r="Q372" s="138" t="s">
        <v>158</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1" x14ac:dyDescent="0.25">
      <c r="A373" s="141"/>
      <c r="B373" s="130"/>
      <c r="C373" s="111"/>
      <c r="D373" s="111"/>
      <c r="E373" s="111"/>
      <c r="F373" s="113"/>
      <c r="G373" s="115"/>
      <c r="H373" s="115"/>
      <c r="I373" s="138"/>
      <c r="J373" s="138" t="s">
        <v>159</v>
      </c>
      <c r="K373" s="426">
        <f t="shared" si="275"/>
        <v>1071</v>
      </c>
      <c r="L373" s="426">
        <f t="shared" si="275"/>
        <v>1071</v>
      </c>
      <c r="M373" s="426">
        <f t="shared" si="275"/>
        <v>1071</v>
      </c>
      <c r="N373" s="426">
        <f t="shared" si="275"/>
        <v>1071</v>
      </c>
      <c r="O373" s="191">
        <v>1071</v>
      </c>
      <c r="P373" s="115"/>
      <c r="Q373" s="138" t="s">
        <v>159</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1" x14ac:dyDescent="0.25">
      <c r="A374" s="141"/>
      <c r="B374" s="130"/>
      <c r="C374" s="111"/>
      <c r="D374" s="111"/>
      <c r="E374" s="111"/>
      <c r="F374" s="113"/>
      <c r="G374" s="115"/>
      <c r="H374" s="115"/>
      <c r="I374" s="138"/>
      <c r="J374" s="138" t="s">
        <v>160</v>
      </c>
      <c r="K374" s="426">
        <f t="shared" si="275"/>
        <v>1300</v>
      </c>
      <c r="L374" s="426">
        <f t="shared" si="275"/>
        <v>1300</v>
      </c>
      <c r="M374" s="426">
        <f t="shared" si="275"/>
        <v>1300</v>
      </c>
      <c r="N374" s="426">
        <f t="shared" si="275"/>
        <v>1300</v>
      </c>
      <c r="O374" s="191">
        <v>1300</v>
      </c>
      <c r="P374" s="115"/>
      <c r="Q374" s="138" t="s">
        <v>160</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1" x14ac:dyDescent="0.25">
      <c r="A375" s="141"/>
      <c r="B375" s="130"/>
      <c r="C375" s="111"/>
      <c r="D375" s="111"/>
      <c r="E375" s="111"/>
      <c r="F375" s="113"/>
      <c r="G375" s="115"/>
      <c r="H375" s="115"/>
      <c r="I375" s="138"/>
      <c r="J375" s="138" t="s">
        <v>161</v>
      </c>
      <c r="K375" s="426">
        <f t="shared" si="275"/>
        <v>1500</v>
      </c>
      <c r="L375" s="426">
        <f t="shared" si="275"/>
        <v>1500</v>
      </c>
      <c r="M375" s="426">
        <f t="shared" si="275"/>
        <v>1500</v>
      </c>
      <c r="N375" s="426">
        <f t="shared" si="275"/>
        <v>1500</v>
      </c>
      <c r="O375" s="191">
        <v>1500</v>
      </c>
      <c r="P375" s="115"/>
      <c r="Q375" s="138" t="s">
        <v>161</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1" x14ac:dyDescent="0.25">
      <c r="A376" s="141"/>
      <c r="B376" s="130"/>
      <c r="C376" s="111"/>
      <c r="D376" s="111"/>
      <c r="E376" s="111"/>
      <c r="F376" s="113"/>
      <c r="G376" s="115"/>
      <c r="H376" s="115"/>
      <c r="I376" s="138"/>
      <c r="J376" s="138" t="s">
        <v>162</v>
      </c>
      <c r="K376" s="426">
        <f t="shared" si="275"/>
        <v>100</v>
      </c>
      <c r="L376" s="426">
        <f t="shared" si="275"/>
        <v>100</v>
      </c>
      <c r="M376" s="426">
        <f t="shared" si="275"/>
        <v>100</v>
      </c>
      <c r="N376" s="426">
        <f t="shared" si="275"/>
        <v>100</v>
      </c>
      <c r="O376" s="191">
        <v>100</v>
      </c>
      <c r="P376" s="115"/>
      <c r="Q376" s="138" t="s">
        <v>162</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1" x14ac:dyDescent="0.25">
      <c r="A377" s="141"/>
      <c r="B377" s="130"/>
      <c r="C377" s="111"/>
      <c r="D377" s="111"/>
      <c r="E377" s="111"/>
      <c r="F377" s="113"/>
      <c r="G377" s="115"/>
      <c r="H377" s="115"/>
      <c r="I377" s="138"/>
      <c r="J377" s="138" t="s">
        <v>163</v>
      </c>
      <c r="K377" s="426">
        <f t="shared" si="275"/>
        <v>100</v>
      </c>
      <c r="L377" s="426">
        <f t="shared" si="275"/>
        <v>100</v>
      </c>
      <c r="M377" s="426">
        <f>$O377</f>
        <v>100</v>
      </c>
      <c r="N377" s="426">
        <f t="shared" si="275"/>
        <v>100</v>
      </c>
      <c r="O377" s="191">
        <v>100</v>
      </c>
      <c r="P377" s="115"/>
      <c r="Q377" s="138" t="s">
        <v>163</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1" x14ac:dyDescent="0.25">
      <c r="A378" s="141"/>
      <c r="B378" s="130"/>
      <c r="C378" s="111"/>
      <c r="D378" s="111"/>
      <c r="E378" s="111"/>
      <c r="F378" s="113"/>
      <c r="G378" s="115"/>
      <c r="H378" s="115"/>
      <c r="I378" s="138"/>
      <c r="J378" s="138" t="s">
        <v>164</v>
      </c>
      <c r="K378" s="426">
        <f t="shared" ref="K378:N380" si="288">$O378</f>
        <v>100</v>
      </c>
      <c r="L378" s="426">
        <f t="shared" si="288"/>
        <v>100</v>
      </c>
      <c r="M378" s="426">
        <f t="shared" si="288"/>
        <v>100</v>
      </c>
      <c r="N378" s="426">
        <f t="shared" si="288"/>
        <v>100</v>
      </c>
      <c r="O378" s="191">
        <v>100</v>
      </c>
      <c r="P378" s="115"/>
      <c r="Q378" s="138" t="s">
        <v>164</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1" x14ac:dyDescent="0.25">
      <c r="A379" s="141"/>
      <c r="B379" s="130"/>
      <c r="C379" s="111"/>
      <c r="D379" s="111"/>
      <c r="E379" s="111"/>
      <c r="F379" s="113"/>
      <c r="G379" s="115"/>
      <c r="H379" s="115"/>
      <c r="I379" s="138"/>
      <c r="J379" s="138" t="s">
        <v>165</v>
      </c>
      <c r="K379" s="426">
        <f t="shared" si="288"/>
        <v>100</v>
      </c>
      <c r="L379" s="426">
        <f t="shared" si="288"/>
        <v>100</v>
      </c>
      <c r="M379" s="426">
        <f t="shared" si="288"/>
        <v>100</v>
      </c>
      <c r="N379" s="426">
        <f t="shared" si="288"/>
        <v>100</v>
      </c>
      <c r="O379" s="191">
        <v>100</v>
      </c>
      <c r="P379" s="115"/>
      <c r="Q379" s="138" t="s">
        <v>165</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1" x14ac:dyDescent="0.25">
      <c r="A380" s="141"/>
      <c r="B380" s="130"/>
      <c r="C380" s="111"/>
      <c r="D380" s="111"/>
      <c r="E380" s="111"/>
      <c r="F380" s="113"/>
      <c r="G380" s="115"/>
      <c r="H380" s="115"/>
      <c r="I380" s="138"/>
      <c r="J380" s="138" t="s">
        <v>166</v>
      </c>
      <c r="K380" s="426">
        <f t="shared" si="288"/>
        <v>100</v>
      </c>
      <c r="L380" s="426">
        <f t="shared" si="288"/>
        <v>100</v>
      </c>
      <c r="M380" s="426">
        <f t="shared" si="288"/>
        <v>100</v>
      </c>
      <c r="N380" s="426">
        <f t="shared" si="288"/>
        <v>100</v>
      </c>
      <c r="O380" s="191">
        <v>100</v>
      </c>
      <c r="P380" s="115"/>
      <c r="Q380" s="138" t="s">
        <v>166</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hidden="1" customHeight="1" outlineLevel="1" x14ac:dyDescent="0.2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collapsed="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141</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131</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204</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205</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206</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207</v>
      </c>
      <c r="L393" s="110"/>
      <c r="M393" s="110" t="s">
        <v>208</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209</v>
      </c>
      <c r="L394" s="110"/>
      <c r="M394" s="110" t="s">
        <v>210</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134</v>
      </c>
      <c r="D395" s="111"/>
      <c r="E395" s="111"/>
      <c r="F395" s="95"/>
      <c r="G395" s="110"/>
      <c r="H395" s="110"/>
      <c r="I395" s="110"/>
      <c r="J395" s="112" t="s">
        <v>135</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465</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158</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159</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160</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161</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162</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163</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164</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165</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166</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263</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211</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264</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265</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212</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204</v>
      </c>
      <c r="H414" s="126"/>
      <c r="I414" s="126"/>
      <c r="J414" s="126"/>
      <c r="K414" s="126"/>
      <c r="L414" s="126"/>
      <c r="M414" s="126"/>
      <c r="N414" s="126"/>
      <c r="O414" s="126"/>
      <c r="P414" s="126"/>
      <c r="Q414" s="126"/>
      <c r="R414" s="126"/>
      <c r="S414" s="126"/>
      <c r="T414" s="127"/>
      <c r="U414" s="322"/>
      <c r="V414" s="322"/>
      <c r="W414" s="322"/>
      <c r="X414" s="322"/>
      <c r="Y414" s="322"/>
      <c r="Z414" s="127"/>
      <c r="AA414" s="128" t="s">
        <v>140</v>
      </c>
      <c r="AB414" s="129" t="s">
        <v>141</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213</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214</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215</v>
      </c>
      <c r="L424" s="135"/>
      <c r="M424" s="109"/>
      <c r="N424" s="348" t="s">
        <v>971</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216</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186</v>
      </c>
      <c r="J426" s="110"/>
      <c r="K426" s="110" t="s">
        <v>217</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134</v>
      </c>
      <c r="D427" s="111"/>
      <c r="E427" s="111"/>
      <c r="F427" s="95"/>
      <c r="G427" s="110"/>
      <c r="H427" s="110"/>
      <c r="I427" s="110"/>
      <c r="J427" s="112" t="s">
        <v>135</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470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471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472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213</v>
      </c>
      <c r="H440" s="126"/>
      <c r="I440" s="126"/>
      <c r="J440" s="126"/>
      <c r="K440" s="126"/>
      <c r="L440" s="126"/>
      <c r="M440" s="126"/>
      <c r="N440" s="126"/>
      <c r="O440" s="126"/>
      <c r="P440" s="126"/>
      <c r="Q440" s="126"/>
      <c r="R440" s="197" t="s">
        <v>218</v>
      </c>
      <c r="S440" s="126"/>
      <c r="T440" s="127"/>
      <c r="U440" s="127"/>
      <c r="V440" s="128" t="s">
        <v>140</v>
      </c>
      <c r="W440" s="128"/>
      <c r="X440" s="128"/>
      <c r="Y440" s="128"/>
      <c r="Z440" s="128"/>
      <c r="AA440" s="128"/>
      <c r="AB440" s="129" t="s">
        <v>141</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hidden="1"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hidden="1"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131</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hidden="1" customHeight="1" outlineLevel="1" collapsed="1" x14ac:dyDescent="0.25">
      <c r="A445" s="141"/>
      <c r="B445" s="130"/>
      <c r="C445" s="87"/>
      <c r="D445" s="87">
        <v>0</v>
      </c>
      <c r="E445" s="87" t="s">
        <v>1</v>
      </c>
      <c r="F445" s="88"/>
      <c r="G445" s="89" t="s">
        <v>219</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hidden="1" customHeight="1" outlineLevel="1" x14ac:dyDescent="0.25">
      <c r="A446" s="141"/>
      <c r="B446" s="130"/>
      <c r="C446" s="87"/>
      <c r="D446" s="94"/>
      <c r="E446" s="95"/>
      <c r="F446" s="96"/>
      <c r="G446" s="97" t="s">
        <v>220</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hidden="1"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hidden="1"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hidden="1" customHeight="1" outlineLevel="1" x14ac:dyDescent="0.25">
      <c r="A449" s="141"/>
      <c r="B449" s="130"/>
      <c r="C449" s="95"/>
      <c r="D449" s="95"/>
      <c r="E449" s="95"/>
      <c r="F449" s="95"/>
      <c r="G449" s="109"/>
      <c r="H449" s="109"/>
      <c r="I449" s="109"/>
      <c r="J449" s="109"/>
      <c r="K449" s="109"/>
      <c r="L449" s="109"/>
      <c r="M449" s="109"/>
      <c r="N449" s="109"/>
      <c r="O449" s="109"/>
      <c r="P449" s="744"/>
      <c r="Q449" s="109" t="s">
        <v>223</v>
      </c>
      <c r="R449" s="109"/>
      <c r="S449" s="109" t="s">
        <v>222</v>
      </c>
      <c r="T449" s="109"/>
      <c r="U449" s="109" t="s">
        <v>221</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hidden="1" customHeight="1" outlineLevel="1" x14ac:dyDescent="0.25">
      <c r="A450" s="141"/>
      <c r="B450" s="130"/>
      <c r="C450" s="95"/>
      <c r="D450" s="95"/>
      <c r="E450" s="95"/>
      <c r="F450" s="95"/>
      <c r="G450" s="95"/>
      <c r="H450" s="95"/>
      <c r="I450" s="95"/>
      <c r="J450" s="95"/>
      <c r="K450" s="95"/>
      <c r="L450" s="109"/>
      <c r="M450" s="109"/>
      <c r="N450" s="109"/>
      <c r="O450" s="109"/>
      <c r="P450" s="744"/>
      <c r="Q450" s="110" t="s">
        <v>226</v>
      </c>
      <c r="R450" s="109"/>
      <c r="S450" s="109" t="s">
        <v>225</v>
      </c>
      <c r="T450" s="109"/>
      <c r="U450" s="109" t="s">
        <v>224</v>
      </c>
      <c r="V450" s="110"/>
      <c r="W450" s="110" t="s">
        <v>227</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hidden="1" customHeight="1" outlineLevel="1" x14ac:dyDescent="0.25">
      <c r="A451" s="141"/>
      <c r="B451" s="130"/>
      <c r="C451" s="95"/>
      <c r="D451" s="95"/>
      <c r="E451" s="95"/>
      <c r="F451" s="95"/>
      <c r="G451" s="110"/>
      <c r="H451" s="110" t="s">
        <v>974</v>
      </c>
      <c r="I451" s="167" t="s">
        <v>186</v>
      </c>
      <c r="J451" s="167" t="s">
        <v>466</v>
      </c>
      <c r="K451" s="167" t="s">
        <v>66</v>
      </c>
      <c r="L451" s="167" t="s">
        <v>67</v>
      </c>
      <c r="M451" s="167" t="s">
        <v>68</v>
      </c>
      <c r="N451" s="167" t="s">
        <v>69</v>
      </c>
      <c r="O451" s="274"/>
      <c r="P451" s="274"/>
      <c r="Q451" s="110" t="s">
        <v>230</v>
      </c>
      <c r="R451" s="110"/>
      <c r="S451" s="110" t="s">
        <v>229</v>
      </c>
      <c r="T451" s="110"/>
      <c r="U451" s="110" t="s">
        <v>228</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hidden="1" customHeight="1" outlineLevel="1" x14ac:dyDescent="0.25">
      <c r="A452" s="141"/>
      <c r="B452" s="130"/>
      <c r="C452" s="111"/>
      <c r="D452" s="111"/>
      <c r="E452" s="111"/>
      <c r="F452" s="113"/>
      <c r="G452" s="115"/>
      <c r="H452" s="115" t="s">
        <v>989</v>
      </c>
      <c r="I452" s="138" t="s">
        <v>467</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hidden="1" customHeight="1" outlineLevel="1" x14ac:dyDescent="0.25">
      <c r="A453" s="141"/>
      <c r="B453" s="130"/>
      <c r="C453" s="111"/>
      <c r="D453" s="111"/>
      <c r="E453" s="111"/>
      <c r="F453" s="113"/>
      <c r="G453" s="115"/>
      <c r="H453" s="115"/>
      <c r="I453" s="138" t="s">
        <v>468</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hidden="1" customHeight="1" outlineLevel="1" x14ac:dyDescent="0.25">
      <c r="A454" s="141"/>
      <c r="B454" s="130"/>
      <c r="C454" s="111"/>
      <c r="D454" s="111"/>
      <c r="E454" s="111"/>
      <c r="F454" s="113"/>
      <c r="G454" s="115"/>
      <c r="H454" s="115"/>
      <c r="I454" s="138" t="s">
        <v>469</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hidden="1" customHeight="1" outlineLevel="1" x14ac:dyDescent="0.25">
      <c r="A455" s="141"/>
      <c r="B455" s="130"/>
      <c r="C455" s="111"/>
      <c r="D455" s="111"/>
      <c r="E455" s="111"/>
      <c r="F455" s="113"/>
      <c r="G455" s="115"/>
      <c r="H455" s="115"/>
      <c r="I455" s="138" t="s">
        <v>470</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hidden="1" customHeight="1" outlineLevel="1" x14ac:dyDescent="0.25">
      <c r="A456" s="141"/>
      <c r="B456" s="130"/>
      <c r="C456" s="111"/>
      <c r="D456" s="111"/>
      <c r="E456" s="111"/>
      <c r="F456" s="113"/>
      <c r="G456" s="115"/>
      <c r="H456" s="115"/>
      <c r="I456" s="138" t="s">
        <v>471</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hidden="1" customHeight="1" outlineLevel="1" x14ac:dyDescent="0.25">
      <c r="A457" s="141"/>
      <c r="B457" s="130"/>
      <c r="C457" s="111"/>
      <c r="D457" s="111"/>
      <c r="E457" s="111"/>
      <c r="F457" s="113"/>
      <c r="G457" s="115"/>
      <c r="H457" s="115"/>
      <c r="I457" s="138" t="s">
        <v>472</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hidden="1" customHeight="1" outlineLevel="1" x14ac:dyDescent="0.25">
      <c r="A458" s="141"/>
      <c r="B458" s="130"/>
      <c r="C458" s="111"/>
      <c r="D458" s="111"/>
      <c r="E458" s="111"/>
      <c r="F458" s="113"/>
      <c r="G458" s="115"/>
      <c r="H458" s="115"/>
      <c r="I458" s="138" t="s">
        <v>473</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hidden="1" customHeight="1" outlineLevel="1" x14ac:dyDescent="0.25">
      <c r="A459" s="141"/>
      <c r="B459" s="130"/>
      <c r="C459" s="111"/>
      <c r="D459" s="111"/>
      <c r="E459" s="111"/>
      <c r="F459" s="113"/>
      <c r="G459" s="115"/>
      <c r="H459" s="115"/>
      <c r="I459" s="138" t="s">
        <v>474</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hidden="1" customHeight="1" outlineLevel="1" x14ac:dyDescent="0.25">
      <c r="A460" s="141"/>
      <c r="B460" s="130"/>
      <c r="C460" s="111"/>
      <c r="D460" s="111"/>
      <c r="E460" s="111"/>
      <c r="F460" s="113"/>
      <c r="G460" s="115"/>
      <c r="H460" s="115"/>
      <c r="I460" s="138" t="s">
        <v>475</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hidden="1" customHeight="1" outlineLevel="1" x14ac:dyDescent="0.25">
      <c r="A461" s="141"/>
      <c r="B461" s="130"/>
      <c r="C461" s="111"/>
      <c r="D461" s="111"/>
      <c r="E461" s="111"/>
      <c r="F461" s="113"/>
      <c r="G461" s="122"/>
      <c r="H461" s="122"/>
      <c r="I461" s="748" t="s">
        <v>476</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1" x14ac:dyDescent="0.25">
      <c r="A462" s="141"/>
      <c r="B462" s="130"/>
      <c r="C462" s="111"/>
      <c r="D462" s="111"/>
      <c r="E462" s="111"/>
      <c r="F462" s="113"/>
      <c r="G462" s="115"/>
      <c r="H462" s="115" t="s">
        <v>480</v>
      </c>
      <c r="I462" s="138" t="s">
        <v>467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1" x14ac:dyDescent="0.25">
      <c r="A463" s="141"/>
      <c r="B463" s="130"/>
      <c r="C463" s="111"/>
      <c r="D463" s="111"/>
      <c r="E463" s="111"/>
      <c r="F463" s="113"/>
      <c r="G463" s="115"/>
      <c r="H463" s="115"/>
      <c r="I463" s="138" t="s">
        <v>468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1" x14ac:dyDescent="0.25">
      <c r="A464" s="141"/>
      <c r="B464" s="130"/>
      <c r="C464" s="111"/>
      <c r="D464" s="111"/>
      <c r="E464" s="111"/>
      <c r="F464" s="113"/>
      <c r="G464" s="115"/>
      <c r="H464" s="115"/>
      <c r="I464" s="138" t="s">
        <v>469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1" x14ac:dyDescent="0.25">
      <c r="A465" s="141"/>
      <c r="B465" s="130"/>
      <c r="C465" s="111"/>
      <c r="D465" s="111"/>
      <c r="E465" s="111"/>
      <c r="F465" s="113"/>
      <c r="G465" s="115"/>
      <c r="H465" s="115"/>
      <c r="I465" s="138" t="s">
        <v>470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1" x14ac:dyDescent="0.25">
      <c r="A466" s="141"/>
      <c r="B466" s="130"/>
      <c r="C466" s="111"/>
      <c r="D466" s="111"/>
      <c r="E466" s="111"/>
      <c r="F466" s="113"/>
      <c r="G466" s="115"/>
      <c r="H466" s="115"/>
      <c r="I466" s="138" t="s">
        <v>471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1" x14ac:dyDescent="0.25">
      <c r="A467" s="141"/>
      <c r="B467" s="130"/>
      <c r="C467" s="111"/>
      <c r="D467" s="111"/>
      <c r="E467" s="111"/>
      <c r="F467" s="113"/>
      <c r="G467" s="115"/>
      <c r="H467" s="115"/>
      <c r="I467" s="138" t="s">
        <v>472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1" x14ac:dyDescent="0.25">
      <c r="A468" s="141"/>
      <c r="B468" s="130"/>
      <c r="C468" s="111"/>
      <c r="D468" s="111"/>
      <c r="E468" s="111"/>
      <c r="F468" s="113"/>
      <c r="G468" s="115"/>
      <c r="H468" s="115"/>
      <c r="I468" s="138" t="s">
        <v>473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1" x14ac:dyDescent="0.25">
      <c r="A469" s="141"/>
      <c r="B469" s="130"/>
      <c r="C469" s="111"/>
      <c r="D469" s="111"/>
      <c r="E469" s="111"/>
      <c r="F469" s="113"/>
      <c r="G469" s="115"/>
      <c r="H469" s="115"/>
      <c r="I469" s="138" t="s">
        <v>474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1" x14ac:dyDescent="0.25">
      <c r="A470" s="141"/>
      <c r="B470" s="130"/>
      <c r="C470" s="111"/>
      <c r="D470" s="111"/>
      <c r="E470" s="111"/>
      <c r="F470" s="113"/>
      <c r="G470" s="115"/>
      <c r="H470" s="115"/>
      <c r="I470" s="138" t="s">
        <v>475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1" x14ac:dyDescent="0.25">
      <c r="A471" s="141"/>
      <c r="B471" s="130"/>
      <c r="C471" s="111"/>
      <c r="D471" s="111"/>
      <c r="E471" s="111"/>
      <c r="F471" s="113"/>
      <c r="G471" s="122"/>
      <c r="H471" s="122"/>
      <c r="I471" s="748" t="s">
        <v>476</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1" x14ac:dyDescent="0.25">
      <c r="A472" s="141"/>
      <c r="B472" s="130"/>
      <c r="C472" s="111"/>
      <c r="D472" s="111"/>
      <c r="E472" s="111"/>
      <c r="F472" s="113"/>
      <c r="G472" s="115"/>
      <c r="H472" s="115" t="s">
        <v>952</v>
      </c>
      <c r="I472" s="138" t="s">
        <v>467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1" x14ac:dyDescent="0.25">
      <c r="A473" s="141"/>
      <c r="B473" s="130"/>
      <c r="C473" s="111"/>
      <c r="D473" s="111"/>
      <c r="E473" s="111"/>
      <c r="F473" s="113"/>
      <c r="G473" s="115"/>
      <c r="H473" s="115"/>
      <c r="I473" s="138" t="s">
        <v>468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1" x14ac:dyDescent="0.25">
      <c r="A474" s="141"/>
      <c r="B474" s="130"/>
      <c r="C474" s="111"/>
      <c r="D474" s="111"/>
      <c r="E474" s="111"/>
      <c r="F474" s="113"/>
      <c r="G474" s="115"/>
      <c r="H474" s="115"/>
      <c r="I474" s="138" t="s">
        <v>469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1" x14ac:dyDescent="0.25">
      <c r="A475" s="141"/>
      <c r="B475" s="130"/>
      <c r="C475" s="111"/>
      <c r="D475" s="111"/>
      <c r="E475" s="111"/>
      <c r="F475" s="113"/>
      <c r="G475" s="115"/>
      <c r="H475" s="115"/>
      <c r="I475" s="138" t="s">
        <v>470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1" x14ac:dyDescent="0.25">
      <c r="A476" s="141"/>
      <c r="B476" s="130"/>
      <c r="C476" s="111"/>
      <c r="D476" s="111"/>
      <c r="E476" s="111"/>
      <c r="F476" s="113"/>
      <c r="G476" s="115"/>
      <c r="H476" s="115"/>
      <c r="I476" s="138" t="s">
        <v>471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1" x14ac:dyDescent="0.25">
      <c r="A477" s="141"/>
      <c r="B477" s="130"/>
      <c r="C477" s="111"/>
      <c r="D477" s="111"/>
      <c r="E477" s="111"/>
      <c r="F477" s="113"/>
      <c r="G477" s="115"/>
      <c r="H477" s="115"/>
      <c r="I477" s="138" t="s">
        <v>472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1" x14ac:dyDescent="0.25">
      <c r="A478" s="141"/>
      <c r="B478" s="130"/>
      <c r="C478" s="111"/>
      <c r="D478" s="111"/>
      <c r="E478" s="111"/>
      <c r="F478" s="113"/>
      <c r="G478" s="115"/>
      <c r="H478" s="115"/>
      <c r="I478" s="138" t="s">
        <v>473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1" x14ac:dyDescent="0.25">
      <c r="A479" s="141"/>
      <c r="B479" s="130"/>
      <c r="C479" s="111"/>
      <c r="D479" s="111"/>
      <c r="E479" s="111"/>
      <c r="F479" s="113"/>
      <c r="G479" s="115"/>
      <c r="H479" s="115"/>
      <c r="I479" s="138" t="s">
        <v>474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1" x14ac:dyDescent="0.25">
      <c r="A480" s="141"/>
      <c r="B480" s="130"/>
      <c r="C480" s="111"/>
      <c r="D480" s="111"/>
      <c r="E480" s="111"/>
      <c r="F480" s="113"/>
      <c r="G480" s="115"/>
      <c r="H480" s="115"/>
      <c r="I480" s="138" t="s">
        <v>475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1" x14ac:dyDescent="0.25">
      <c r="A481" s="141"/>
      <c r="B481" s="130"/>
      <c r="C481" s="111"/>
      <c r="D481" s="111"/>
      <c r="E481" s="111"/>
      <c r="F481" s="113"/>
      <c r="G481" s="122"/>
      <c r="H481" s="122"/>
      <c r="I481" s="748" t="s">
        <v>476</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1" x14ac:dyDescent="0.25">
      <c r="A482" s="141"/>
      <c r="B482" s="130"/>
      <c r="C482" s="111"/>
      <c r="D482" s="111"/>
      <c r="E482" s="111"/>
      <c r="F482" s="113"/>
      <c r="G482" s="115"/>
      <c r="H482" s="115" t="s">
        <v>953</v>
      </c>
      <c r="I482" s="138" t="s">
        <v>467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1" x14ac:dyDescent="0.25">
      <c r="A483" s="141"/>
      <c r="B483" s="130"/>
      <c r="C483" s="111"/>
      <c r="D483" s="111"/>
      <c r="E483" s="111"/>
      <c r="F483" s="113"/>
      <c r="G483" s="115"/>
      <c r="H483" s="115"/>
      <c r="I483" s="138" t="s">
        <v>468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1" x14ac:dyDescent="0.25">
      <c r="A484" s="141"/>
      <c r="B484" s="130"/>
      <c r="C484" s="111"/>
      <c r="D484" s="111"/>
      <c r="E484" s="111"/>
      <c r="F484" s="113"/>
      <c r="G484" s="115"/>
      <c r="H484" s="115"/>
      <c r="I484" s="138" t="s">
        <v>469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1" x14ac:dyDescent="0.25">
      <c r="A485" s="141"/>
      <c r="B485" s="130"/>
      <c r="C485" s="111"/>
      <c r="D485" s="111"/>
      <c r="E485" s="111"/>
      <c r="F485" s="113"/>
      <c r="G485" s="115"/>
      <c r="H485" s="115"/>
      <c r="I485" s="138" t="s">
        <v>470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1" x14ac:dyDescent="0.25">
      <c r="A486" s="141"/>
      <c r="B486" s="130"/>
      <c r="C486" s="111"/>
      <c r="D486" s="111"/>
      <c r="E486" s="111"/>
      <c r="F486" s="113"/>
      <c r="G486" s="115"/>
      <c r="H486" s="115"/>
      <c r="I486" s="138" t="s">
        <v>471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1" x14ac:dyDescent="0.25">
      <c r="A487" s="141"/>
      <c r="B487" s="130"/>
      <c r="C487" s="111"/>
      <c r="D487" s="111"/>
      <c r="E487" s="111"/>
      <c r="F487" s="113"/>
      <c r="G487" s="115"/>
      <c r="H487" s="115"/>
      <c r="I487" s="138" t="s">
        <v>472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1" x14ac:dyDescent="0.25">
      <c r="A488" s="141"/>
      <c r="B488" s="130"/>
      <c r="C488" s="111"/>
      <c r="D488" s="111"/>
      <c r="E488" s="111"/>
      <c r="F488" s="113"/>
      <c r="G488" s="115"/>
      <c r="H488" s="115"/>
      <c r="I488" s="138" t="s">
        <v>473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1" x14ac:dyDescent="0.25">
      <c r="A489" s="141"/>
      <c r="B489" s="130"/>
      <c r="C489" s="111"/>
      <c r="D489" s="111"/>
      <c r="E489" s="111"/>
      <c r="F489" s="113"/>
      <c r="G489" s="115"/>
      <c r="H489" s="115"/>
      <c r="I489" s="138" t="s">
        <v>474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1" x14ac:dyDescent="0.25">
      <c r="A490" s="141"/>
      <c r="B490" s="130"/>
      <c r="C490" s="111"/>
      <c r="D490" s="111"/>
      <c r="E490" s="111"/>
      <c r="F490" s="113"/>
      <c r="G490" s="115"/>
      <c r="H490" s="115"/>
      <c r="I490" s="138" t="s">
        <v>475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1" x14ac:dyDescent="0.25">
      <c r="A491" s="141"/>
      <c r="B491" s="130"/>
      <c r="C491" s="111"/>
      <c r="D491" s="111"/>
      <c r="E491" s="111"/>
      <c r="F491" s="113"/>
      <c r="G491" s="122"/>
      <c r="H491" s="122"/>
      <c r="I491" s="748" t="s">
        <v>476</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1" x14ac:dyDescent="0.25">
      <c r="A492" s="141"/>
      <c r="B492" s="130"/>
      <c r="C492" s="111"/>
      <c r="D492" s="111"/>
      <c r="E492" s="111"/>
      <c r="F492" s="113"/>
      <c r="G492" s="115"/>
      <c r="H492" s="115" t="s">
        <v>954</v>
      </c>
      <c r="I492" s="138" t="s">
        <v>467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1" x14ac:dyDescent="0.25">
      <c r="A493" s="141"/>
      <c r="B493" s="130"/>
      <c r="C493" s="111"/>
      <c r="D493" s="111"/>
      <c r="E493" s="111"/>
      <c r="F493" s="113"/>
      <c r="G493" s="115"/>
      <c r="H493" s="115"/>
      <c r="I493" s="138" t="s">
        <v>468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1" x14ac:dyDescent="0.25">
      <c r="A494" s="141"/>
      <c r="B494" s="130"/>
      <c r="C494" s="111"/>
      <c r="D494" s="111"/>
      <c r="E494" s="111"/>
      <c r="F494" s="113"/>
      <c r="G494" s="115"/>
      <c r="H494" s="115"/>
      <c r="I494" s="138" t="s">
        <v>469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1" x14ac:dyDescent="0.25">
      <c r="A495" s="141"/>
      <c r="B495" s="130"/>
      <c r="C495" s="111"/>
      <c r="D495" s="111"/>
      <c r="E495" s="111"/>
      <c r="F495" s="113"/>
      <c r="G495" s="115"/>
      <c r="H495" s="115"/>
      <c r="I495" s="138" t="s">
        <v>470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1" x14ac:dyDescent="0.25">
      <c r="A496" s="141"/>
      <c r="B496" s="130"/>
      <c r="C496" s="111"/>
      <c r="D496" s="111"/>
      <c r="E496" s="111"/>
      <c r="F496" s="113"/>
      <c r="G496" s="115"/>
      <c r="H496" s="115"/>
      <c r="I496" s="138" t="s">
        <v>471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1" x14ac:dyDescent="0.25">
      <c r="A497" s="141"/>
      <c r="B497" s="130"/>
      <c r="C497" s="111"/>
      <c r="D497" s="111"/>
      <c r="E497" s="111"/>
      <c r="F497" s="113"/>
      <c r="G497" s="115"/>
      <c r="H497" s="115"/>
      <c r="I497" s="138" t="s">
        <v>472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1" x14ac:dyDescent="0.25">
      <c r="A498" s="141"/>
      <c r="B498" s="130"/>
      <c r="C498" s="111"/>
      <c r="D498" s="111"/>
      <c r="E498" s="111"/>
      <c r="F498" s="113"/>
      <c r="G498" s="115"/>
      <c r="H498" s="115"/>
      <c r="I498" s="138" t="s">
        <v>473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1" x14ac:dyDescent="0.25">
      <c r="A499" s="141"/>
      <c r="B499" s="130"/>
      <c r="C499" s="111"/>
      <c r="D499" s="111"/>
      <c r="E499" s="111"/>
      <c r="F499" s="113"/>
      <c r="G499" s="115"/>
      <c r="H499" s="115"/>
      <c r="I499" s="138" t="s">
        <v>474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1" x14ac:dyDescent="0.25">
      <c r="A500" s="141"/>
      <c r="B500" s="130"/>
      <c r="C500" s="111"/>
      <c r="D500" s="111"/>
      <c r="E500" s="111"/>
      <c r="F500" s="113"/>
      <c r="G500" s="115"/>
      <c r="H500" s="115"/>
      <c r="I500" s="138" t="s">
        <v>475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1" x14ac:dyDescent="0.25">
      <c r="A501" s="141"/>
      <c r="B501" s="130"/>
      <c r="C501" s="111"/>
      <c r="D501" s="111"/>
      <c r="E501" s="111"/>
      <c r="F501" s="113"/>
      <c r="G501" s="122"/>
      <c r="H501" s="122"/>
      <c r="I501" s="748" t="s">
        <v>476</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1" x14ac:dyDescent="0.25">
      <c r="A502" s="141"/>
      <c r="B502" s="130"/>
      <c r="C502" s="111"/>
      <c r="D502" s="111"/>
      <c r="E502" s="111"/>
      <c r="F502" s="113"/>
      <c r="G502" s="115"/>
      <c r="H502" s="115" t="s">
        <v>955</v>
      </c>
      <c r="I502" s="138" t="s">
        <v>467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1" x14ac:dyDescent="0.25">
      <c r="A503" s="141"/>
      <c r="B503" s="130"/>
      <c r="C503" s="111"/>
      <c r="D503" s="111"/>
      <c r="E503" s="111"/>
      <c r="F503" s="113"/>
      <c r="G503" s="115"/>
      <c r="H503" s="115"/>
      <c r="I503" s="138" t="s">
        <v>468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1" x14ac:dyDescent="0.25">
      <c r="A504" s="141"/>
      <c r="B504" s="130"/>
      <c r="C504" s="111"/>
      <c r="D504" s="111"/>
      <c r="E504" s="111"/>
      <c r="F504" s="113"/>
      <c r="G504" s="115"/>
      <c r="H504" s="115"/>
      <c r="I504" s="138" t="s">
        <v>469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1" x14ac:dyDescent="0.25">
      <c r="A505" s="141"/>
      <c r="B505" s="130"/>
      <c r="C505" s="111"/>
      <c r="D505" s="111"/>
      <c r="E505" s="111"/>
      <c r="F505" s="113"/>
      <c r="G505" s="115"/>
      <c r="H505" s="115"/>
      <c r="I505" s="138" t="s">
        <v>470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1" x14ac:dyDescent="0.25">
      <c r="A506" s="141"/>
      <c r="B506" s="130"/>
      <c r="C506" s="111"/>
      <c r="D506" s="111"/>
      <c r="E506" s="111"/>
      <c r="F506" s="113"/>
      <c r="G506" s="115"/>
      <c r="H506" s="115"/>
      <c r="I506" s="138" t="s">
        <v>471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1" x14ac:dyDescent="0.25">
      <c r="A507" s="141"/>
      <c r="B507" s="130"/>
      <c r="C507" s="111"/>
      <c r="D507" s="111"/>
      <c r="E507" s="111"/>
      <c r="F507" s="113"/>
      <c r="G507" s="115"/>
      <c r="H507" s="115"/>
      <c r="I507" s="138" t="s">
        <v>472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1" x14ac:dyDescent="0.25">
      <c r="A508" s="141"/>
      <c r="B508" s="130"/>
      <c r="C508" s="111"/>
      <c r="D508" s="111"/>
      <c r="E508" s="111"/>
      <c r="F508" s="113"/>
      <c r="G508" s="115"/>
      <c r="H508" s="115"/>
      <c r="I508" s="138" t="s">
        <v>473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1" x14ac:dyDescent="0.25">
      <c r="A509" s="141"/>
      <c r="B509" s="130"/>
      <c r="C509" s="111"/>
      <c r="D509" s="111"/>
      <c r="E509" s="111"/>
      <c r="F509" s="113"/>
      <c r="G509" s="115"/>
      <c r="H509" s="115"/>
      <c r="I509" s="138" t="s">
        <v>474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1" x14ac:dyDescent="0.25">
      <c r="A510" s="141"/>
      <c r="B510" s="130"/>
      <c r="C510" s="111"/>
      <c r="D510" s="111"/>
      <c r="E510" s="111"/>
      <c r="F510" s="113"/>
      <c r="G510" s="115"/>
      <c r="H510" s="115"/>
      <c r="I510" s="138" t="s">
        <v>475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1" x14ac:dyDescent="0.25">
      <c r="A511" s="141"/>
      <c r="B511" s="130"/>
      <c r="C511" s="111"/>
      <c r="D511" s="111"/>
      <c r="E511" s="111"/>
      <c r="F511" s="113"/>
      <c r="G511" s="122"/>
      <c r="H511" s="122"/>
      <c r="I511" s="748" t="s">
        <v>476</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1" x14ac:dyDescent="0.25">
      <c r="A512" s="141"/>
      <c r="B512" s="130"/>
      <c r="C512" s="111"/>
      <c r="D512" s="111"/>
      <c r="E512" s="111"/>
      <c r="F512" s="113"/>
      <c r="G512" s="115"/>
      <c r="H512" s="115" t="s">
        <v>956</v>
      </c>
      <c r="I512" s="138" t="s">
        <v>467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1" x14ac:dyDescent="0.25">
      <c r="A513" s="141"/>
      <c r="B513" s="130"/>
      <c r="C513" s="111"/>
      <c r="D513" s="111"/>
      <c r="E513" s="111"/>
      <c r="F513" s="113"/>
      <c r="G513" s="115"/>
      <c r="H513" s="115"/>
      <c r="I513" s="138" t="s">
        <v>468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1" x14ac:dyDescent="0.25">
      <c r="A514" s="141"/>
      <c r="B514" s="130"/>
      <c r="C514" s="111"/>
      <c r="D514" s="111"/>
      <c r="E514" s="111"/>
      <c r="F514" s="113"/>
      <c r="G514" s="115"/>
      <c r="H514" s="115"/>
      <c r="I514" s="138" t="s">
        <v>469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1" x14ac:dyDescent="0.25">
      <c r="A515" s="141"/>
      <c r="B515" s="130"/>
      <c r="C515" s="111"/>
      <c r="D515" s="111"/>
      <c r="E515" s="111"/>
      <c r="F515" s="113"/>
      <c r="G515" s="115"/>
      <c r="H515" s="115"/>
      <c r="I515" s="138" t="s">
        <v>470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1" x14ac:dyDescent="0.25">
      <c r="A516" s="141"/>
      <c r="B516" s="130"/>
      <c r="C516" s="111"/>
      <c r="D516" s="111"/>
      <c r="E516" s="111"/>
      <c r="F516" s="113"/>
      <c r="G516" s="115"/>
      <c r="H516" s="115"/>
      <c r="I516" s="138" t="s">
        <v>471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1" x14ac:dyDescent="0.25">
      <c r="A517" s="141"/>
      <c r="B517" s="130"/>
      <c r="C517" s="111"/>
      <c r="D517" s="111"/>
      <c r="E517" s="111"/>
      <c r="F517" s="113"/>
      <c r="G517" s="115"/>
      <c r="H517" s="115"/>
      <c r="I517" s="138" t="s">
        <v>472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1" x14ac:dyDescent="0.25">
      <c r="A518" s="141"/>
      <c r="B518" s="130"/>
      <c r="C518" s="111"/>
      <c r="D518" s="111"/>
      <c r="E518" s="111"/>
      <c r="F518" s="113"/>
      <c r="G518" s="115"/>
      <c r="H518" s="115"/>
      <c r="I518" s="138" t="s">
        <v>473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1" x14ac:dyDescent="0.25">
      <c r="A519" s="141"/>
      <c r="B519" s="130"/>
      <c r="C519" s="111"/>
      <c r="D519" s="111"/>
      <c r="E519" s="111"/>
      <c r="F519" s="113"/>
      <c r="G519" s="115"/>
      <c r="H519" s="115"/>
      <c r="I519" s="138" t="s">
        <v>474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1" x14ac:dyDescent="0.25">
      <c r="A520" s="141"/>
      <c r="B520" s="130"/>
      <c r="C520" s="111"/>
      <c r="D520" s="111"/>
      <c r="E520" s="111"/>
      <c r="F520" s="113"/>
      <c r="G520" s="115"/>
      <c r="H520" s="115"/>
      <c r="I520" s="138" t="s">
        <v>475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1" x14ac:dyDescent="0.25">
      <c r="A521" s="141"/>
      <c r="B521" s="130"/>
      <c r="C521" s="111"/>
      <c r="D521" s="111"/>
      <c r="E521" s="111"/>
      <c r="F521" s="113"/>
      <c r="G521" s="122"/>
      <c r="H521" s="122"/>
      <c r="I521" s="748" t="s">
        <v>476</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1" x14ac:dyDescent="0.25">
      <c r="A522" s="141"/>
      <c r="B522" s="130"/>
      <c r="C522" s="111"/>
      <c r="D522" s="111"/>
      <c r="E522" s="111"/>
      <c r="F522" s="113"/>
      <c r="G522" s="115"/>
      <c r="H522" s="115" t="s">
        <v>957</v>
      </c>
      <c r="I522" s="138" t="s">
        <v>467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1" x14ac:dyDescent="0.25">
      <c r="A523" s="141"/>
      <c r="B523" s="130"/>
      <c r="C523" s="111"/>
      <c r="D523" s="111"/>
      <c r="E523" s="111"/>
      <c r="F523" s="113"/>
      <c r="G523" s="115"/>
      <c r="H523" s="115"/>
      <c r="I523" s="138" t="s">
        <v>468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1" x14ac:dyDescent="0.25">
      <c r="A524" s="141"/>
      <c r="B524" s="130"/>
      <c r="C524" s="111"/>
      <c r="D524" s="111"/>
      <c r="E524" s="111"/>
      <c r="F524" s="113"/>
      <c r="G524" s="115"/>
      <c r="H524" s="115"/>
      <c r="I524" s="138" t="s">
        <v>469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1" x14ac:dyDescent="0.25">
      <c r="A525" s="141"/>
      <c r="B525" s="130"/>
      <c r="C525" s="111"/>
      <c r="D525" s="111"/>
      <c r="E525" s="111"/>
      <c r="F525" s="113"/>
      <c r="G525" s="115"/>
      <c r="H525" s="115"/>
      <c r="I525" s="138" t="s">
        <v>470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1" x14ac:dyDescent="0.25">
      <c r="A526" s="141"/>
      <c r="B526" s="130"/>
      <c r="C526" s="111"/>
      <c r="D526" s="111"/>
      <c r="E526" s="111"/>
      <c r="F526" s="113"/>
      <c r="G526" s="115"/>
      <c r="H526" s="115"/>
      <c r="I526" s="138" t="s">
        <v>471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1" x14ac:dyDescent="0.25">
      <c r="A527" s="141"/>
      <c r="B527" s="130"/>
      <c r="C527" s="111"/>
      <c r="D527" s="111"/>
      <c r="E527" s="111"/>
      <c r="F527" s="113"/>
      <c r="G527" s="115"/>
      <c r="H527" s="115"/>
      <c r="I527" s="138" t="s">
        <v>472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1" x14ac:dyDescent="0.25">
      <c r="A528" s="141"/>
      <c r="B528" s="130"/>
      <c r="C528" s="111"/>
      <c r="D528" s="111"/>
      <c r="E528" s="111"/>
      <c r="F528" s="113"/>
      <c r="G528" s="115"/>
      <c r="H528" s="115"/>
      <c r="I528" s="138" t="s">
        <v>473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1" x14ac:dyDescent="0.25">
      <c r="A529" s="141"/>
      <c r="B529" s="130"/>
      <c r="C529" s="111"/>
      <c r="D529" s="111"/>
      <c r="E529" s="111"/>
      <c r="F529" s="113"/>
      <c r="G529" s="115"/>
      <c r="H529" s="115"/>
      <c r="I529" s="138" t="s">
        <v>474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1" x14ac:dyDescent="0.25">
      <c r="A530" s="141"/>
      <c r="B530" s="130"/>
      <c r="C530" s="111"/>
      <c r="D530" s="111"/>
      <c r="E530" s="111"/>
      <c r="F530" s="113"/>
      <c r="G530" s="115"/>
      <c r="H530" s="115"/>
      <c r="I530" s="138" t="s">
        <v>475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1" x14ac:dyDescent="0.25">
      <c r="A531" s="141"/>
      <c r="B531" s="130"/>
      <c r="C531" s="111"/>
      <c r="D531" s="111"/>
      <c r="E531" s="111"/>
      <c r="F531" s="113"/>
      <c r="G531" s="122"/>
      <c r="H531" s="122"/>
      <c r="I531" s="748" t="s">
        <v>476</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1" x14ac:dyDescent="0.25">
      <c r="A532" s="141"/>
      <c r="B532" s="130"/>
      <c r="C532" s="111"/>
      <c r="D532" s="111"/>
      <c r="E532" s="111"/>
      <c r="F532" s="113"/>
      <c r="G532" s="115"/>
      <c r="H532" s="115" t="s">
        <v>958</v>
      </c>
      <c r="I532" s="138" t="s">
        <v>467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1" x14ac:dyDescent="0.25">
      <c r="A533" s="141"/>
      <c r="B533" s="130"/>
      <c r="C533" s="111"/>
      <c r="D533" s="111"/>
      <c r="E533" s="111"/>
      <c r="F533" s="113"/>
      <c r="G533" s="115"/>
      <c r="H533" s="115"/>
      <c r="I533" s="138" t="s">
        <v>468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1" x14ac:dyDescent="0.25">
      <c r="A534" s="141"/>
      <c r="B534" s="130"/>
      <c r="C534" s="111"/>
      <c r="D534" s="111"/>
      <c r="E534" s="111"/>
      <c r="F534" s="113"/>
      <c r="G534" s="115"/>
      <c r="H534" s="115"/>
      <c r="I534" s="138" t="s">
        <v>469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1" x14ac:dyDescent="0.25">
      <c r="A535" s="141"/>
      <c r="B535" s="130"/>
      <c r="C535" s="111"/>
      <c r="D535" s="111"/>
      <c r="E535" s="111"/>
      <c r="F535" s="113"/>
      <c r="G535" s="115"/>
      <c r="H535" s="115"/>
      <c r="I535" s="138" t="s">
        <v>470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1" x14ac:dyDescent="0.25">
      <c r="A536" s="141"/>
      <c r="B536" s="130"/>
      <c r="C536" s="111"/>
      <c r="D536" s="111"/>
      <c r="E536" s="111"/>
      <c r="F536" s="113"/>
      <c r="G536" s="115"/>
      <c r="H536" s="115"/>
      <c r="I536" s="138" t="s">
        <v>471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1" x14ac:dyDescent="0.25">
      <c r="A537" s="141"/>
      <c r="B537" s="130"/>
      <c r="C537" s="111"/>
      <c r="D537" s="111"/>
      <c r="E537" s="111"/>
      <c r="F537" s="113"/>
      <c r="G537" s="115"/>
      <c r="H537" s="115"/>
      <c r="I537" s="138" t="s">
        <v>472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1" x14ac:dyDescent="0.25">
      <c r="A538" s="141"/>
      <c r="B538" s="130"/>
      <c r="C538" s="111"/>
      <c r="D538" s="111"/>
      <c r="E538" s="111"/>
      <c r="F538" s="113"/>
      <c r="G538" s="115"/>
      <c r="H538" s="115"/>
      <c r="I538" s="138" t="s">
        <v>473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1" x14ac:dyDescent="0.25">
      <c r="A539" s="141"/>
      <c r="B539" s="130"/>
      <c r="C539" s="111"/>
      <c r="D539" s="111"/>
      <c r="E539" s="111"/>
      <c r="F539" s="113"/>
      <c r="G539" s="115"/>
      <c r="H539" s="115"/>
      <c r="I539" s="138" t="s">
        <v>474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1" x14ac:dyDescent="0.25">
      <c r="A540" s="141"/>
      <c r="B540" s="130"/>
      <c r="C540" s="111"/>
      <c r="D540" s="111"/>
      <c r="E540" s="111"/>
      <c r="F540" s="113"/>
      <c r="G540" s="115"/>
      <c r="H540" s="115"/>
      <c r="I540" s="138" t="s">
        <v>475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1" x14ac:dyDescent="0.25">
      <c r="A541" s="141"/>
      <c r="B541" s="130"/>
      <c r="C541" s="111"/>
      <c r="D541" s="111"/>
      <c r="E541" s="111"/>
      <c r="F541" s="113"/>
      <c r="G541" s="122"/>
      <c r="H541" s="122"/>
      <c r="I541" s="748" t="s">
        <v>476</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1" x14ac:dyDescent="0.25">
      <c r="A542" s="141"/>
      <c r="B542" s="130"/>
      <c r="C542" s="111"/>
      <c r="D542" s="111"/>
      <c r="E542" s="111"/>
      <c r="F542" s="113"/>
      <c r="G542" s="115"/>
      <c r="H542" s="115" t="s">
        <v>959</v>
      </c>
      <c r="I542" s="138" t="s">
        <v>467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1" x14ac:dyDescent="0.25">
      <c r="A543" s="141"/>
      <c r="B543" s="130"/>
      <c r="C543" s="111"/>
      <c r="D543" s="111"/>
      <c r="E543" s="111"/>
      <c r="F543" s="113"/>
      <c r="G543" s="115"/>
      <c r="H543" s="115"/>
      <c r="I543" s="138" t="s">
        <v>468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1" x14ac:dyDescent="0.25">
      <c r="A544" s="141"/>
      <c r="B544" s="130"/>
      <c r="C544" s="111"/>
      <c r="D544" s="111"/>
      <c r="E544" s="111"/>
      <c r="F544" s="113"/>
      <c r="G544" s="115"/>
      <c r="H544" s="115"/>
      <c r="I544" s="138" t="s">
        <v>469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1" x14ac:dyDescent="0.25">
      <c r="A545" s="141"/>
      <c r="B545" s="130"/>
      <c r="C545" s="111"/>
      <c r="D545" s="111"/>
      <c r="E545" s="111"/>
      <c r="F545" s="113"/>
      <c r="G545" s="115"/>
      <c r="H545" s="115"/>
      <c r="I545" s="138" t="s">
        <v>470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1" x14ac:dyDescent="0.25">
      <c r="A546" s="141"/>
      <c r="B546" s="130"/>
      <c r="C546" s="111"/>
      <c r="D546" s="111"/>
      <c r="E546" s="111"/>
      <c r="F546" s="113"/>
      <c r="G546" s="115"/>
      <c r="H546" s="115"/>
      <c r="I546" s="138" t="s">
        <v>471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1" x14ac:dyDescent="0.25">
      <c r="A547" s="141"/>
      <c r="B547" s="130"/>
      <c r="C547" s="111"/>
      <c r="D547" s="111"/>
      <c r="E547" s="111"/>
      <c r="F547" s="113"/>
      <c r="G547" s="115"/>
      <c r="H547" s="115"/>
      <c r="I547" s="138" t="s">
        <v>472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1" x14ac:dyDescent="0.25">
      <c r="A548" s="141"/>
      <c r="B548" s="130"/>
      <c r="C548" s="111"/>
      <c r="D548" s="111"/>
      <c r="E548" s="111"/>
      <c r="F548" s="113"/>
      <c r="G548" s="115"/>
      <c r="H548" s="115"/>
      <c r="I548" s="138" t="s">
        <v>473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1" x14ac:dyDescent="0.25">
      <c r="A549" s="141"/>
      <c r="B549" s="130"/>
      <c r="C549" s="111"/>
      <c r="D549" s="111"/>
      <c r="E549" s="111"/>
      <c r="F549" s="113"/>
      <c r="G549" s="115"/>
      <c r="H549" s="115"/>
      <c r="I549" s="138" t="s">
        <v>474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1" x14ac:dyDescent="0.25">
      <c r="A550" s="141"/>
      <c r="B550" s="130"/>
      <c r="C550" s="111"/>
      <c r="D550" s="111"/>
      <c r="E550" s="111"/>
      <c r="F550" s="113"/>
      <c r="G550" s="115"/>
      <c r="H550" s="115"/>
      <c r="I550" s="138" t="s">
        <v>475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1" x14ac:dyDescent="0.25">
      <c r="A551" s="141"/>
      <c r="B551" s="130"/>
      <c r="C551" s="111"/>
      <c r="D551" s="111"/>
      <c r="E551" s="111"/>
      <c r="F551" s="113"/>
      <c r="G551" s="122"/>
      <c r="H551" s="122"/>
      <c r="I551" s="748" t="s">
        <v>476</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hidden="1" customHeight="1" outlineLevel="1" x14ac:dyDescent="0.2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25">
      <c r="A553" s="141"/>
      <c r="B553" s="130"/>
      <c r="C553" s="124"/>
      <c r="D553" s="124"/>
      <c r="E553" s="124"/>
      <c r="F553" s="124"/>
      <c r="G553" s="125" t="s">
        <v>219</v>
      </c>
      <c r="H553" s="126"/>
      <c r="I553" s="126"/>
      <c r="J553" s="126"/>
      <c r="K553" s="126"/>
      <c r="L553" s="126"/>
      <c r="M553" s="126"/>
      <c r="N553" s="126"/>
      <c r="O553" s="126"/>
      <c r="P553" s="126"/>
      <c r="Q553" s="126"/>
      <c r="R553" s="126"/>
      <c r="S553" s="127"/>
      <c r="T553" s="127"/>
      <c r="U553" s="127"/>
      <c r="V553" s="127"/>
      <c r="W553" s="127"/>
      <c r="X553" s="322"/>
      <c r="Y553" s="322"/>
      <c r="Z553" s="322"/>
      <c r="AA553" s="128" t="s">
        <v>140</v>
      </c>
      <c r="AB553" s="129" t="s">
        <v>141</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131</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231</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232</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190</v>
      </c>
      <c r="N562" s="200" t="s">
        <v>233</v>
      </c>
      <c r="O562" s="199"/>
      <c r="P562" s="200" t="s">
        <v>975</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234</v>
      </c>
      <c r="O563" s="268"/>
      <c r="P563" s="201" t="s">
        <v>234</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972</v>
      </c>
      <c r="O564" s="274"/>
      <c r="P564" s="274" t="s">
        <v>973</v>
      </c>
      <c r="Q564" s="744"/>
      <c r="R564" s="135" t="s">
        <v>237</v>
      </c>
      <c r="S564" s="135"/>
      <c r="T564" s="110"/>
      <c r="U564" s="274"/>
      <c r="V564" s="206" t="s">
        <v>227</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968</v>
      </c>
      <c r="I565" s="110" t="s">
        <v>186</v>
      </c>
      <c r="J565" s="110" t="s">
        <v>238</v>
      </c>
      <c r="K565" s="110" t="s">
        <v>239</v>
      </c>
      <c r="L565" s="110" t="s">
        <v>241</v>
      </c>
      <c r="M565" s="274"/>
      <c r="N565" s="110" t="s">
        <v>240</v>
      </c>
      <c r="O565" s="274"/>
      <c r="P565" s="110" t="s">
        <v>240</v>
      </c>
      <c r="Q565" s="744"/>
      <c r="R565" s="110" t="s">
        <v>242</v>
      </c>
      <c r="S565" s="110" t="s">
        <v>243</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134</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989</v>
      </c>
      <c r="I568" s="138" t="s">
        <v>467</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470</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471</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472</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473</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474</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475</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476</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1" x14ac:dyDescent="0.25">
      <c r="A578" s="141"/>
      <c r="B578" s="130"/>
      <c r="C578" s="111"/>
      <c r="D578" s="111"/>
      <c r="E578" s="111"/>
      <c r="F578" s="113"/>
      <c r="H578" s="143" t="s">
        <v>480</v>
      </c>
      <c r="I578" s="138" t="s">
        <v>467</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1" x14ac:dyDescent="0.25">
      <c r="A579" s="141"/>
      <c r="B579" s="130"/>
      <c r="C579" s="111"/>
      <c r="D579" s="111"/>
      <c r="E579" s="111"/>
      <c r="F579" s="113"/>
      <c r="I579" s="138" t="s">
        <v>468</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1" x14ac:dyDescent="0.25">
      <c r="A580" s="141"/>
      <c r="B580" s="130"/>
      <c r="C580" s="111"/>
      <c r="D580" s="111"/>
      <c r="E580" s="111"/>
      <c r="F580" s="113"/>
      <c r="I580" s="138" t="s">
        <v>469</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1" x14ac:dyDescent="0.25">
      <c r="A581" s="141"/>
      <c r="B581" s="130"/>
      <c r="C581" s="111"/>
      <c r="D581" s="111"/>
      <c r="E581" s="111"/>
      <c r="F581" s="113"/>
      <c r="I581" s="138" t="s">
        <v>470</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1" x14ac:dyDescent="0.25">
      <c r="A582" s="141"/>
      <c r="B582" s="130"/>
      <c r="C582" s="111"/>
      <c r="D582" s="111"/>
      <c r="E582" s="111"/>
      <c r="F582" s="113"/>
      <c r="I582" s="138" t="s">
        <v>471</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1" x14ac:dyDescent="0.25">
      <c r="A583" s="141"/>
      <c r="B583" s="130"/>
      <c r="C583" s="111"/>
      <c r="D583" s="111"/>
      <c r="E583" s="111"/>
      <c r="F583" s="113"/>
      <c r="I583" s="138" t="s">
        <v>472</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1" x14ac:dyDescent="0.25">
      <c r="A584" s="141"/>
      <c r="B584" s="130"/>
      <c r="C584" s="111"/>
      <c r="D584" s="111"/>
      <c r="E584" s="111"/>
      <c r="F584" s="113"/>
      <c r="I584" s="138" t="s">
        <v>473</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1" x14ac:dyDescent="0.25">
      <c r="A585" s="141"/>
      <c r="B585" s="130"/>
      <c r="C585" s="111"/>
      <c r="D585" s="111"/>
      <c r="E585" s="111"/>
      <c r="F585" s="113"/>
      <c r="I585" s="138" t="s">
        <v>474</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1" x14ac:dyDescent="0.25">
      <c r="A586" s="141"/>
      <c r="B586" s="130"/>
      <c r="C586" s="111"/>
      <c r="D586" s="111"/>
      <c r="E586" s="111"/>
      <c r="F586" s="113"/>
      <c r="I586" s="138" t="s">
        <v>475</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1" x14ac:dyDescent="0.25">
      <c r="A587" s="141"/>
      <c r="B587" s="130"/>
      <c r="C587" s="111"/>
      <c r="D587" s="111"/>
      <c r="E587" s="111"/>
      <c r="F587" s="113"/>
      <c r="I587" s="138" t="s">
        <v>476</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1" x14ac:dyDescent="0.25">
      <c r="A588" s="141"/>
      <c r="B588" s="130"/>
      <c r="C588" s="111"/>
      <c r="D588" s="111"/>
      <c r="E588" s="111"/>
      <c r="F588" s="113"/>
      <c r="H588" s="143" t="s">
        <v>952</v>
      </c>
      <c r="I588" s="138" t="s">
        <v>467</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1" x14ac:dyDescent="0.25">
      <c r="A589" s="141"/>
      <c r="B589" s="130"/>
      <c r="C589" s="111"/>
      <c r="D589" s="111"/>
      <c r="E589" s="111"/>
      <c r="F589" s="113"/>
      <c r="I589" s="138" t="s">
        <v>468</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1" x14ac:dyDescent="0.25">
      <c r="A590" s="141"/>
      <c r="B590" s="130"/>
      <c r="C590" s="111"/>
      <c r="D590" s="111"/>
      <c r="E590" s="111"/>
      <c r="F590" s="113"/>
      <c r="I590" s="138" t="s">
        <v>469</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1" x14ac:dyDescent="0.25">
      <c r="A591" s="141"/>
      <c r="B591" s="130"/>
      <c r="C591" s="111"/>
      <c r="D591" s="111"/>
      <c r="E591" s="111"/>
      <c r="F591" s="113"/>
      <c r="I591" s="138" t="s">
        <v>470</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1" x14ac:dyDescent="0.25">
      <c r="A592" s="141"/>
      <c r="B592" s="130"/>
      <c r="C592" s="111"/>
      <c r="D592" s="111"/>
      <c r="E592" s="111"/>
      <c r="F592" s="113"/>
      <c r="I592" s="138" t="s">
        <v>471</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1" x14ac:dyDescent="0.25">
      <c r="A593" s="141"/>
      <c r="B593" s="130"/>
      <c r="C593" s="111"/>
      <c r="D593" s="111"/>
      <c r="E593" s="111"/>
      <c r="F593" s="113"/>
      <c r="I593" s="138" t="s">
        <v>472</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1" x14ac:dyDescent="0.25">
      <c r="A594" s="141"/>
      <c r="B594" s="130"/>
      <c r="C594" s="111"/>
      <c r="D594" s="111"/>
      <c r="E594" s="111"/>
      <c r="F594" s="113"/>
      <c r="I594" s="138" t="s">
        <v>473</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1" x14ac:dyDescent="0.25">
      <c r="A595" s="141"/>
      <c r="B595" s="130"/>
      <c r="C595" s="111"/>
      <c r="D595" s="111"/>
      <c r="E595" s="111"/>
      <c r="F595" s="113"/>
      <c r="I595" s="138" t="s">
        <v>474</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1" x14ac:dyDescent="0.25">
      <c r="A596" s="141"/>
      <c r="B596" s="130"/>
      <c r="C596" s="111"/>
      <c r="D596" s="111"/>
      <c r="E596" s="111"/>
      <c r="F596" s="113"/>
      <c r="I596" s="138" t="s">
        <v>475</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1" x14ac:dyDescent="0.25">
      <c r="A597" s="141"/>
      <c r="B597" s="130"/>
      <c r="C597" s="111"/>
      <c r="D597" s="111"/>
      <c r="E597" s="111"/>
      <c r="F597" s="113"/>
      <c r="I597" s="138" t="s">
        <v>476</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1" x14ac:dyDescent="0.25">
      <c r="A598" s="141"/>
      <c r="B598" s="130"/>
      <c r="C598" s="111"/>
      <c r="D598" s="111"/>
      <c r="E598" s="111"/>
      <c r="F598" s="113"/>
      <c r="H598" s="143" t="s">
        <v>953</v>
      </c>
      <c r="I598" s="138" t="s">
        <v>467</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1" x14ac:dyDescent="0.25">
      <c r="A599" s="141"/>
      <c r="B599" s="130"/>
      <c r="C599" s="111"/>
      <c r="D599" s="111"/>
      <c r="E599" s="111"/>
      <c r="F599" s="113"/>
      <c r="I599" s="138" t="s">
        <v>468</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1" x14ac:dyDescent="0.25">
      <c r="A600" s="141"/>
      <c r="B600" s="130"/>
      <c r="C600" s="111"/>
      <c r="D600" s="111"/>
      <c r="E600" s="111"/>
      <c r="F600" s="113"/>
      <c r="I600" s="138" t="s">
        <v>469</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1" x14ac:dyDescent="0.25">
      <c r="A601" s="141"/>
      <c r="B601" s="130"/>
      <c r="C601" s="111"/>
      <c r="D601" s="111"/>
      <c r="E601" s="111"/>
      <c r="F601" s="113"/>
      <c r="I601" s="138" t="s">
        <v>470</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1" x14ac:dyDescent="0.25">
      <c r="A602" s="141"/>
      <c r="B602" s="130"/>
      <c r="C602" s="111"/>
      <c r="D602" s="111"/>
      <c r="E602" s="111"/>
      <c r="F602" s="113"/>
      <c r="I602" s="138" t="s">
        <v>471</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1" x14ac:dyDescent="0.25">
      <c r="A603" s="141"/>
      <c r="B603" s="130"/>
      <c r="C603" s="111"/>
      <c r="D603" s="111"/>
      <c r="E603" s="111"/>
      <c r="F603" s="113"/>
      <c r="I603" s="138" t="s">
        <v>472</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1" x14ac:dyDescent="0.25">
      <c r="A604" s="141"/>
      <c r="B604" s="130"/>
      <c r="C604" s="111"/>
      <c r="D604" s="111"/>
      <c r="E604" s="111"/>
      <c r="F604" s="113"/>
      <c r="I604" s="138" t="s">
        <v>473</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1" x14ac:dyDescent="0.25">
      <c r="A605" s="141"/>
      <c r="B605" s="130"/>
      <c r="C605" s="111"/>
      <c r="D605" s="111"/>
      <c r="E605" s="111"/>
      <c r="F605" s="113"/>
      <c r="I605" s="138" t="s">
        <v>474</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1" x14ac:dyDescent="0.25">
      <c r="A606" s="141"/>
      <c r="B606" s="130"/>
      <c r="C606" s="111"/>
      <c r="D606" s="111"/>
      <c r="E606" s="111"/>
      <c r="F606" s="113"/>
      <c r="I606" s="138" t="s">
        <v>475</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1" x14ac:dyDescent="0.25">
      <c r="A607" s="141"/>
      <c r="B607" s="130"/>
      <c r="C607" s="111"/>
      <c r="D607" s="111"/>
      <c r="E607" s="111"/>
      <c r="F607" s="113"/>
      <c r="I607" s="138" t="s">
        <v>476</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1" x14ac:dyDescent="0.25">
      <c r="A608" s="141"/>
      <c r="B608" s="130"/>
      <c r="C608" s="111"/>
      <c r="D608" s="111"/>
      <c r="E608" s="111"/>
      <c r="F608" s="113"/>
      <c r="H608" s="143" t="s">
        <v>954</v>
      </c>
      <c r="I608" s="138" t="s">
        <v>467</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1" x14ac:dyDescent="0.25">
      <c r="A609" s="141"/>
      <c r="B609" s="130"/>
      <c r="C609" s="111"/>
      <c r="D609" s="111"/>
      <c r="E609" s="111"/>
      <c r="F609" s="113"/>
      <c r="I609" s="138" t="s">
        <v>468</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1" x14ac:dyDescent="0.25">
      <c r="A610" s="141"/>
      <c r="B610" s="130"/>
      <c r="C610" s="111"/>
      <c r="D610" s="111"/>
      <c r="E610" s="111"/>
      <c r="F610" s="113"/>
      <c r="I610" s="138" t="s">
        <v>469</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1" x14ac:dyDescent="0.25">
      <c r="A611" s="141"/>
      <c r="B611" s="130"/>
      <c r="C611" s="111"/>
      <c r="D611" s="111"/>
      <c r="E611" s="111"/>
      <c r="F611" s="113"/>
      <c r="I611" s="138" t="s">
        <v>470</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1" x14ac:dyDescent="0.25">
      <c r="A612" s="141"/>
      <c r="B612" s="130"/>
      <c r="C612" s="111"/>
      <c r="D612" s="111"/>
      <c r="E612" s="111"/>
      <c r="F612" s="113"/>
      <c r="I612" s="138" t="s">
        <v>471</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1" x14ac:dyDescent="0.25">
      <c r="A613" s="141"/>
      <c r="B613" s="130"/>
      <c r="C613" s="111"/>
      <c r="D613" s="111"/>
      <c r="E613" s="111"/>
      <c r="F613" s="113"/>
      <c r="I613" s="138" t="s">
        <v>472</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1" x14ac:dyDescent="0.25">
      <c r="A614" s="141"/>
      <c r="B614" s="130"/>
      <c r="C614" s="111"/>
      <c r="D614" s="111"/>
      <c r="E614" s="111"/>
      <c r="F614" s="113"/>
      <c r="I614" s="138" t="s">
        <v>473</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1" x14ac:dyDescent="0.25">
      <c r="A615" s="141"/>
      <c r="B615" s="130"/>
      <c r="C615" s="111"/>
      <c r="D615" s="111"/>
      <c r="E615" s="111"/>
      <c r="F615" s="113"/>
      <c r="I615" s="138" t="s">
        <v>474</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1" x14ac:dyDescent="0.25">
      <c r="A616" s="141"/>
      <c r="B616" s="130"/>
      <c r="C616" s="111"/>
      <c r="D616" s="111"/>
      <c r="E616" s="111"/>
      <c r="F616" s="113"/>
      <c r="I616" s="138" t="s">
        <v>475</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1" x14ac:dyDescent="0.25">
      <c r="A617" s="141"/>
      <c r="B617" s="130"/>
      <c r="C617" s="111"/>
      <c r="D617" s="111"/>
      <c r="E617" s="111"/>
      <c r="F617" s="113"/>
      <c r="I617" s="138" t="s">
        <v>476</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1" x14ac:dyDescent="0.25">
      <c r="A618" s="141"/>
      <c r="B618" s="130"/>
      <c r="C618" s="111"/>
      <c r="D618" s="111"/>
      <c r="E618" s="111"/>
      <c r="F618" s="113"/>
      <c r="H618" s="143" t="s">
        <v>955</v>
      </c>
      <c r="I618" s="138" t="s">
        <v>467</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1" x14ac:dyDescent="0.25">
      <c r="A619" s="141"/>
      <c r="B619" s="130"/>
      <c r="C619" s="111"/>
      <c r="D619" s="111"/>
      <c r="E619" s="111"/>
      <c r="F619" s="113"/>
      <c r="I619" s="138" t="s">
        <v>468</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1" x14ac:dyDescent="0.25">
      <c r="A620" s="141"/>
      <c r="B620" s="130"/>
      <c r="C620" s="111"/>
      <c r="D620" s="111"/>
      <c r="E620" s="111"/>
      <c r="F620" s="113"/>
      <c r="I620" s="138" t="s">
        <v>469</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1" x14ac:dyDescent="0.25">
      <c r="A621" s="141"/>
      <c r="B621" s="130"/>
      <c r="C621" s="111"/>
      <c r="D621" s="111"/>
      <c r="E621" s="111"/>
      <c r="F621" s="113"/>
      <c r="I621" s="138" t="s">
        <v>470</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1" x14ac:dyDescent="0.25">
      <c r="A622" s="141"/>
      <c r="B622" s="130"/>
      <c r="C622" s="111"/>
      <c r="D622" s="111"/>
      <c r="E622" s="111"/>
      <c r="F622" s="113"/>
      <c r="I622" s="138" t="s">
        <v>471</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1" x14ac:dyDescent="0.25">
      <c r="A623" s="141"/>
      <c r="B623" s="130"/>
      <c r="C623" s="111"/>
      <c r="D623" s="111"/>
      <c r="E623" s="111"/>
      <c r="F623" s="113"/>
      <c r="I623" s="138" t="s">
        <v>472</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1" x14ac:dyDescent="0.25">
      <c r="A624" s="141"/>
      <c r="B624" s="130"/>
      <c r="C624" s="111"/>
      <c r="D624" s="111"/>
      <c r="E624" s="111"/>
      <c r="F624" s="113"/>
      <c r="I624" s="138" t="s">
        <v>473</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1" x14ac:dyDescent="0.25">
      <c r="A625" s="141"/>
      <c r="B625" s="130"/>
      <c r="C625" s="111"/>
      <c r="D625" s="111"/>
      <c r="E625" s="111"/>
      <c r="F625" s="113"/>
      <c r="I625" s="138" t="s">
        <v>474</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1" x14ac:dyDescent="0.25">
      <c r="A626" s="141"/>
      <c r="B626" s="130"/>
      <c r="C626" s="111"/>
      <c r="D626" s="111"/>
      <c r="E626" s="111"/>
      <c r="F626" s="113"/>
      <c r="I626" s="138" t="s">
        <v>475</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1" x14ac:dyDescent="0.25">
      <c r="A627" s="141"/>
      <c r="B627" s="130"/>
      <c r="C627" s="111"/>
      <c r="D627" s="111"/>
      <c r="E627" s="111"/>
      <c r="F627" s="113"/>
      <c r="I627" s="138" t="s">
        <v>476</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1" x14ac:dyDescent="0.25">
      <c r="A628" s="141"/>
      <c r="B628" s="130"/>
      <c r="C628" s="111"/>
      <c r="D628" s="111"/>
      <c r="E628" s="111"/>
      <c r="F628" s="113"/>
      <c r="H628" s="143" t="s">
        <v>956</v>
      </c>
      <c r="I628" s="138" t="s">
        <v>467</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1" x14ac:dyDescent="0.25">
      <c r="A629" s="141"/>
      <c r="B629" s="130"/>
      <c r="C629" s="111"/>
      <c r="D629" s="111"/>
      <c r="E629" s="111"/>
      <c r="F629" s="113"/>
      <c r="I629" s="138" t="s">
        <v>468</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1" x14ac:dyDescent="0.25">
      <c r="A630" s="141"/>
      <c r="B630" s="130"/>
      <c r="C630" s="111"/>
      <c r="D630" s="111"/>
      <c r="E630" s="111"/>
      <c r="F630" s="113"/>
      <c r="I630" s="138" t="s">
        <v>469</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1" x14ac:dyDescent="0.25">
      <c r="A631" s="141"/>
      <c r="B631" s="130"/>
      <c r="C631" s="111"/>
      <c r="D631" s="111"/>
      <c r="E631" s="111"/>
      <c r="F631" s="113"/>
      <c r="I631" s="138" t="s">
        <v>470</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1" x14ac:dyDescent="0.25">
      <c r="A632" s="141"/>
      <c r="B632" s="130"/>
      <c r="C632" s="111"/>
      <c r="D632" s="111"/>
      <c r="E632" s="111"/>
      <c r="F632" s="113"/>
      <c r="I632" s="138" t="s">
        <v>471</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1" x14ac:dyDescent="0.25">
      <c r="A633" s="141"/>
      <c r="B633" s="130"/>
      <c r="C633" s="111"/>
      <c r="D633" s="111"/>
      <c r="E633" s="111"/>
      <c r="F633" s="113"/>
      <c r="I633" s="138" t="s">
        <v>472</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1" x14ac:dyDescent="0.25">
      <c r="A634" s="141"/>
      <c r="B634" s="130"/>
      <c r="C634" s="111"/>
      <c r="D634" s="111"/>
      <c r="E634" s="111"/>
      <c r="F634" s="113"/>
      <c r="I634" s="138" t="s">
        <v>473</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1" x14ac:dyDescent="0.25">
      <c r="A635" s="141"/>
      <c r="B635" s="130"/>
      <c r="C635" s="111"/>
      <c r="D635" s="111"/>
      <c r="E635" s="111"/>
      <c r="F635" s="113"/>
      <c r="I635" s="138" t="s">
        <v>474</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1" x14ac:dyDescent="0.25">
      <c r="A636" s="141"/>
      <c r="B636" s="130"/>
      <c r="C636" s="111"/>
      <c r="D636" s="111"/>
      <c r="E636" s="111"/>
      <c r="F636" s="113"/>
      <c r="I636" s="138" t="s">
        <v>475</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1" x14ac:dyDescent="0.25">
      <c r="A637" s="141"/>
      <c r="B637" s="130"/>
      <c r="C637" s="111"/>
      <c r="D637" s="111"/>
      <c r="E637" s="111"/>
      <c r="F637" s="113"/>
      <c r="I637" s="138" t="s">
        <v>476</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1" x14ac:dyDescent="0.25">
      <c r="A638" s="141"/>
      <c r="B638" s="130"/>
      <c r="C638" s="111"/>
      <c r="D638" s="111"/>
      <c r="E638" s="111"/>
      <c r="F638" s="113"/>
      <c r="H638" s="143" t="s">
        <v>957</v>
      </c>
      <c r="I638" s="138" t="s">
        <v>467</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1" x14ac:dyDescent="0.25">
      <c r="A639" s="141"/>
      <c r="B639" s="130"/>
      <c r="C639" s="111"/>
      <c r="D639" s="111"/>
      <c r="E639" s="111"/>
      <c r="F639" s="113"/>
      <c r="I639" s="138" t="s">
        <v>468</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1" x14ac:dyDescent="0.25">
      <c r="A640" s="141"/>
      <c r="B640" s="130"/>
      <c r="C640" s="111"/>
      <c r="D640" s="111"/>
      <c r="E640" s="111"/>
      <c r="F640" s="113"/>
      <c r="I640" s="138" t="s">
        <v>469</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1" x14ac:dyDescent="0.25">
      <c r="A641" s="141"/>
      <c r="B641" s="130"/>
      <c r="C641" s="111"/>
      <c r="D641" s="111"/>
      <c r="E641" s="111"/>
      <c r="F641" s="113"/>
      <c r="I641" s="138" t="s">
        <v>470</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1" x14ac:dyDescent="0.25">
      <c r="A642" s="141"/>
      <c r="B642" s="130"/>
      <c r="C642" s="111"/>
      <c r="D642" s="111"/>
      <c r="E642" s="111"/>
      <c r="F642" s="113"/>
      <c r="I642" s="138" t="s">
        <v>471</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1" x14ac:dyDescent="0.25">
      <c r="A643" s="141"/>
      <c r="B643" s="130"/>
      <c r="C643" s="111"/>
      <c r="D643" s="111"/>
      <c r="E643" s="111"/>
      <c r="F643" s="113"/>
      <c r="I643" s="138" t="s">
        <v>472</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1" x14ac:dyDescent="0.25">
      <c r="A644" s="141"/>
      <c r="B644" s="130"/>
      <c r="C644" s="111"/>
      <c r="D644" s="111"/>
      <c r="E644" s="111"/>
      <c r="F644" s="113"/>
      <c r="I644" s="138" t="s">
        <v>473</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1" x14ac:dyDescent="0.25">
      <c r="A645" s="141"/>
      <c r="B645" s="130"/>
      <c r="C645" s="111"/>
      <c r="D645" s="111"/>
      <c r="E645" s="111"/>
      <c r="F645" s="113"/>
      <c r="I645" s="138" t="s">
        <v>474</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1" x14ac:dyDescent="0.25">
      <c r="A646" s="141"/>
      <c r="B646" s="130"/>
      <c r="C646" s="111"/>
      <c r="D646" s="111"/>
      <c r="E646" s="111"/>
      <c r="F646" s="113"/>
      <c r="I646" s="138" t="s">
        <v>475</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1" x14ac:dyDescent="0.25">
      <c r="A647" s="141"/>
      <c r="B647" s="130"/>
      <c r="C647" s="111"/>
      <c r="D647" s="111"/>
      <c r="E647" s="111"/>
      <c r="F647" s="113"/>
      <c r="I647" s="138" t="s">
        <v>476</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1" x14ac:dyDescent="0.25">
      <c r="A648" s="141"/>
      <c r="B648" s="130"/>
      <c r="C648" s="111"/>
      <c r="D648" s="111"/>
      <c r="E648" s="111"/>
      <c r="F648" s="113"/>
      <c r="H648" s="143" t="s">
        <v>958</v>
      </c>
      <c r="I648" s="138" t="s">
        <v>467</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1" x14ac:dyDescent="0.25">
      <c r="A649" s="141"/>
      <c r="B649" s="130"/>
      <c r="C649" s="111"/>
      <c r="D649" s="111"/>
      <c r="E649" s="111"/>
      <c r="F649" s="113"/>
      <c r="I649" s="138" t="s">
        <v>468</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1" x14ac:dyDescent="0.25">
      <c r="A650" s="141"/>
      <c r="B650" s="130"/>
      <c r="C650" s="111"/>
      <c r="D650" s="111"/>
      <c r="E650" s="111"/>
      <c r="F650" s="113"/>
      <c r="I650" s="138" t="s">
        <v>469</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1" x14ac:dyDescent="0.25">
      <c r="A651" s="141"/>
      <c r="B651" s="130"/>
      <c r="C651" s="111"/>
      <c r="D651" s="111"/>
      <c r="E651" s="111"/>
      <c r="F651" s="113"/>
      <c r="I651" s="138" t="s">
        <v>470</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1" x14ac:dyDescent="0.25">
      <c r="A652" s="141"/>
      <c r="B652" s="130"/>
      <c r="C652" s="111"/>
      <c r="D652" s="111"/>
      <c r="E652" s="111"/>
      <c r="F652" s="113"/>
      <c r="I652" s="138" t="s">
        <v>471</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1" x14ac:dyDescent="0.25">
      <c r="A653" s="141"/>
      <c r="B653" s="130"/>
      <c r="C653" s="111"/>
      <c r="D653" s="111"/>
      <c r="E653" s="111"/>
      <c r="F653" s="113"/>
      <c r="I653" s="138" t="s">
        <v>472</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1" x14ac:dyDescent="0.25">
      <c r="A654" s="141"/>
      <c r="B654" s="130"/>
      <c r="C654" s="111"/>
      <c r="D654" s="111"/>
      <c r="E654" s="111"/>
      <c r="F654" s="113"/>
      <c r="I654" s="138" t="s">
        <v>473</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1" x14ac:dyDescent="0.25">
      <c r="A655" s="141"/>
      <c r="B655" s="130"/>
      <c r="C655" s="111"/>
      <c r="D655" s="111"/>
      <c r="E655" s="111"/>
      <c r="F655" s="113"/>
      <c r="I655" s="138" t="s">
        <v>474</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1" x14ac:dyDescent="0.25">
      <c r="A656" s="141"/>
      <c r="B656" s="130"/>
      <c r="C656" s="111"/>
      <c r="D656" s="111"/>
      <c r="E656" s="111"/>
      <c r="F656" s="113"/>
      <c r="I656" s="138" t="s">
        <v>475</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1" x14ac:dyDescent="0.25">
      <c r="A657" s="141"/>
      <c r="B657" s="130"/>
      <c r="C657" s="111"/>
      <c r="D657" s="111"/>
      <c r="E657" s="111"/>
      <c r="F657" s="113"/>
      <c r="I657" s="138" t="s">
        <v>476</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1" x14ac:dyDescent="0.25">
      <c r="A658" s="141"/>
      <c r="B658" s="130"/>
      <c r="C658" s="111"/>
      <c r="D658" s="111"/>
      <c r="E658" s="111"/>
      <c r="F658" s="113"/>
      <c r="H658" s="143" t="s">
        <v>959</v>
      </c>
      <c r="I658" s="138" t="s">
        <v>467</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1" x14ac:dyDescent="0.25">
      <c r="A659" s="141"/>
      <c r="B659" s="130"/>
      <c r="C659" s="111"/>
      <c r="D659" s="111"/>
      <c r="E659" s="111"/>
      <c r="F659" s="113"/>
      <c r="I659" s="138" t="s">
        <v>468</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1" x14ac:dyDescent="0.25">
      <c r="A660" s="141"/>
      <c r="B660" s="130"/>
      <c r="C660" s="111"/>
      <c r="D660" s="111"/>
      <c r="E660" s="111"/>
      <c r="F660" s="113"/>
      <c r="I660" s="138" t="s">
        <v>469</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1" x14ac:dyDescent="0.25">
      <c r="A661" s="141"/>
      <c r="B661" s="130"/>
      <c r="C661" s="111"/>
      <c r="D661" s="111"/>
      <c r="E661" s="111"/>
      <c r="F661" s="113"/>
      <c r="I661" s="138" t="s">
        <v>470</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1" x14ac:dyDescent="0.25">
      <c r="A662" s="141"/>
      <c r="B662" s="130"/>
      <c r="C662" s="111"/>
      <c r="D662" s="111"/>
      <c r="E662" s="111"/>
      <c r="F662" s="113"/>
      <c r="I662" s="138" t="s">
        <v>471</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1" x14ac:dyDescent="0.25">
      <c r="A663" s="141"/>
      <c r="B663" s="130"/>
      <c r="C663" s="111"/>
      <c r="D663" s="111"/>
      <c r="E663" s="111"/>
      <c r="F663" s="113"/>
      <c r="I663" s="138" t="s">
        <v>472</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1" x14ac:dyDescent="0.25">
      <c r="A664" s="141"/>
      <c r="B664" s="130"/>
      <c r="C664" s="111"/>
      <c r="D664" s="111"/>
      <c r="E664" s="111"/>
      <c r="F664" s="113"/>
      <c r="I664" s="138" t="s">
        <v>473</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1" x14ac:dyDescent="0.25">
      <c r="A665" s="141"/>
      <c r="B665" s="130"/>
      <c r="C665" s="111"/>
      <c r="D665" s="111"/>
      <c r="E665" s="111"/>
      <c r="F665" s="113"/>
      <c r="I665" s="138" t="s">
        <v>474</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1" x14ac:dyDescent="0.25">
      <c r="A666" s="141"/>
      <c r="B666" s="130"/>
      <c r="C666" s="111"/>
      <c r="D666" s="111"/>
      <c r="E666" s="111"/>
      <c r="F666" s="113"/>
      <c r="I666" s="138" t="s">
        <v>475</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1" x14ac:dyDescent="0.25">
      <c r="A667" s="141"/>
      <c r="B667" s="130"/>
      <c r="C667" s="111"/>
      <c r="D667" s="111"/>
      <c r="E667" s="111"/>
      <c r="F667" s="113"/>
      <c r="I667" s="138" t="s">
        <v>476</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231</v>
      </c>
      <c r="H672" s="126"/>
      <c r="I672" s="126"/>
      <c r="J672" s="126"/>
      <c r="K672" s="126"/>
      <c r="L672" s="126"/>
      <c r="M672" s="288"/>
      <c r="N672" s="126"/>
      <c r="O672" s="126"/>
      <c r="P672" s="126"/>
      <c r="Q672" s="126"/>
      <c r="R672" s="126"/>
      <c r="S672" s="126"/>
      <c r="T672" s="126"/>
      <c r="U672" s="127"/>
      <c r="V672" s="128" t="s">
        <v>140</v>
      </c>
      <c r="W672" s="128"/>
      <c r="X672" s="128"/>
      <c r="Y672" s="128"/>
      <c r="Z672" s="128"/>
      <c r="AA672" s="128"/>
      <c r="AB672" s="129" t="s">
        <v>141</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131</v>
      </c>
      <c r="AB676" s="85"/>
      <c r="AC676" s="131"/>
    </row>
    <row r="677" spans="1:59" ht="12.95" hidden="1" customHeight="1" outlineLevel="1" collapsed="1" x14ac:dyDescent="0.25">
      <c r="A677" s="77"/>
      <c r="B677" s="130"/>
      <c r="C677" s="87"/>
      <c r="D677" s="87">
        <v>0</v>
      </c>
      <c r="E677" s="87" t="s">
        <v>1</v>
      </c>
      <c r="F677" s="88"/>
      <c r="G677" s="89" t="s">
        <v>244</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245</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795"/>
      <c r="M683" s="796"/>
      <c r="N683" s="796"/>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134</v>
      </c>
      <c r="D685" s="111"/>
      <c r="E685" s="111"/>
      <c r="F685" s="95"/>
      <c r="G685" s="95"/>
      <c r="H685" s="95"/>
      <c r="I685" s="110"/>
      <c r="J685" s="207"/>
      <c r="K685" s="207"/>
      <c r="L685" s="153" t="s">
        <v>135</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246</v>
      </c>
      <c r="H687" s="210"/>
      <c r="I687" s="210"/>
      <c r="J687" s="211"/>
      <c r="K687" s="212"/>
      <c r="L687" s="212" t="s">
        <v>452</v>
      </c>
      <c r="M687" s="140" t="s">
        <v>466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247</v>
      </c>
      <c r="L688" s="138" t="s">
        <v>465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158</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159</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160</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161</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162</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163</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164</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165</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166</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244</v>
      </c>
      <c r="H701" s="126"/>
      <c r="I701" s="126"/>
      <c r="J701" s="126"/>
      <c r="K701" s="126"/>
      <c r="L701" s="126"/>
      <c r="M701" s="126"/>
      <c r="N701" s="126"/>
      <c r="O701" s="126"/>
      <c r="P701" s="126"/>
      <c r="Q701" s="126"/>
      <c r="R701" s="126"/>
      <c r="S701" s="126"/>
      <c r="T701" s="127"/>
      <c r="U701" s="322"/>
      <c r="V701" s="322"/>
      <c r="W701" s="322"/>
      <c r="X701" s="322"/>
      <c r="Y701" s="322"/>
      <c r="Z701" s="127"/>
      <c r="AA701" s="128" t="s">
        <v>140</v>
      </c>
      <c r="AB701" s="129" t="s">
        <v>141</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248</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249</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250</v>
      </c>
      <c r="I712" s="95"/>
      <c r="J712" s="110" t="s">
        <v>251</v>
      </c>
      <c r="K712" s="110"/>
      <c r="L712" s="110"/>
      <c r="M712" s="110" t="s">
        <v>252</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253</v>
      </c>
      <c r="K713" s="110"/>
      <c r="L713" s="110"/>
      <c r="M713" s="110" t="s">
        <v>254</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135</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470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471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472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248</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141</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255</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256</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250</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257</v>
      </c>
      <c r="K741" s="110" t="s">
        <v>466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470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471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472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473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255</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141</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131</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900</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904</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903</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902</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901</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898</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259</v>
      </c>
      <c r="M768" s="135" t="s">
        <v>439</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186</v>
      </c>
      <c r="L769" s="167" t="s">
        <v>260</v>
      </c>
      <c r="M769" s="697" t="s">
        <v>236</v>
      </c>
      <c r="N769" s="697" t="s">
        <v>454</v>
      </c>
      <c r="O769" s="697" t="s">
        <v>453</v>
      </c>
      <c r="P769" s="697" t="s">
        <v>235</v>
      </c>
      <c r="Q769" s="110" t="s">
        <v>899</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3" t="s">
        <v>467</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4" t="s">
        <v>468</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4" t="s">
        <v>469</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4" t="s">
        <v>470</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4" t="s">
        <v>471</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4" t="s">
        <v>472</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4" t="s">
        <v>473</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4" t="s">
        <v>474</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4" t="s">
        <v>475</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5" t="s">
        <v>476</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905</v>
      </c>
      <c r="H781" s="114"/>
      <c r="I781" s="114"/>
      <c r="J781" s="114"/>
      <c r="K781" s="114"/>
      <c r="L781" s="703">
        <v>6.5</v>
      </c>
      <c r="M781" s="114" t="s">
        <v>906</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258</v>
      </c>
      <c r="H784" s="126"/>
      <c r="I784" s="126"/>
      <c r="J784" s="126"/>
      <c r="K784" s="126"/>
      <c r="L784" s="126"/>
      <c r="M784" s="126"/>
      <c r="N784" s="126"/>
      <c r="O784" s="126"/>
      <c r="P784" s="126"/>
      <c r="Q784" s="126"/>
      <c r="R784" s="126"/>
      <c r="S784" s="126"/>
      <c r="T784" s="127"/>
      <c r="U784" s="322"/>
      <c r="V784" s="322"/>
      <c r="W784" s="322"/>
      <c r="X784" s="322"/>
      <c r="Y784" s="322"/>
      <c r="Z784" s="127"/>
      <c r="AA784" s="128" t="s">
        <v>140</v>
      </c>
      <c r="AB784" s="129" t="s">
        <v>141</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J452:N461 Q452:Q461 U452:U461 W452:W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01"/>
  <sheetViews>
    <sheetView tabSelected="1" topLeftCell="A239" workbookViewId="0">
      <pane xSplit="10" topLeftCell="K1" activePane="topRight" state="frozen"/>
      <selection activeCell="C2" sqref="C2"/>
      <selection pane="topRight" activeCell="J258" sqref="J258:J259"/>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hidden="1"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collapsed="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493</v>
      </c>
      <c r="F6" s="455">
        <v>2</v>
      </c>
      <c r="G6" s="456"/>
      <c r="H6" s="457" t="s">
        <v>494</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collapsed="1" x14ac:dyDescent="0.25">
      <c r="A7" s="440"/>
      <c r="B7" s="449"/>
      <c r="C7" s="442">
        <f>INT($C$6)+1.02</f>
        <v>2.02</v>
      </c>
      <c r="D7" s="453"/>
      <c r="E7" s="454" t="s">
        <v>495</v>
      </c>
      <c r="F7" s="461">
        <v>1</v>
      </c>
      <c r="G7" s="462"/>
      <c r="H7" s="463" t="s">
        <v>496</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hidden="1"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25">
      <c r="A12" s="440"/>
      <c r="B12" s="449"/>
      <c r="C12" s="442">
        <f>INT($C$6)+3</f>
        <v>4</v>
      </c>
      <c r="D12" s="450"/>
      <c r="E12" s="467"/>
      <c r="F12" s="467"/>
      <c r="G12" s="450"/>
      <c r="H12" s="469"/>
      <c r="I12" s="469" t="s">
        <v>497</v>
      </c>
      <c r="J12" s="470" t="s">
        <v>498</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hidden="1" customHeight="1" outlineLevel="3" x14ac:dyDescent="0.25">
      <c r="A13" s="440"/>
      <c r="B13" s="449" t="s">
        <v>499</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500</v>
      </c>
      <c r="C15" s="442">
        <f>INT(MAX($C$16:$C$31))+1</f>
        <v>5</v>
      </c>
      <c r="D15" s="471" t="s">
        <v>501</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502</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503</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504</v>
      </c>
      <c r="I18" s="708">
        <v>44203</v>
      </c>
      <c r="J18" s="806" t="s">
        <v>505</v>
      </c>
      <c r="K18" s="807"/>
      <c r="L18" s="807"/>
      <c r="M18" s="807"/>
      <c r="N18" s="807"/>
      <c r="O18" s="807"/>
      <c r="P18" s="807"/>
      <c r="Q18" s="807"/>
      <c r="R18" s="807"/>
      <c r="S18" s="807"/>
      <c r="T18" s="807"/>
      <c r="U18" s="807"/>
      <c r="V18" s="807"/>
      <c r="W18" s="807"/>
      <c r="X18" s="808"/>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506</v>
      </c>
      <c r="I21" s="849">
        <v>44273</v>
      </c>
      <c r="J21" s="809" t="s">
        <v>993</v>
      </c>
      <c r="K21" s="810"/>
      <c r="L21" s="810"/>
      <c r="M21" s="810"/>
      <c r="N21" s="810"/>
      <c r="O21" s="810"/>
      <c r="P21" s="810"/>
      <c r="Q21" s="810"/>
      <c r="R21" s="810"/>
      <c r="S21" s="810"/>
      <c r="T21" s="810"/>
      <c r="U21" s="810"/>
      <c r="V21" s="810"/>
      <c r="W21" s="810"/>
      <c r="X21" s="810"/>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507</v>
      </c>
      <c r="AQ24" s="452"/>
      <c r="AR24" s="440"/>
      <c r="AS24" s="440"/>
      <c r="AT24" s="440"/>
    </row>
    <row r="25" spans="1:46" ht="5.0999999999999996" hidden="1" customHeight="1" outlineLevel="3" x14ac:dyDescent="0.25">
      <c r="A25" s="440"/>
      <c r="B25" s="449"/>
      <c r="C25" s="442">
        <f>INT($C$6)+3.005</f>
        <v>4.0049999999999999</v>
      </c>
      <c r="D25" s="471" t="s">
        <v>502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508</v>
      </c>
      <c r="I26" s="478" t="s">
        <v>509</v>
      </c>
      <c r="J26" s="479">
        <v>15</v>
      </c>
      <c r="K26" s="478" t="s">
        <v>510</v>
      </c>
      <c r="L26" s="479">
        <v>8.43</v>
      </c>
      <c r="M26" s="476" t="s">
        <v>511</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512</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513</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514</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515</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507</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141</v>
      </c>
      <c r="AR33" s="440"/>
      <c r="AS33" s="440"/>
      <c r="AT33" s="440"/>
    </row>
    <row r="34" spans="1:46" ht="5.0999999999999996" customHeight="1" collapsed="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hidden="1"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hidden="1"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collapsed="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493</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collapsed="1" x14ac:dyDescent="0.25">
      <c r="A41" s="440"/>
      <c r="B41" s="449"/>
      <c r="C41" s="442">
        <f>INT($C$40)+1.02</f>
        <v>2.02</v>
      </c>
      <c r="D41" s="453"/>
      <c r="E41" s="454" t="s">
        <v>495</v>
      </c>
      <c r="F41" s="461">
        <v>1</v>
      </c>
      <c r="G41" s="462"/>
      <c r="H41" s="463" t="s">
        <v>516</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hidden="1"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hidden="1"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hidden="1"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hidden="1"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hidden="1"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hidden="1" customHeight="1" outlineLevel="2" x14ac:dyDescent="0.25">
      <c r="A47" s="440"/>
      <c r="B47" s="449" t="s">
        <v>499</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25">
      <c r="A49" s="440"/>
      <c r="B49" s="449" t="s">
        <v>500</v>
      </c>
      <c r="C49" s="442">
        <f>INT(MAX($C$51:$C$184))+1</f>
        <v>5</v>
      </c>
      <c r="D49" s="471" t="s">
        <v>501</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collapsed="1" x14ac:dyDescent="0.25">
      <c r="A50" s="440"/>
      <c r="B50" s="449"/>
      <c r="C50" s="442">
        <f>INT($C$40)+1</f>
        <v>2</v>
      </c>
      <c r="D50" s="471"/>
      <c r="E50" s="467"/>
      <c r="F50" s="467"/>
      <c r="G50" s="471"/>
      <c r="H50" s="488" t="s">
        <v>517</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hidden="1" customHeight="1" outlineLevel="3" x14ac:dyDescent="0.25">
      <c r="A51" s="440"/>
      <c r="B51" s="449"/>
      <c r="C51" s="442">
        <f>INT($C$40)+3.005</f>
        <v>4.0049999999999999</v>
      </c>
      <c r="D51" s="471" t="s">
        <v>502</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hidden="1" outlineLevel="2" x14ac:dyDescent="0.25">
      <c r="A52" s="440"/>
      <c r="B52" s="449"/>
      <c r="C52" s="442">
        <f>INT($C$40)+2</f>
        <v>3</v>
      </c>
      <c r="D52" s="471"/>
      <c r="E52" s="467"/>
      <c r="F52" s="467"/>
      <c r="G52" s="471"/>
      <c r="H52" s="476" t="s">
        <v>518</v>
      </c>
      <c r="I52" s="492"/>
      <c r="J52" s="493">
        <v>0</v>
      </c>
      <c r="K52" s="476"/>
      <c r="L52" s="476" t="s">
        <v>519</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hidden="1" outlineLevel="2" x14ac:dyDescent="0.25">
      <c r="A53" s="440"/>
      <c r="B53" s="449"/>
      <c r="C53" s="442">
        <f>INT($C$40)+2</f>
        <v>3</v>
      </c>
      <c r="D53" s="471"/>
      <c r="E53" s="467"/>
      <c r="F53" s="467"/>
      <c r="G53" s="471"/>
      <c r="H53" s="476" t="s">
        <v>520</v>
      </c>
      <c r="I53" s="492"/>
      <c r="J53" s="493">
        <v>0</v>
      </c>
      <c r="K53" s="476"/>
      <c r="L53" s="476" t="s">
        <v>521</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hidden="1" outlineLevel="2" x14ac:dyDescent="0.25">
      <c r="A54" s="440"/>
      <c r="B54" s="449"/>
      <c r="C54" s="442">
        <f>INT($C$40)+2</f>
        <v>3</v>
      </c>
      <c r="D54" s="471"/>
      <c r="E54" s="467"/>
      <c r="F54" s="467"/>
      <c r="G54" s="471"/>
      <c r="H54" s="476" t="s">
        <v>522</v>
      </c>
      <c r="I54" s="492" t="s">
        <v>523</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hidden="1" outlineLevel="2" x14ac:dyDescent="0.25">
      <c r="A55" s="440"/>
      <c r="B55" s="449"/>
      <c r="C55" s="442">
        <f>INT($C$40)+2</f>
        <v>3</v>
      </c>
      <c r="D55" s="471"/>
      <c r="E55" s="467"/>
      <c r="F55" s="467"/>
      <c r="G55" s="471"/>
      <c r="H55" s="476" t="s">
        <v>524</v>
      </c>
      <c r="I55" s="492" t="s">
        <v>523</v>
      </c>
      <c r="J55" s="493">
        <v>15</v>
      </c>
      <c r="K55" s="476"/>
      <c r="L55" s="476" t="s">
        <v>525</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hidden="1" outlineLevel="2" x14ac:dyDescent="0.25">
      <c r="A56" s="440"/>
      <c r="B56" s="449"/>
      <c r="C56" s="442">
        <f>INT($C$40)+3</f>
        <v>4</v>
      </c>
      <c r="D56" s="471"/>
      <c r="E56" s="467"/>
      <c r="F56" s="467"/>
      <c r="G56" s="471"/>
      <c r="H56" s="476" t="s">
        <v>526</v>
      </c>
      <c r="I56" s="492"/>
      <c r="J56" s="493">
        <v>0</v>
      </c>
      <c r="K56" s="476"/>
      <c r="L56" s="476" t="s">
        <v>527</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hidden="1" outlineLevel="3" x14ac:dyDescent="0.25">
      <c r="A57" s="440"/>
      <c r="B57" s="449"/>
      <c r="C57" s="442">
        <f>INT($C$40)+3</f>
        <v>4</v>
      </c>
      <c r="D57" s="471"/>
      <c r="E57" s="467"/>
      <c r="F57" s="467"/>
      <c r="G57" s="471"/>
      <c r="H57" s="494" t="s">
        <v>528</v>
      </c>
      <c r="I57" s="495" t="s">
        <v>529</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hidden="1" outlineLevel="3" x14ac:dyDescent="0.25">
      <c r="A58" s="440"/>
      <c r="B58" s="449"/>
      <c r="C58" s="442">
        <f>INT($C$40)+3</f>
        <v>4</v>
      </c>
      <c r="D58" s="471"/>
      <c r="E58" s="467"/>
      <c r="F58" s="467"/>
      <c r="G58" s="471"/>
      <c r="H58" s="476" t="s">
        <v>530</v>
      </c>
      <c r="I58" s="492"/>
      <c r="J58" s="493">
        <v>1</v>
      </c>
      <c r="K58" s="476"/>
      <c r="L58" s="476" t="s">
        <v>531</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hidden="1" outlineLevel="3" x14ac:dyDescent="0.25">
      <c r="A59" s="440"/>
      <c r="B59" s="449"/>
      <c r="C59" s="442">
        <f>INT($C$40)+3</f>
        <v>4</v>
      </c>
      <c r="D59" s="471"/>
      <c r="E59" s="467"/>
      <c r="F59" s="467"/>
      <c r="G59" s="471"/>
      <c r="H59" s="476" t="s">
        <v>532</v>
      </c>
      <c r="I59" s="492" t="s">
        <v>533</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hidden="1" outlineLevel="3" x14ac:dyDescent="0.25">
      <c r="A60" s="440"/>
      <c r="B60" s="449"/>
      <c r="C60" s="442">
        <v>4</v>
      </c>
      <c r="D60" s="471"/>
      <c r="E60" s="467"/>
      <c r="F60" s="467"/>
      <c r="G60" s="471"/>
      <c r="H60" s="476" t="s">
        <v>534</v>
      </c>
      <c r="I60" s="476"/>
      <c r="J60" s="479">
        <v>100</v>
      </c>
      <c r="K60" s="476"/>
      <c r="L60" s="476" t="s">
        <v>535</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hidden="1" outlineLevel="3" x14ac:dyDescent="0.25">
      <c r="A61" s="440"/>
      <c r="B61" s="449"/>
      <c r="C61" s="442">
        <v>4</v>
      </c>
      <c r="D61" s="471"/>
      <c r="E61" s="467"/>
      <c r="F61" s="467"/>
      <c r="G61" s="471"/>
      <c r="H61" s="476" t="s">
        <v>536</v>
      </c>
      <c r="I61" s="492" t="s">
        <v>529</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hidden="1"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hidden="1" outlineLevel="3" x14ac:dyDescent="0.25">
      <c r="A63" s="440"/>
      <c r="B63" s="449"/>
      <c r="C63" s="442">
        <f>INT($C$40)+3</f>
        <v>4</v>
      </c>
      <c r="D63" s="471"/>
      <c r="E63" s="467"/>
      <c r="F63" s="467"/>
      <c r="G63" s="471"/>
      <c r="H63" s="476" t="s">
        <v>537</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hidden="1" outlineLevel="3" x14ac:dyDescent="0.25">
      <c r="A64" s="440"/>
      <c r="B64" s="449"/>
      <c r="C64" s="442">
        <f>INT($C$40)+3</f>
        <v>4</v>
      </c>
      <c r="D64" s="471"/>
      <c r="E64" s="467"/>
      <c r="F64" s="467"/>
      <c r="G64" s="471"/>
      <c r="H64" s="476"/>
      <c r="I64" s="498" t="s">
        <v>538</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hidden="1" outlineLevel="3" x14ac:dyDescent="0.25">
      <c r="A65" s="440"/>
      <c r="B65" s="449"/>
      <c r="C65" s="442">
        <f>INT($C$40)+3</f>
        <v>4</v>
      </c>
      <c r="D65" s="471"/>
      <c r="E65" s="467"/>
      <c r="F65" s="467"/>
      <c r="G65" s="471"/>
      <c r="H65" s="476"/>
      <c r="I65" s="499" t="s">
        <v>539</v>
      </c>
      <c r="J65" s="499"/>
      <c r="K65" s="499" t="s">
        <v>540</v>
      </c>
      <c r="L65" s="499"/>
      <c r="M65" s="499" t="s">
        <v>541</v>
      </c>
      <c r="N65" s="499"/>
      <c r="O65" s="499" t="s">
        <v>542</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hidden="1" outlineLevel="3" x14ac:dyDescent="0.25">
      <c r="A66" s="440"/>
      <c r="B66" s="449"/>
      <c r="C66" s="442">
        <v>3</v>
      </c>
      <c r="D66" s="471"/>
      <c r="E66" s="467"/>
      <c r="F66" s="467"/>
      <c r="G66" s="471"/>
      <c r="H66" s="478" t="s">
        <v>543</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hidden="1"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507</v>
      </c>
      <c r="AQ67" s="452"/>
      <c r="AR67" s="440"/>
      <c r="AS67" s="440"/>
      <c r="AT67" s="440"/>
    </row>
    <row r="68" spans="1:46" outlineLevel="1" x14ac:dyDescent="0.25">
      <c r="A68" s="440"/>
      <c r="B68" s="449"/>
      <c r="C68" s="442">
        <f>INT($C$40)+1</f>
        <v>2</v>
      </c>
      <c r="D68" s="471"/>
      <c r="E68" s="467"/>
      <c r="F68" s="467"/>
      <c r="G68" s="471"/>
      <c r="H68" s="488" t="s">
        <v>544</v>
      </c>
      <c r="I68" s="489"/>
      <c r="J68" s="490"/>
      <c r="K68" s="502" t="s">
        <v>545</v>
      </c>
      <c r="L68" s="502" t="s">
        <v>546</v>
      </c>
      <c r="M68" s="503"/>
      <c r="N68" s="504" t="s">
        <v>22</v>
      </c>
      <c r="O68" s="458" t="s">
        <v>547</v>
      </c>
      <c r="P68" s="458"/>
      <c r="Q68" s="458"/>
      <c r="R68" s="458" t="s">
        <v>548</v>
      </c>
      <c r="S68" s="458"/>
      <c r="T68" s="458"/>
      <c r="U68" s="505" t="s">
        <v>22</v>
      </c>
      <c r="V68" s="490"/>
      <c r="W68" s="504" t="s">
        <v>549</v>
      </c>
      <c r="X68" s="490"/>
      <c r="Y68" s="504" t="s">
        <v>551</v>
      </c>
      <c r="Z68" s="506" t="s">
        <v>550</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collapsed="1" x14ac:dyDescent="0.25">
      <c r="A69" s="440"/>
      <c r="B69" s="449"/>
      <c r="C69" s="442">
        <f>INT($C$40)+1</f>
        <v>2</v>
      </c>
      <c r="D69" s="471"/>
      <c r="E69" s="467"/>
      <c r="F69" s="467"/>
      <c r="G69" s="471"/>
      <c r="H69" s="505" t="s">
        <v>552</v>
      </c>
      <c r="I69" s="505" t="s">
        <v>553</v>
      </c>
      <c r="J69" s="504"/>
      <c r="K69" s="502"/>
      <c r="L69" s="502" t="s">
        <v>554</v>
      </c>
      <c r="M69" s="503"/>
      <c r="N69" s="504" t="s">
        <v>555</v>
      </c>
      <c r="O69" s="505" t="s">
        <v>556</v>
      </c>
      <c r="P69" s="505" t="s">
        <v>557</v>
      </c>
      <c r="Q69" s="505" t="s">
        <v>558</v>
      </c>
      <c r="R69" s="505" t="s">
        <v>556</v>
      </c>
      <c r="S69" s="505" t="s">
        <v>557</v>
      </c>
      <c r="T69" s="505" t="s">
        <v>558</v>
      </c>
      <c r="U69" s="505" t="s">
        <v>555</v>
      </c>
      <c r="V69" s="504" t="s">
        <v>559</v>
      </c>
      <c r="W69" s="504" t="s">
        <v>560</v>
      </c>
      <c r="X69" s="504"/>
      <c r="Y69" s="504" t="s">
        <v>561</v>
      </c>
      <c r="Z69" s="506" t="s">
        <v>539</v>
      </c>
      <c r="AA69" s="506"/>
      <c r="AB69" s="506" t="s">
        <v>540</v>
      </c>
      <c r="AC69" s="506"/>
      <c r="AD69" s="506" t="s">
        <v>542</v>
      </c>
      <c r="AE69" s="506"/>
      <c r="AF69" s="504"/>
      <c r="AG69" s="504"/>
      <c r="AH69" s="504"/>
      <c r="AI69" s="504"/>
      <c r="AJ69" s="504"/>
      <c r="AK69" s="504"/>
      <c r="AL69" s="504"/>
      <c r="AM69" s="504"/>
      <c r="AN69" s="504"/>
      <c r="AO69" s="504"/>
      <c r="AP69" s="471"/>
      <c r="AQ69" s="452"/>
      <c r="AR69" s="440"/>
      <c r="AS69" s="440"/>
      <c r="AT69" s="440"/>
    </row>
    <row r="70" spans="1:46" ht="5.0999999999999996" hidden="1" customHeight="1" outlineLevel="3" x14ac:dyDescent="0.25">
      <c r="A70" s="440"/>
      <c r="B70" s="449"/>
      <c r="C70" s="442">
        <f>INT($C$40)+3.005</f>
        <v>4.0049999999999999</v>
      </c>
      <c r="D70" s="471" t="s">
        <v>502</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hidden="1"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897</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hidden="1"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896</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idden="1" outlineLevel="2" x14ac:dyDescent="0.25">
      <c r="A73" s="440"/>
      <c r="B73" s="449"/>
      <c r="C73" s="442">
        <f>INT($C$40)+2</f>
        <v>3</v>
      </c>
      <c r="D73" s="471"/>
      <c r="E73" s="467"/>
      <c r="F73" s="467"/>
      <c r="G73" s="471"/>
      <c r="H73" s="476"/>
      <c r="I73" s="492" t="s">
        <v>553</v>
      </c>
      <c r="J73" s="492" t="s">
        <v>186</v>
      </c>
      <c r="K73" s="492" t="s">
        <v>185</v>
      </c>
      <c r="L73" s="492" t="s">
        <v>546</v>
      </c>
      <c r="M73" s="476"/>
      <c r="N73" s="476"/>
      <c r="O73" s="498" t="s">
        <v>562</v>
      </c>
      <c r="P73" s="498"/>
      <c r="Q73" s="498"/>
      <c r="R73" s="498"/>
      <c r="S73" s="498"/>
      <c r="T73" s="498"/>
      <c r="U73" s="476"/>
      <c r="V73" s="476"/>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hidden="1" outlineLevel="2" x14ac:dyDescent="0.25">
      <c r="A74" s="440"/>
      <c r="B74" s="449"/>
      <c r="C74" s="442">
        <f>INT($C$40)+2</f>
        <v>3</v>
      </c>
      <c r="D74" s="471"/>
      <c r="E74" s="467"/>
      <c r="F74" s="467"/>
      <c r="G74" s="471"/>
      <c r="H74" s="492"/>
      <c r="I74" s="492" t="s">
        <v>989</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hidden="1" outlineLevel="2" x14ac:dyDescent="0.2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hidden="1" outlineLevel="3" x14ac:dyDescent="0.25">
      <c r="A76" s="440"/>
      <c r="B76" s="449"/>
      <c r="C76" s="442">
        <f t="shared" ref="C76:C17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hidden="1" outlineLevel="3" x14ac:dyDescent="0.2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hidden="1" outlineLevel="3" x14ac:dyDescent="0.2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hidden="1" outlineLevel="3" x14ac:dyDescent="0.2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hidden="1" outlineLevel="3" x14ac:dyDescent="0.2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hidden="1" outlineLevel="3" x14ac:dyDescent="0.2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hidden="1" outlineLevel="3" x14ac:dyDescent="0.2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hidden="1" outlineLevel="3" x14ac:dyDescent="0.2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hidden="1" outlineLevel="2" x14ac:dyDescent="0.25">
      <c r="A84" s="440"/>
      <c r="B84" s="449"/>
      <c r="C84" s="442">
        <f>INT($C$40)+2</f>
        <v>3</v>
      </c>
      <c r="D84" s="471"/>
      <c r="E84" s="467"/>
      <c r="F84" s="467"/>
      <c r="G84" s="471"/>
      <c r="H84" s="492"/>
      <c r="I84" s="769" t="s">
        <v>919</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hidden="1" outlineLevel="2" x14ac:dyDescent="0.2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hidden="1" outlineLevel="3" x14ac:dyDescent="0.25">
      <c r="A86" s="440"/>
      <c r="B86" s="449"/>
      <c r="C86" s="442">
        <f t="shared" si="1"/>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hidden="1" outlineLevel="3" x14ac:dyDescent="0.25">
      <c r="A87" s="440"/>
      <c r="B87" s="449"/>
      <c r="C87" s="442">
        <f t="shared" si="1"/>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hidden="1" outlineLevel="3" x14ac:dyDescent="0.25">
      <c r="A88" s="440"/>
      <c r="B88" s="449"/>
      <c r="C88" s="442">
        <f t="shared" si="1"/>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hidden="1" outlineLevel="3" x14ac:dyDescent="0.25">
      <c r="A89" s="440"/>
      <c r="B89" s="449"/>
      <c r="C89" s="442">
        <f t="shared" si="1"/>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hidden="1" outlineLevel="3" x14ac:dyDescent="0.25">
      <c r="A90" s="440"/>
      <c r="B90" s="449"/>
      <c r="C90" s="442">
        <f t="shared" si="1"/>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hidden="1" outlineLevel="3" x14ac:dyDescent="0.25">
      <c r="A91" s="440"/>
      <c r="B91" s="449"/>
      <c r="C91" s="442">
        <f t="shared" si="1"/>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hidden="1" outlineLevel="3" x14ac:dyDescent="0.25">
      <c r="A92" s="440"/>
      <c r="B92" s="449"/>
      <c r="C92" s="442">
        <f t="shared" si="1"/>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hidden="1" outlineLevel="3" x14ac:dyDescent="0.25">
      <c r="A93" s="440"/>
      <c r="B93" s="449"/>
      <c r="C93" s="442">
        <f t="shared" si="1"/>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hidden="1" outlineLevel="2" x14ac:dyDescent="0.25">
      <c r="A94" s="440"/>
      <c r="B94" s="449"/>
      <c r="C94" s="442">
        <f>INT($C$40)+2</f>
        <v>3</v>
      </c>
      <c r="D94" s="471"/>
      <c r="E94" s="467"/>
      <c r="F94" s="467"/>
      <c r="G94" s="471"/>
      <c r="H94" s="492"/>
      <c r="I94" s="769" t="s">
        <v>911</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hidden="1" outlineLevel="2" x14ac:dyDescent="0.2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hidden="1" outlineLevel="3" x14ac:dyDescent="0.25">
      <c r="A96" s="440"/>
      <c r="B96" s="449"/>
      <c r="C96" s="442">
        <f t="shared" si="1"/>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hidden="1" outlineLevel="3" x14ac:dyDescent="0.25">
      <c r="A97" s="440"/>
      <c r="B97" s="449"/>
      <c r="C97" s="442">
        <f t="shared" si="1"/>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hidden="1" outlineLevel="3" x14ac:dyDescent="0.25">
      <c r="A98" s="440"/>
      <c r="B98" s="449"/>
      <c r="C98" s="442">
        <f t="shared" si="1"/>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hidden="1" outlineLevel="3" x14ac:dyDescent="0.25">
      <c r="A99" s="440"/>
      <c r="B99" s="449"/>
      <c r="C99" s="442">
        <f t="shared" si="1"/>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hidden="1" outlineLevel="3" x14ac:dyDescent="0.25">
      <c r="A100" s="440"/>
      <c r="B100" s="449"/>
      <c r="C100" s="442">
        <f t="shared" si="1"/>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hidden="1" outlineLevel="3" x14ac:dyDescent="0.25">
      <c r="A101" s="440"/>
      <c r="B101" s="449"/>
      <c r="C101" s="442">
        <f t="shared" si="1"/>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hidden="1" outlineLevel="3" x14ac:dyDescent="0.25">
      <c r="A102" s="440"/>
      <c r="B102" s="449"/>
      <c r="C102" s="442">
        <f t="shared" si="1"/>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hidden="1" outlineLevel="3" x14ac:dyDescent="0.25">
      <c r="A103" s="440"/>
      <c r="B103" s="449"/>
      <c r="C103" s="442">
        <f t="shared" si="1"/>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hidden="1" outlineLevel="2" x14ac:dyDescent="0.25">
      <c r="A104" s="440"/>
      <c r="B104" s="449"/>
      <c r="C104" s="442">
        <f>INT($C$40)+2</f>
        <v>3</v>
      </c>
      <c r="D104" s="471"/>
      <c r="E104" s="467"/>
      <c r="F104" s="467"/>
      <c r="G104" s="471"/>
      <c r="H104" s="492"/>
      <c r="I104" s="769" t="s">
        <v>912</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hidden="1" outlineLevel="2" x14ac:dyDescent="0.2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hidden="1" outlineLevel="3" x14ac:dyDescent="0.25">
      <c r="A106" s="440"/>
      <c r="B106" s="449"/>
      <c r="C106" s="442">
        <f t="shared" si="1"/>
        <v>4</v>
      </c>
      <c r="D106" s="471"/>
      <c r="E106" s="467"/>
      <c r="F106" s="467"/>
      <c r="G106" s="471"/>
      <c r="H106" s="492"/>
      <c r="I106" s="492"/>
      <c r="J106" s="492">
        <v>2</v>
      </c>
      <c r="K106" s="705">
        <f>Periods!I12</f>
        <v>43628</v>
      </c>
      <c r="L106" s="706">
        <f t="shared" ref="L106:L137" ca="1" si="2">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hidden="1" outlineLevel="3" x14ac:dyDescent="0.25">
      <c r="A107" s="440"/>
      <c r="B107" s="449"/>
      <c r="C107" s="442">
        <f t="shared" si="1"/>
        <v>4</v>
      </c>
      <c r="D107" s="471"/>
      <c r="E107" s="467"/>
      <c r="F107" s="467"/>
      <c r="G107" s="471"/>
      <c r="H107" s="492"/>
      <c r="I107" s="492"/>
      <c r="J107" s="492">
        <v>3</v>
      </c>
      <c r="K107" s="705">
        <f>Periods!I13</f>
        <v>43684</v>
      </c>
      <c r="L107" s="706">
        <f t="shared" ca="1" si="2"/>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hidden="1" outlineLevel="3" x14ac:dyDescent="0.25">
      <c r="A108" s="440"/>
      <c r="B108" s="449"/>
      <c r="C108" s="442">
        <f t="shared" si="1"/>
        <v>4</v>
      </c>
      <c r="D108" s="471"/>
      <c r="E108" s="467"/>
      <c r="F108" s="467"/>
      <c r="G108" s="471"/>
      <c r="H108" s="492"/>
      <c r="I108" s="492"/>
      <c r="J108" s="492">
        <v>4</v>
      </c>
      <c r="K108" s="705">
        <f>Periods!I14</f>
        <v>43733</v>
      </c>
      <c r="L108" s="706">
        <f t="shared" ca="1" si="2"/>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hidden="1" outlineLevel="3" x14ac:dyDescent="0.25">
      <c r="A109" s="440"/>
      <c r="B109" s="449"/>
      <c r="C109" s="442">
        <f t="shared" si="1"/>
        <v>4</v>
      </c>
      <c r="D109" s="471"/>
      <c r="E109" s="467"/>
      <c r="F109" s="467"/>
      <c r="G109" s="471"/>
      <c r="H109" s="492"/>
      <c r="I109" s="492"/>
      <c r="J109" s="492">
        <v>5</v>
      </c>
      <c r="K109" s="705">
        <f>Periods!I15</f>
        <v>43768</v>
      </c>
      <c r="L109" s="706">
        <f t="shared" ca="1" si="2"/>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hidden="1" outlineLevel="3" x14ac:dyDescent="0.25">
      <c r="A110" s="440"/>
      <c r="B110" s="449"/>
      <c r="C110" s="442">
        <f t="shared" si="1"/>
        <v>4</v>
      </c>
      <c r="D110" s="471"/>
      <c r="E110" s="467"/>
      <c r="F110" s="467"/>
      <c r="G110" s="471"/>
      <c r="H110" s="492"/>
      <c r="I110" s="492"/>
      <c r="J110" s="492">
        <v>6</v>
      </c>
      <c r="K110" s="705">
        <f>Periods!I16</f>
        <v>43796</v>
      </c>
      <c r="L110" s="706">
        <f t="shared" ca="1" si="2"/>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hidden="1" outlineLevel="3" x14ac:dyDescent="0.25">
      <c r="A111" s="440"/>
      <c r="B111" s="449"/>
      <c r="C111" s="442">
        <f t="shared" si="1"/>
        <v>4</v>
      </c>
      <c r="D111" s="471"/>
      <c r="E111" s="467"/>
      <c r="F111" s="467"/>
      <c r="G111" s="471"/>
      <c r="H111" s="492"/>
      <c r="I111" s="492"/>
      <c r="J111" s="492">
        <v>7</v>
      </c>
      <c r="K111" s="705">
        <f>Periods!I17</f>
        <v>43852</v>
      </c>
      <c r="L111" s="706">
        <f t="shared" ca="1" si="2"/>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hidden="1" outlineLevel="3" x14ac:dyDescent="0.25">
      <c r="A112" s="440"/>
      <c r="B112" s="449"/>
      <c r="C112" s="442">
        <f t="shared" si="1"/>
        <v>4</v>
      </c>
      <c r="D112" s="471"/>
      <c r="E112" s="467"/>
      <c r="F112" s="467"/>
      <c r="G112" s="471"/>
      <c r="H112" s="492"/>
      <c r="I112" s="492"/>
      <c r="J112" s="492">
        <v>8</v>
      </c>
      <c r="K112" s="705">
        <f>Periods!I18</f>
        <v>43891</v>
      </c>
      <c r="L112" s="706">
        <f t="shared" ca="1" si="2"/>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hidden="1" outlineLevel="3" x14ac:dyDescent="0.25">
      <c r="A113" s="440"/>
      <c r="B113" s="449"/>
      <c r="C113" s="442">
        <f t="shared" si="1"/>
        <v>4</v>
      </c>
      <c r="D113" s="471"/>
      <c r="E113" s="467"/>
      <c r="F113" s="467"/>
      <c r="G113" s="471"/>
      <c r="H113" s="492"/>
      <c r="I113" s="548"/>
      <c r="J113" s="548">
        <v>9</v>
      </c>
      <c r="K113" s="761">
        <f>Periods!I19</f>
        <v>43905</v>
      </c>
      <c r="L113" s="787">
        <f t="shared" ca="1" si="2"/>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hidden="1" outlineLevel="2" x14ac:dyDescent="0.25">
      <c r="A114" s="440"/>
      <c r="B114" s="449"/>
      <c r="C114" s="442">
        <f>INT($C$40)+2</f>
        <v>3</v>
      </c>
      <c r="D114" s="471"/>
      <c r="E114" s="467"/>
      <c r="F114" s="467"/>
      <c r="G114" s="471"/>
      <c r="H114" s="492"/>
      <c r="I114" s="769" t="s">
        <v>913</v>
      </c>
      <c r="J114" s="769">
        <v>0</v>
      </c>
      <c r="K114" s="770">
        <f>Periods!J10</f>
        <v>43579</v>
      </c>
      <c r="L114" s="788">
        <f t="shared" ca="1" si="2"/>
        <v>21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hidden="1" outlineLevel="2" x14ac:dyDescent="0.25">
      <c r="A115" s="440"/>
      <c r="B115" s="449"/>
      <c r="C115" s="442">
        <f>INT($C$40)+2</f>
        <v>3</v>
      </c>
      <c r="D115" s="471"/>
      <c r="E115" s="467"/>
      <c r="F115" s="467"/>
      <c r="G115" s="471"/>
      <c r="H115" s="492"/>
      <c r="I115" s="492"/>
      <c r="J115" s="492">
        <v>1</v>
      </c>
      <c r="K115" s="705">
        <f>Periods!J11</f>
        <v>43600</v>
      </c>
      <c r="L115" s="706">
        <f t="shared" ca="1" si="2"/>
        <v>28</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hidden="1" outlineLevel="3" x14ac:dyDescent="0.25">
      <c r="A116" s="440"/>
      <c r="B116" s="449"/>
      <c r="C116" s="442">
        <f t="shared" si="1"/>
        <v>4</v>
      </c>
      <c r="D116" s="471"/>
      <c r="E116" s="467"/>
      <c r="F116" s="467"/>
      <c r="G116" s="471"/>
      <c r="H116" s="492"/>
      <c r="I116" s="492"/>
      <c r="J116" s="492">
        <v>2</v>
      </c>
      <c r="K116" s="705">
        <f>Periods!J12</f>
        <v>43628</v>
      </c>
      <c r="L116" s="706">
        <f t="shared" ca="1" si="2"/>
        <v>56</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hidden="1" outlineLevel="3" x14ac:dyDescent="0.25">
      <c r="A117" s="440"/>
      <c r="B117" s="449"/>
      <c r="C117" s="442">
        <f t="shared" si="1"/>
        <v>4</v>
      </c>
      <c r="D117" s="471"/>
      <c r="E117" s="467"/>
      <c r="F117" s="467"/>
      <c r="G117" s="471"/>
      <c r="H117" s="492"/>
      <c r="I117" s="492"/>
      <c r="J117" s="492">
        <v>3</v>
      </c>
      <c r="K117" s="705">
        <f>Periods!J13</f>
        <v>43684</v>
      </c>
      <c r="L117" s="706">
        <f t="shared" ca="1" si="2"/>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hidden="1" outlineLevel="3" x14ac:dyDescent="0.25">
      <c r="A118" s="440"/>
      <c r="B118" s="449"/>
      <c r="C118" s="442">
        <f t="shared" si="1"/>
        <v>4</v>
      </c>
      <c r="D118" s="471"/>
      <c r="E118" s="467"/>
      <c r="F118" s="467"/>
      <c r="G118" s="471"/>
      <c r="H118" s="492"/>
      <c r="I118" s="492"/>
      <c r="J118" s="492">
        <v>4</v>
      </c>
      <c r="K118" s="705">
        <f>Periods!J14</f>
        <v>43733</v>
      </c>
      <c r="L118" s="706">
        <f t="shared" ca="1" si="2"/>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hidden="1" outlineLevel="3" x14ac:dyDescent="0.25">
      <c r="A119" s="440"/>
      <c r="B119" s="449"/>
      <c r="C119" s="442">
        <f t="shared" si="1"/>
        <v>4</v>
      </c>
      <c r="D119" s="471"/>
      <c r="E119" s="467"/>
      <c r="F119" s="467"/>
      <c r="G119" s="471"/>
      <c r="H119" s="492"/>
      <c r="I119" s="492"/>
      <c r="J119" s="492">
        <v>5</v>
      </c>
      <c r="K119" s="705">
        <f>Periods!J15</f>
        <v>43768</v>
      </c>
      <c r="L119" s="706">
        <f t="shared" ca="1" si="2"/>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hidden="1" outlineLevel="3" x14ac:dyDescent="0.25">
      <c r="A120" s="440"/>
      <c r="B120" s="449"/>
      <c r="C120" s="442">
        <f t="shared" si="1"/>
        <v>4</v>
      </c>
      <c r="D120" s="471"/>
      <c r="E120" s="467"/>
      <c r="F120" s="467"/>
      <c r="G120" s="471"/>
      <c r="H120" s="492"/>
      <c r="I120" s="492"/>
      <c r="J120" s="492">
        <v>6</v>
      </c>
      <c r="K120" s="705">
        <f>Periods!J16</f>
        <v>43796</v>
      </c>
      <c r="L120" s="706">
        <f t="shared" ca="1" si="2"/>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hidden="1" outlineLevel="3" x14ac:dyDescent="0.25">
      <c r="A121" s="440"/>
      <c r="B121" s="449"/>
      <c r="C121" s="442">
        <f t="shared" si="1"/>
        <v>4</v>
      </c>
      <c r="D121" s="471"/>
      <c r="E121" s="467"/>
      <c r="F121" s="467"/>
      <c r="G121" s="471"/>
      <c r="H121" s="492"/>
      <c r="I121" s="492"/>
      <c r="J121" s="492">
        <v>7</v>
      </c>
      <c r="K121" s="705">
        <f>Periods!J17</f>
        <v>43852</v>
      </c>
      <c r="L121" s="706">
        <f t="shared" ca="1" si="2"/>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hidden="1" outlineLevel="3" x14ac:dyDescent="0.25">
      <c r="A122" s="440"/>
      <c r="B122" s="449"/>
      <c r="C122" s="442">
        <f t="shared" si="1"/>
        <v>4</v>
      </c>
      <c r="D122" s="471"/>
      <c r="E122" s="467"/>
      <c r="F122" s="467"/>
      <c r="G122" s="471"/>
      <c r="H122" s="492"/>
      <c r="I122" s="492"/>
      <c r="J122" s="492">
        <v>8</v>
      </c>
      <c r="K122" s="705">
        <f>Periods!J18</f>
        <v>43891</v>
      </c>
      <c r="L122" s="706">
        <f t="shared" ca="1" si="2"/>
        <v>39</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hidden="1" outlineLevel="3" x14ac:dyDescent="0.25">
      <c r="A123" s="440"/>
      <c r="B123" s="449"/>
      <c r="C123" s="442">
        <f t="shared" si="1"/>
        <v>4</v>
      </c>
      <c r="D123" s="471"/>
      <c r="E123" s="467"/>
      <c r="F123" s="467"/>
      <c r="G123" s="471"/>
      <c r="H123" s="492"/>
      <c r="I123" s="548"/>
      <c r="J123" s="548">
        <v>9</v>
      </c>
      <c r="K123" s="761">
        <f>Periods!J19</f>
        <v>43930</v>
      </c>
      <c r="L123" s="787">
        <f t="shared" ca="1" si="2"/>
        <v>14</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hidden="1" outlineLevel="2" x14ac:dyDescent="0.25">
      <c r="A124" s="440"/>
      <c r="B124" s="449"/>
      <c r="C124" s="442">
        <f>INT($C$40)+2</f>
        <v>3</v>
      </c>
      <c r="D124" s="471"/>
      <c r="E124" s="467"/>
      <c r="F124" s="467"/>
      <c r="G124" s="471"/>
      <c r="H124" s="492"/>
      <c r="I124" s="769" t="s">
        <v>914</v>
      </c>
      <c r="J124" s="769">
        <v>0</v>
      </c>
      <c r="K124" s="770">
        <f>Periods!K10</f>
        <v>43579</v>
      </c>
      <c r="L124" s="788">
        <f t="shared" ca="1" si="2"/>
        <v>21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hidden="1" outlineLevel="2" x14ac:dyDescent="0.25">
      <c r="A125" s="440"/>
      <c r="B125" s="449"/>
      <c r="C125" s="442">
        <f>INT($C$40)+2</f>
        <v>3</v>
      </c>
      <c r="D125" s="471"/>
      <c r="E125" s="467"/>
      <c r="F125" s="467"/>
      <c r="G125" s="471"/>
      <c r="H125" s="492"/>
      <c r="I125" s="492"/>
      <c r="J125" s="492">
        <v>1</v>
      </c>
      <c r="K125" s="705">
        <f>Periods!K11</f>
        <v>43600</v>
      </c>
      <c r="L125" s="706">
        <f t="shared" ca="1" si="2"/>
        <v>28</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hidden="1" outlineLevel="3" x14ac:dyDescent="0.25">
      <c r="A126" s="440"/>
      <c r="B126" s="449"/>
      <c r="C126" s="442">
        <f t="shared" si="1"/>
        <v>4</v>
      </c>
      <c r="D126" s="471"/>
      <c r="E126" s="467"/>
      <c r="F126" s="467"/>
      <c r="G126" s="471"/>
      <c r="H126" s="492"/>
      <c r="I126" s="492"/>
      <c r="J126" s="492">
        <v>2</v>
      </c>
      <c r="K126" s="705">
        <f>Periods!K12</f>
        <v>43628</v>
      </c>
      <c r="L126" s="706">
        <f t="shared" ca="1" si="2"/>
        <v>56</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hidden="1" outlineLevel="3" x14ac:dyDescent="0.25">
      <c r="A127" s="440"/>
      <c r="B127" s="449"/>
      <c r="C127" s="442">
        <f t="shared" si="1"/>
        <v>4</v>
      </c>
      <c r="D127" s="471"/>
      <c r="E127" s="467"/>
      <c r="F127" s="467"/>
      <c r="G127" s="471"/>
      <c r="H127" s="492"/>
      <c r="I127" s="492"/>
      <c r="J127" s="492">
        <v>3</v>
      </c>
      <c r="K127" s="705">
        <f>Periods!K13</f>
        <v>43684</v>
      </c>
      <c r="L127" s="706">
        <f t="shared" ca="1" si="2"/>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hidden="1" outlineLevel="3" x14ac:dyDescent="0.25">
      <c r="A128" s="440"/>
      <c r="B128" s="449"/>
      <c r="C128" s="442">
        <f t="shared" si="1"/>
        <v>4</v>
      </c>
      <c r="D128" s="471"/>
      <c r="E128" s="467"/>
      <c r="F128" s="467"/>
      <c r="G128" s="471"/>
      <c r="H128" s="492"/>
      <c r="I128" s="492"/>
      <c r="J128" s="492">
        <v>4</v>
      </c>
      <c r="K128" s="705">
        <f>Periods!K14</f>
        <v>43733</v>
      </c>
      <c r="L128" s="706">
        <f t="shared" ca="1" si="2"/>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hidden="1" outlineLevel="3" x14ac:dyDescent="0.25">
      <c r="A129" s="440"/>
      <c r="B129" s="449"/>
      <c r="C129" s="442">
        <f t="shared" si="1"/>
        <v>4</v>
      </c>
      <c r="D129" s="471"/>
      <c r="E129" s="467"/>
      <c r="F129" s="467"/>
      <c r="G129" s="471"/>
      <c r="H129" s="492"/>
      <c r="I129" s="492"/>
      <c r="J129" s="492">
        <v>5</v>
      </c>
      <c r="K129" s="705">
        <f>Periods!K15</f>
        <v>43768</v>
      </c>
      <c r="L129" s="706">
        <f t="shared" ca="1" si="2"/>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hidden="1" outlineLevel="3" x14ac:dyDescent="0.25">
      <c r="A130" s="440"/>
      <c r="B130" s="449"/>
      <c r="C130" s="442">
        <f t="shared" si="1"/>
        <v>4</v>
      </c>
      <c r="D130" s="471"/>
      <c r="E130" s="467"/>
      <c r="F130" s="467"/>
      <c r="G130" s="471"/>
      <c r="H130" s="492"/>
      <c r="I130" s="492"/>
      <c r="J130" s="492">
        <v>6</v>
      </c>
      <c r="K130" s="705">
        <f>Periods!K16</f>
        <v>43796</v>
      </c>
      <c r="L130" s="706">
        <f t="shared" ca="1" si="2"/>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hidden="1" outlineLevel="3" x14ac:dyDescent="0.25">
      <c r="A131" s="440"/>
      <c r="B131" s="449"/>
      <c r="C131" s="442">
        <f t="shared" si="1"/>
        <v>4</v>
      </c>
      <c r="D131" s="471"/>
      <c r="E131" s="467"/>
      <c r="F131" s="467"/>
      <c r="G131" s="471"/>
      <c r="H131" s="492"/>
      <c r="I131" s="492"/>
      <c r="J131" s="492">
        <v>7</v>
      </c>
      <c r="K131" s="705">
        <f>Periods!K17</f>
        <v>43852</v>
      </c>
      <c r="L131" s="706">
        <f t="shared" ca="1" si="2"/>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hidden="1" outlineLevel="3" x14ac:dyDescent="0.25">
      <c r="A132" s="440"/>
      <c r="B132" s="449"/>
      <c r="C132" s="442">
        <f t="shared" si="1"/>
        <v>4</v>
      </c>
      <c r="D132" s="471"/>
      <c r="E132" s="467"/>
      <c r="F132" s="467"/>
      <c r="G132" s="471"/>
      <c r="H132" s="492"/>
      <c r="I132" s="492"/>
      <c r="J132" s="492">
        <v>8</v>
      </c>
      <c r="K132" s="705">
        <f>Periods!K18</f>
        <v>43891</v>
      </c>
      <c r="L132" s="706">
        <f t="shared" ca="1" si="2"/>
        <v>39</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hidden="1" outlineLevel="3" x14ac:dyDescent="0.25">
      <c r="A133" s="440"/>
      <c r="B133" s="449"/>
      <c r="C133" s="442">
        <f t="shared" si="1"/>
        <v>4</v>
      </c>
      <c r="D133" s="471"/>
      <c r="E133" s="467"/>
      <c r="F133" s="467"/>
      <c r="G133" s="471"/>
      <c r="H133" s="492"/>
      <c r="I133" s="548"/>
      <c r="J133" s="548">
        <v>9</v>
      </c>
      <c r="K133" s="761">
        <f>Periods!K19</f>
        <v>43930</v>
      </c>
      <c r="L133" s="787">
        <f t="shared" ca="1" si="2"/>
        <v>14</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hidden="1" outlineLevel="2" x14ac:dyDescent="0.25">
      <c r="A134" s="440"/>
      <c r="B134" s="449"/>
      <c r="C134" s="442">
        <f>INT($C$40)+2</f>
        <v>3</v>
      </c>
      <c r="D134" s="471"/>
      <c r="E134" s="467"/>
      <c r="F134" s="467"/>
      <c r="G134" s="471"/>
      <c r="H134" s="492"/>
      <c r="I134" s="769" t="s">
        <v>915</v>
      </c>
      <c r="J134" s="769">
        <v>0</v>
      </c>
      <c r="K134" s="770">
        <f>Periods!L10</f>
        <v>43579</v>
      </c>
      <c r="L134" s="788">
        <f t="shared" ca="1" si="2"/>
        <v>21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hidden="1" outlineLevel="2" x14ac:dyDescent="0.25">
      <c r="A135" s="440"/>
      <c r="B135" s="449"/>
      <c r="C135" s="442">
        <f>INT($C$40)+2</f>
        <v>3</v>
      </c>
      <c r="D135" s="471"/>
      <c r="E135" s="467"/>
      <c r="F135" s="467"/>
      <c r="G135" s="471"/>
      <c r="H135" s="492"/>
      <c r="I135" s="492"/>
      <c r="J135" s="492">
        <v>1</v>
      </c>
      <c r="K135" s="705">
        <f>Periods!L11</f>
        <v>43600</v>
      </c>
      <c r="L135" s="706">
        <f t="shared" ca="1" si="2"/>
        <v>28</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hidden="1" outlineLevel="3" x14ac:dyDescent="0.25">
      <c r="A136" s="440"/>
      <c r="B136" s="449"/>
      <c r="C136" s="442">
        <f t="shared" si="1"/>
        <v>4</v>
      </c>
      <c r="D136" s="471"/>
      <c r="E136" s="467"/>
      <c r="F136" s="467"/>
      <c r="G136" s="471"/>
      <c r="H136" s="492"/>
      <c r="I136" s="492"/>
      <c r="J136" s="492">
        <v>2</v>
      </c>
      <c r="K136" s="705">
        <f>Periods!L12</f>
        <v>43628</v>
      </c>
      <c r="L136" s="706">
        <f t="shared" ca="1" si="2"/>
        <v>56</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hidden="1" outlineLevel="3" x14ac:dyDescent="0.25">
      <c r="A137" s="440"/>
      <c r="B137" s="449"/>
      <c r="C137" s="442">
        <f t="shared" si="1"/>
        <v>4</v>
      </c>
      <c r="D137" s="471"/>
      <c r="E137" s="467"/>
      <c r="F137" s="467"/>
      <c r="G137" s="471"/>
      <c r="H137" s="492"/>
      <c r="I137" s="492"/>
      <c r="J137" s="492">
        <v>3</v>
      </c>
      <c r="K137" s="705">
        <f>Periods!L13</f>
        <v>43684</v>
      </c>
      <c r="L137" s="706">
        <f t="shared" ca="1" si="2"/>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hidden="1" outlineLevel="3" x14ac:dyDescent="0.25">
      <c r="A138" s="440"/>
      <c r="B138" s="449"/>
      <c r="C138" s="442">
        <f t="shared" si="1"/>
        <v>4</v>
      </c>
      <c r="D138" s="471"/>
      <c r="E138" s="467"/>
      <c r="F138" s="467"/>
      <c r="G138" s="471"/>
      <c r="H138" s="492"/>
      <c r="I138" s="492"/>
      <c r="J138" s="492">
        <v>4</v>
      </c>
      <c r="K138" s="705">
        <f>Periods!L14</f>
        <v>43733</v>
      </c>
      <c r="L138" s="706">
        <f t="shared" ref="L138:L169" ca="1" si="3">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hidden="1" outlineLevel="3" x14ac:dyDescent="0.25">
      <c r="A139" s="440"/>
      <c r="B139" s="449"/>
      <c r="C139" s="442">
        <f t="shared" si="1"/>
        <v>4</v>
      </c>
      <c r="D139" s="471"/>
      <c r="E139" s="467"/>
      <c r="F139" s="467"/>
      <c r="G139" s="471"/>
      <c r="H139" s="492"/>
      <c r="I139" s="492"/>
      <c r="J139" s="492">
        <v>5</v>
      </c>
      <c r="K139" s="705">
        <f>Periods!L15</f>
        <v>43768</v>
      </c>
      <c r="L139" s="706">
        <f t="shared" ca="1" si="3"/>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hidden="1" outlineLevel="3" x14ac:dyDescent="0.25">
      <c r="A140" s="440"/>
      <c r="B140" s="449"/>
      <c r="C140" s="442">
        <f t="shared" si="1"/>
        <v>4</v>
      </c>
      <c r="D140" s="471"/>
      <c r="E140" s="467"/>
      <c r="F140" s="467"/>
      <c r="G140" s="471"/>
      <c r="H140" s="492"/>
      <c r="I140" s="492"/>
      <c r="J140" s="492">
        <v>6</v>
      </c>
      <c r="K140" s="705">
        <f>Periods!L16</f>
        <v>43796</v>
      </c>
      <c r="L140" s="706">
        <f t="shared" ca="1" si="3"/>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hidden="1" outlineLevel="3" x14ac:dyDescent="0.25">
      <c r="A141" s="440"/>
      <c r="B141" s="449"/>
      <c r="C141" s="442">
        <f t="shared" si="1"/>
        <v>4</v>
      </c>
      <c r="D141" s="471"/>
      <c r="E141" s="467"/>
      <c r="F141" s="467"/>
      <c r="G141" s="471"/>
      <c r="H141" s="492"/>
      <c r="I141" s="492"/>
      <c r="J141" s="492">
        <v>7</v>
      </c>
      <c r="K141" s="705">
        <f>Periods!L17</f>
        <v>43852</v>
      </c>
      <c r="L141" s="706">
        <f t="shared" ca="1" si="3"/>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hidden="1" outlineLevel="3" x14ac:dyDescent="0.25">
      <c r="A142" s="440"/>
      <c r="B142" s="449"/>
      <c r="C142" s="442">
        <f t="shared" si="1"/>
        <v>4</v>
      </c>
      <c r="D142" s="471"/>
      <c r="E142" s="467"/>
      <c r="F142" s="467"/>
      <c r="G142" s="471"/>
      <c r="H142" s="492"/>
      <c r="I142" s="492"/>
      <c r="J142" s="492">
        <v>8</v>
      </c>
      <c r="K142" s="705">
        <f>Periods!L18</f>
        <v>43891</v>
      </c>
      <c r="L142" s="706">
        <f t="shared" ca="1" si="3"/>
        <v>39</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hidden="1" outlineLevel="3" x14ac:dyDescent="0.25">
      <c r="A143" s="440"/>
      <c r="B143" s="449"/>
      <c r="C143" s="442">
        <f t="shared" si="1"/>
        <v>4</v>
      </c>
      <c r="D143" s="471"/>
      <c r="E143" s="467"/>
      <c r="F143" s="467"/>
      <c r="G143" s="471"/>
      <c r="H143" s="492"/>
      <c r="I143" s="548"/>
      <c r="J143" s="548">
        <v>9</v>
      </c>
      <c r="K143" s="761">
        <f>Periods!L19</f>
        <v>43930</v>
      </c>
      <c r="L143" s="787">
        <f t="shared" ca="1" si="3"/>
        <v>14</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hidden="1" outlineLevel="2" x14ac:dyDescent="0.25">
      <c r="A144" s="440"/>
      <c r="B144" s="449"/>
      <c r="C144" s="442">
        <f>INT($C$40)+2</f>
        <v>3</v>
      </c>
      <c r="D144" s="471"/>
      <c r="E144" s="467"/>
      <c r="F144" s="467"/>
      <c r="G144" s="471"/>
      <c r="H144" s="492"/>
      <c r="I144" s="769" t="s">
        <v>916</v>
      </c>
      <c r="J144" s="769">
        <v>0</v>
      </c>
      <c r="K144" s="770">
        <f>Periods!M10</f>
        <v>43599</v>
      </c>
      <c r="L144" s="788">
        <f t="shared" ca="1" si="3"/>
        <v>1</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hidden="1" outlineLevel="2" x14ac:dyDescent="0.25">
      <c r="A145" s="440"/>
      <c r="B145" s="449"/>
      <c r="C145" s="442">
        <f>INT($C$40)+2</f>
        <v>3</v>
      </c>
      <c r="D145" s="471"/>
      <c r="E145" s="467"/>
      <c r="F145" s="467"/>
      <c r="G145" s="471"/>
      <c r="H145" s="492"/>
      <c r="I145" s="492"/>
      <c r="J145" s="492">
        <v>1</v>
      </c>
      <c r="K145" s="705">
        <f>Periods!M11</f>
        <v>43600</v>
      </c>
      <c r="L145" s="706">
        <f t="shared" ca="1" si="3"/>
        <v>28</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hidden="1" outlineLevel="3" x14ac:dyDescent="0.25">
      <c r="A146" s="440"/>
      <c r="B146" s="449"/>
      <c r="C146" s="442">
        <f t="shared" si="1"/>
        <v>4</v>
      </c>
      <c r="D146" s="471"/>
      <c r="E146" s="467"/>
      <c r="F146" s="467"/>
      <c r="G146" s="471"/>
      <c r="H146" s="492"/>
      <c r="I146" s="492"/>
      <c r="J146" s="492">
        <v>2</v>
      </c>
      <c r="K146" s="705">
        <f>Periods!M12</f>
        <v>43628</v>
      </c>
      <c r="L146" s="706">
        <f t="shared" ca="1" si="3"/>
        <v>56</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hidden="1" outlineLevel="3" x14ac:dyDescent="0.25">
      <c r="A147" s="440"/>
      <c r="B147" s="449"/>
      <c r="C147" s="442">
        <f t="shared" si="1"/>
        <v>4</v>
      </c>
      <c r="D147" s="471"/>
      <c r="E147" s="467"/>
      <c r="F147" s="467"/>
      <c r="G147" s="471"/>
      <c r="H147" s="492"/>
      <c r="I147" s="492"/>
      <c r="J147" s="492">
        <v>3</v>
      </c>
      <c r="K147" s="705">
        <f>Periods!M13</f>
        <v>43684</v>
      </c>
      <c r="L147" s="706">
        <f t="shared" ca="1" si="3"/>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hidden="1" outlineLevel="3" x14ac:dyDescent="0.25">
      <c r="A148" s="440"/>
      <c r="B148" s="449"/>
      <c r="C148" s="442">
        <f t="shared" si="1"/>
        <v>4</v>
      </c>
      <c r="D148" s="471"/>
      <c r="E148" s="467"/>
      <c r="F148" s="467"/>
      <c r="G148" s="471"/>
      <c r="H148" s="492"/>
      <c r="I148" s="492"/>
      <c r="J148" s="492">
        <v>4</v>
      </c>
      <c r="K148" s="705">
        <f>Periods!M14</f>
        <v>43733</v>
      </c>
      <c r="L148" s="706">
        <f t="shared" ca="1" si="3"/>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hidden="1" outlineLevel="3" x14ac:dyDescent="0.25">
      <c r="A149" s="440"/>
      <c r="B149" s="449"/>
      <c r="C149" s="442">
        <f t="shared" si="1"/>
        <v>4</v>
      </c>
      <c r="D149" s="471"/>
      <c r="E149" s="467"/>
      <c r="F149" s="467"/>
      <c r="G149" s="471"/>
      <c r="H149" s="492"/>
      <c r="I149" s="492"/>
      <c r="J149" s="492">
        <v>5</v>
      </c>
      <c r="K149" s="705">
        <f>Periods!M15</f>
        <v>43768</v>
      </c>
      <c r="L149" s="706">
        <f t="shared" ca="1" si="3"/>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hidden="1" outlineLevel="3" x14ac:dyDescent="0.25">
      <c r="A150" s="440"/>
      <c r="B150" s="449"/>
      <c r="C150" s="442">
        <f t="shared" si="1"/>
        <v>4</v>
      </c>
      <c r="D150" s="471"/>
      <c r="E150" s="467"/>
      <c r="F150" s="467"/>
      <c r="G150" s="471"/>
      <c r="H150" s="492"/>
      <c r="I150" s="492"/>
      <c r="J150" s="492">
        <v>6</v>
      </c>
      <c r="K150" s="705">
        <f>Periods!M16</f>
        <v>43796</v>
      </c>
      <c r="L150" s="706">
        <f t="shared" ca="1" si="3"/>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hidden="1" outlineLevel="3" x14ac:dyDescent="0.25">
      <c r="A151" s="440"/>
      <c r="B151" s="449"/>
      <c r="C151" s="442">
        <f t="shared" si="1"/>
        <v>4</v>
      </c>
      <c r="D151" s="471"/>
      <c r="E151" s="467"/>
      <c r="F151" s="467"/>
      <c r="G151" s="471"/>
      <c r="H151" s="492"/>
      <c r="I151" s="492"/>
      <c r="J151" s="492">
        <v>7</v>
      </c>
      <c r="K151" s="705">
        <f>Periods!M17</f>
        <v>43852</v>
      </c>
      <c r="L151" s="706">
        <f t="shared" ca="1" si="3"/>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hidden="1" outlineLevel="3" x14ac:dyDescent="0.25">
      <c r="A152" s="440"/>
      <c r="B152" s="449"/>
      <c r="C152" s="442">
        <f t="shared" si="1"/>
        <v>4</v>
      </c>
      <c r="D152" s="471"/>
      <c r="E152" s="467"/>
      <c r="F152" s="467"/>
      <c r="G152" s="471"/>
      <c r="H152" s="492"/>
      <c r="I152" s="492"/>
      <c r="J152" s="492">
        <v>8</v>
      </c>
      <c r="K152" s="705">
        <f>Periods!M18</f>
        <v>43891</v>
      </c>
      <c r="L152" s="706">
        <f t="shared" ca="1" si="3"/>
        <v>39</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hidden="1" outlineLevel="3" x14ac:dyDescent="0.25">
      <c r="A153" s="440"/>
      <c r="B153" s="449"/>
      <c r="C153" s="442">
        <f t="shared" si="1"/>
        <v>4</v>
      </c>
      <c r="D153" s="471"/>
      <c r="E153" s="467"/>
      <c r="F153" s="467"/>
      <c r="G153" s="471"/>
      <c r="H153" s="492"/>
      <c r="I153" s="548"/>
      <c r="J153" s="548">
        <v>9</v>
      </c>
      <c r="K153" s="761">
        <f>Periods!M19</f>
        <v>43930</v>
      </c>
      <c r="L153" s="787">
        <f t="shared" ca="1" si="3"/>
        <v>34</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hidden="1" outlineLevel="2" x14ac:dyDescent="0.25">
      <c r="A154" s="440"/>
      <c r="B154" s="449"/>
      <c r="C154" s="442">
        <f>INT($C$40)+2</f>
        <v>3</v>
      </c>
      <c r="D154" s="471"/>
      <c r="E154" s="467"/>
      <c r="F154" s="467"/>
      <c r="G154" s="471"/>
      <c r="H154" s="492"/>
      <c r="I154" s="769" t="s">
        <v>917</v>
      </c>
      <c r="J154" s="769">
        <v>0</v>
      </c>
      <c r="K154" s="770">
        <f>Periods!N10</f>
        <v>43599</v>
      </c>
      <c r="L154" s="788">
        <f t="shared" ca="1" si="3"/>
        <v>1</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hidden="1" outlineLevel="2" x14ac:dyDescent="0.25">
      <c r="A155" s="440"/>
      <c r="B155" s="449"/>
      <c r="C155" s="442">
        <f>INT($C$40)+2</f>
        <v>3</v>
      </c>
      <c r="D155" s="471"/>
      <c r="E155" s="467"/>
      <c r="F155" s="467"/>
      <c r="G155" s="471"/>
      <c r="H155" s="492"/>
      <c r="I155" s="492"/>
      <c r="J155" s="492">
        <v>1</v>
      </c>
      <c r="K155" s="705">
        <f>Periods!N11</f>
        <v>43600</v>
      </c>
      <c r="L155" s="706">
        <f t="shared" ca="1" si="3"/>
        <v>28</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hidden="1" outlineLevel="3" x14ac:dyDescent="0.25">
      <c r="A156" s="440"/>
      <c r="B156" s="449"/>
      <c r="C156" s="442">
        <f t="shared" si="1"/>
        <v>4</v>
      </c>
      <c r="D156" s="471"/>
      <c r="E156" s="467"/>
      <c r="F156" s="467"/>
      <c r="G156" s="471"/>
      <c r="H156" s="492"/>
      <c r="I156" s="492"/>
      <c r="J156" s="492">
        <v>2</v>
      </c>
      <c r="K156" s="705">
        <f>Periods!N12</f>
        <v>43628</v>
      </c>
      <c r="L156" s="706">
        <f t="shared" ca="1" si="3"/>
        <v>56</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hidden="1" outlineLevel="3" x14ac:dyDescent="0.25">
      <c r="A157" s="440"/>
      <c r="B157" s="449"/>
      <c r="C157" s="442">
        <f t="shared" si="1"/>
        <v>4</v>
      </c>
      <c r="D157" s="471"/>
      <c r="E157" s="467"/>
      <c r="F157" s="467"/>
      <c r="G157" s="471"/>
      <c r="H157" s="492"/>
      <c r="I157" s="492"/>
      <c r="J157" s="492">
        <v>3</v>
      </c>
      <c r="K157" s="705">
        <f>Periods!N13</f>
        <v>43684</v>
      </c>
      <c r="L157" s="706">
        <f t="shared" ca="1" si="3"/>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hidden="1" outlineLevel="3" x14ac:dyDescent="0.25">
      <c r="A158" s="440"/>
      <c r="B158" s="449"/>
      <c r="C158" s="442">
        <f t="shared" si="1"/>
        <v>4</v>
      </c>
      <c r="D158" s="471"/>
      <c r="E158" s="467"/>
      <c r="F158" s="467"/>
      <c r="G158" s="471"/>
      <c r="H158" s="492"/>
      <c r="I158" s="492"/>
      <c r="J158" s="492">
        <v>4</v>
      </c>
      <c r="K158" s="705">
        <f>Periods!N14</f>
        <v>43733</v>
      </c>
      <c r="L158" s="706">
        <f t="shared" ca="1" si="3"/>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hidden="1" outlineLevel="3" x14ac:dyDescent="0.25">
      <c r="A159" s="440"/>
      <c r="B159" s="449"/>
      <c r="C159" s="442">
        <f t="shared" si="1"/>
        <v>4</v>
      </c>
      <c r="D159" s="471"/>
      <c r="E159" s="467"/>
      <c r="F159" s="467"/>
      <c r="G159" s="471"/>
      <c r="H159" s="492"/>
      <c r="I159" s="492"/>
      <c r="J159" s="492">
        <v>5</v>
      </c>
      <c r="K159" s="705">
        <f>Periods!N15</f>
        <v>43768</v>
      </c>
      <c r="L159" s="706">
        <f t="shared" ca="1" si="3"/>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hidden="1" outlineLevel="3" x14ac:dyDescent="0.25">
      <c r="A160" s="440"/>
      <c r="B160" s="449"/>
      <c r="C160" s="442">
        <f t="shared" si="1"/>
        <v>4</v>
      </c>
      <c r="D160" s="471"/>
      <c r="E160" s="467"/>
      <c r="F160" s="467"/>
      <c r="G160" s="471"/>
      <c r="H160" s="492"/>
      <c r="I160" s="492"/>
      <c r="J160" s="492">
        <v>6</v>
      </c>
      <c r="K160" s="705">
        <f>Periods!N16</f>
        <v>43796</v>
      </c>
      <c r="L160" s="706">
        <f t="shared" ca="1" si="3"/>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hidden="1" outlineLevel="3" x14ac:dyDescent="0.25">
      <c r="A161" s="440"/>
      <c r="B161" s="449"/>
      <c r="C161" s="442">
        <f t="shared" si="1"/>
        <v>4</v>
      </c>
      <c r="D161" s="471"/>
      <c r="E161" s="467"/>
      <c r="F161" s="467"/>
      <c r="G161" s="471"/>
      <c r="H161" s="492"/>
      <c r="I161" s="492"/>
      <c r="J161" s="492">
        <v>7</v>
      </c>
      <c r="K161" s="705">
        <f>Periods!N17</f>
        <v>43852</v>
      </c>
      <c r="L161" s="706">
        <f t="shared" ca="1" si="3"/>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hidden="1" outlineLevel="3" x14ac:dyDescent="0.25">
      <c r="A162" s="440"/>
      <c r="B162" s="449"/>
      <c r="C162" s="442">
        <f t="shared" si="1"/>
        <v>4</v>
      </c>
      <c r="D162" s="471"/>
      <c r="E162" s="467"/>
      <c r="F162" s="467"/>
      <c r="G162" s="471"/>
      <c r="H162" s="492"/>
      <c r="I162" s="492"/>
      <c r="J162" s="492">
        <v>8</v>
      </c>
      <c r="K162" s="705">
        <f>Periods!N18</f>
        <v>43891</v>
      </c>
      <c r="L162" s="706">
        <f t="shared" ca="1" si="3"/>
        <v>39</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hidden="1" outlineLevel="3" x14ac:dyDescent="0.25">
      <c r="A163" s="440"/>
      <c r="B163" s="449"/>
      <c r="C163" s="442">
        <f t="shared" si="1"/>
        <v>4</v>
      </c>
      <c r="D163" s="471"/>
      <c r="E163" s="467"/>
      <c r="F163" s="467"/>
      <c r="G163" s="471"/>
      <c r="H163" s="492"/>
      <c r="I163" s="548"/>
      <c r="J163" s="548">
        <v>9</v>
      </c>
      <c r="K163" s="761">
        <f>Periods!N19</f>
        <v>43930</v>
      </c>
      <c r="L163" s="787">
        <f t="shared" ca="1" si="3"/>
        <v>34</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hidden="1" outlineLevel="2" x14ac:dyDescent="0.25">
      <c r="A164" s="440"/>
      <c r="B164" s="449"/>
      <c r="C164" s="442">
        <f>INT($C$40)+2</f>
        <v>3</v>
      </c>
      <c r="D164" s="471"/>
      <c r="E164" s="467"/>
      <c r="F164" s="467"/>
      <c r="G164" s="471"/>
      <c r="H164" s="492"/>
      <c r="I164" s="769" t="s">
        <v>918</v>
      </c>
      <c r="J164" s="769">
        <v>0</v>
      </c>
      <c r="K164" s="770">
        <f>Periods!O10</f>
        <v>43599</v>
      </c>
      <c r="L164" s="788">
        <f t="shared" ca="1" si="3"/>
        <v>1</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hidden="1" outlineLevel="2" x14ac:dyDescent="0.25">
      <c r="A165" s="440"/>
      <c r="B165" s="449"/>
      <c r="C165" s="442">
        <f>INT($C$40)+2</f>
        <v>3</v>
      </c>
      <c r="D165" s="471"/>
      <c r="E165" s="467"/>
      <c r="F165" s="467"/>
      <c r="G165" s="471"/>
      <c r="H165" s="492"/>
      <c r="I165" s="492"/>
      <c r="J165" s="492">
        <v>1</v>
      </c>
      <c r="K165" s="705">
        <f>Periods!O11</f>
        <v>43600</v>
      </c>
      <c r="L165" s="706">
        <f t="shared" ca="1" si="3"/>
        <v>28</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hidden="1" outlineLevel="3" x14ac:dyDescent="0.25">
      <c r="A166" s="440"/>
      <c r="B166" s="449"/>
      <c r="C166" s="442">
        <f t="shared" si="1"/>
        <v>4</v>
      </c>
      <c r="D166" s="471"/>
      <c r="E166" s="467"/>
      <c r="F166" s="467"/>
      <c r="G166" s="471"/>
      <c r="H166" s="492"/>
      <c r="I166" s="492"/>
      <c r="J166" s="492">
        <v>2</v>
      </c>
      <c r="K166" s="705">
        <f>Periods!O12</f>
        <v>43628</v>
      </c>
      <c r="L166" s="706">
        <f t="shared" ca="1" si="3"/>
        <v>56</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hidden="1" outlineLevel="3" x14ac:dyDescent="0.25">
      <c r="A167" s="440"/>
      <c r="B167" s="449"/>
      <c r="C167" s="442">
        <f t="shared" si="1"/>
        <v>4</v>
      </c>
      <c r="D167" s="471"/>
      <c r="E167" s="467"/>
      <c r="F167" s="467"/>
      <c r="G167" s="471"/>
      <c r="H167" s="492"/>
      <c r="I167" s="492"/>
      <c r="J167" s="492">
        <v>3</v>
      </c>
      <c r="K167" s="705">
        <f>Periods!O13</f>
        <v>43684</v>
      </c>
      <c r="L167" s="706">
        <f t="shared" ca="1" si="3"/>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hidden="1" outlineLevel="3" x14ac:dyDescent="0.25">
      <c r="A168" s="440"/>
      <c r="B168" s="449"/>
      <c r="C168" s="442">
        <f t="shared" si="1"/>
        <v>4</v>
      </c>
      <c r="D168" s="471"/>
      <c r="E168" s="467"/>
      <c r="F168" s="467"/>
      <c r="G168" s="471"/>
      <c r="H168" s="492"/>
      <c r="I168" s="492"/>
      <c r="J168" s="492">
        <v>4</v>
      </c>
      <c r="K168" s="705">
        <f>Periods!O14</f>
        <v>43733</v>
      </c>
      <c r="L168" s="706">
        <f t="shared" ca="1" si="3"/>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hidden="1" outlineLevel="3" x14ac:dyDescent="0.25">
      <c r="A169" s="440"/>
      <c r="B169" s="449"/>
      <c r="C169" s="442">
        <f t="shared" si="1"/>
        <v>4</v>
      </c>
      <c r="D169" s="471"/>
      <c r="E169" s="467"/>
      <c r="F169" s="467"/>
      <c r="G169" s="471"/>
      <c r="H169" s="492"/>
      <c r="I169" s="492"/>
      <c r="J169" s="492">
        <v>5</v>
      </c>
      <c r="K169" s="705">
        <f>Periods!O15</f>
        <v>43768</v>
      </c>
      <c r="L169" s="706">
        <f t="shared" ca="1" si="3"/>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hidden="1" outlineLevel="3" x14ac:dyDescent="0.25">
      <c r="A170" s="440"/>
      <c r="B170" s="449"/>
      <c r="C170" s="442">
        <f t="shared" si="1"/>
        <v>4</v>
      </c>
      <c r="D170" s="471"/>
      <c r="E170" s="467"/>
      <c r="F170" s="467"/>
      <c r="G170" s="471"/>
      <c r="H170" s="492"/>
      <c r="I170" s="492"/>
      <c r="J170" s="492">
        <v>6</v>
      </c>
      <c r="K170" s="705">
        <f>Periods!O16</f>
        <v>43796</v>
      </c>
      <c r="L170" s="706">
        <f t="shared" ref="L170:L173" ca="1" si="4">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hidden="1" outlineLevel="3" x14ac:dyDescent="0.25">
      <c r="A171" s="440"/>
      <c r="B171" s="449"/>
      <c r="C171" s="442">
        <f t="shared" si="1"/>
        <v>4</v>
      </c>
      <c r="D171" s="471"/>
      <c r="E171" s="467"/>
      <c r="F171" s="467"/>
      <c r="G171" s="471"/>
      <c r="H171" s="492"/>
      <c r="I171" s="492"/>
      <c r="J171" s="492">
        <v>7</v>
      </c>
      <c r="K171" s="705">
        <f>Periods!O17</f>
        <v>43852</v>
      </c>
      <c r="L171" s="706">
        <f t="shared" ca="1" si="4"/>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hidden="1" outlineLevel="3" x14ac:dyDescent="0.25">
      <c r="A172" s="440"/>
      <c r="B172" s="449"/>
      <c r="C172" s="442">
        <f t="shared" si="1"/>
        <v>4</v>
      </c>
      <c r="D172" s="471"/>
      <c r="E172" s="467"/>
      <c r="F172" s="467"/>
      <c r="G172" s="471"/>
      <c r="H172" s="492"/>
      <c r="I172" s="492"/>
      <c r="J172" s="492">
        <v>8</v>
      </c>
      <c r="K172" s="705">
        <f>Periods!O18</f>
        <v>43891</v>
      </c>
      <c r="L172" s="706">
        <f t="shared" ca="1" si="4"/>
        <v>39</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hidden="1" outlineLevel="3" x14ac:dyDescent="0.25">
      <c r="A173" s="440"/>
      <c r="B173" s="449"/>
      <c r="C173" s="442">
        <f t="shared" si="1"/>
        <v>4</v>
      </c>
      <c r="D173" s="471"/>
      <c r="E173" s="467"/>
      <c r="F173" s="467"/>
      <c r="G173" s="471"/>
      <c r="H173" s="492"/>
      <c r="I173" s="492"/>
      <c r="J173" s="492">
        <v>9</v>
      </c>
      <c r="K173" s="705">
        <f>Periods!O19</f>
        <v>43930</v>
      </c>
      <c r="L173" s="706">
        <f t="shared" ca="1" si="4"/>
        <v>34</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hidden="1"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hidden="1"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507</v>
      </c>
      <c r="AQ175" s="452"/>
      <c r="AR175" s="440"/>
      <c r="AS175" s="440"/>
      <c r="AT175" s="440"/>
    </row>
    <row r="176" spans="1:46" ht="5.0999999999999996" hidden="1" customHeight="1" outlineLevel="3" x14ac:dyDescent="0.25">
      <c r="A176" s="440"/>
      <c r="B176" s="449"/>
      <c r="C176" s="442">
        <f>INT($C$40)+3.005</f>
        <v>4.0049999999999999</v>
      </c>
      <c r="D176" s="471" t="s">
        <v>502</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hidden="1" outlineLevel="2" x14ac:dyDescent="0.25">
      <c r="A177" s="440"/>
      <c r="B177" s="449"/>
      <c r="C177" s="442">
        <f>INT($C$40)+2</f>
        <v>3</v>
      </c>
      <c r="D177" s="471"/>
      <c r="E177" s="467"/>
      <c r="F177" s="467"/>
      <c r="G177" s="471"/>
      <c r="H177" s="492" t="s">
        <v>563</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hidden="1"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507</v>
      </c>
      <c r="AQ178" s="452"/>
      <c r="AR178" s="440"/>
      <c r="AS178" s="440"/>
      <c r="AT178" s="440"/>
    </row>
    <row r="179" spans="1:46" outlineLevel="1" collapsed="1" x14ac:dyDescent="0.25">
      <c r="A179" s="440"/>
      <c r="B179" s="449"/>
      <c r="C179" s="442">
        <f>INT($C$40)+1</f>
        <v>2</v>
      </c>
      <c r="D179" s="471"/>
      <c r="E179" s="467"/>
      <c r="F179" s="467"/>
      <c r="G179" s="471"/>
      <c r="H179" s="488" t="s">
        <v>564</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hidden="1" customHeight="1" outlineLevel="3" x14ac:dyDescent="0.25">
      <c r="A180" s="440"/>
      <c r="B180" s="449"/>
      <c r="C180" s="442">
        <f>INT($C$40)+3.005</f>
        <v>4.0049999999999999</v>
      </c>
      <c r="D180" s="471" t="s">
        <v>502</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hidden="1" outlineLevel="2" x14ac:dyDescent="0.25">
      <c r="A181" s="440"/>
      <c r="B181" s="449"/>
      <c r="C181" s="442">
        <f>INT($C$40)+2</f>
        <v>3</v>
      </c>
      <c r="D181" s="471"/>
      <c r="E181" s="467"/>
      <c r="F181" s="467"/>
      <c r="G181" s="471"/>
      <c r="H181" s="476" t="s">
        <v>542</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hidden="1" outlineLevel="2" x14ac:dyDescent="0.25">
      <c r="A182" s="440"/>
      <c r="B182" s="449"/>
      <c r="C182" s="442">
        <f>INT($C$40)+2</f>
        <v>3</v>
      </c>
      <c r="D182" s="471"/>
      <c r="E182" s="467"/>
      <c r="F182" s="467"/>
      <c r="G182" s="471"/>
      <c r="H182" s="478" t="s">
        <v>565</v>
      </c>
      <c r="I182" s="498"/>
      <c r="J182" s="478" t="s">
        <v>566</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hidden="1" outlineLevel="3" x14ac:dyDescent="0.25">
      <c r="A183" s="440"/>
      <c r="B183" s="449"/>
      <c r="C183" s="442">
        <f>INT($C$40)+3</f>
        <v>4</v>
      </c>
      <c r="D183" s="471"/>
      <c r="E183" s="467"/>
      <c r="F183" s="467"/>
      <c r="G183" s="471"/>
      <c r="H183" s="478" t="s">
        <v>567</v>
      </c>
      <c r="I183" s="498"/>
      <c r="J183" s="478" t="s">
        <v>568</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hidden="1"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507</v>
      </c>
      <c r="AQ184" s="452"/>
      <c r="AR184" s="440"/>
      <c r="AS184" s="440"/>
      <c r="AT184" s="440"/>
    </row>
    <row r="185" spans="1:46" outlineLevel="1" x14ac:dyDescent="0.25">
      <c r="A185" s="440"/>
      <c r="B185" s="449"/>
      <c r="C185" s="442">
        <f>INT($C$40)+1</f>
        <v>2</v>
      </c>
      <c r="D185" s="471"/>
      <c r="E185" s="467"/>
      <c r="F185" s="467"/>
      <c r="G185" s="471"/>
      <c r="H185" s="488" t="s">
        <v>569</v>
      </c>
      <c r="I185" s="513"/>
      <c r="J185" s="505" t="s">
        <v>570</v>
      </c>
      <c r="K185" s="458" t="s">
        <v>571</v>
      </c>
      <c r="L185" s="458"/>
      <c r="M185" s="458"/>
      <c r="N185" s="505"/>
      <c r="O185" s="458" t="s">
        <v>572</v>
      </c>
      <c r="P185" s="458"/>
      <c r="Q185" s="458"/>
      <c r="R185" s="458"/>
      <c r="S185" s="458"/>
      <c r="T185" s="458"/>
      <c r="U185" s="458" t="s">
        <v>573</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collapsed="1" x14ac:dyDescent="0.25">
      <c r="A186" s="440"/>
      <c r="B186" s="449"/>
      <c r="C186" s="442">
        <f>INT($C$40)+1</f>
        <v>2</v>
      </c>
      <c r="D186" s="471"/>
      <c r="E186" s="467"/>
      <c r="F186" s="467"/>
      <c r="G186" s="471"/>
      <c r="H186" s="488"/>
      <c r="I186" s="513"/>
      <c r="J186" s="505"/>
      <c r="K186" s="505">
        <v>6</v>
      </c>
      <c r="L186" s="505">
        <v>8</v>
      </c>
      <c r="M186" s="505">
        <v>12</v>
      </c>
      <c r="N186" s="505"/>
      <c r="O186" s="505" t="s">
        <v>574</v>
      </c>
      <c r="P186" s="505" t="s">
        <v>575</v>
      </c>
      <c r="Q186" s="505" t="s">
        <v>576</v>
      </c>
      <c r="R186" s="505" t="s">
        <v>577</v>
      </c>
      <c r="S186" s="505" t="s">
        <v>578</v>
      </c>
      <c r="T186" s="505" t="s">
        <v>579</v>
      </c>
      <c r="U186" s="458" t="s">
        <v>580</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hidden="1" customHeight="1" outlineLevel="3" x14ac:dyDescent="0.25">
      <c r="A187" s="440"/>
      <c r="B187" s="449"/>
      <c r="C187" s="442">
        <f>INT($C$40)+3.005</f>
        <v>4.0049999999999999</v>
      </c>
      <c r="D187" s="471" t="s">
        <v>502</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hidden="1" outlineLevel="2" x14ac:dyDescent="0.25">
      <c r="A188" s="440"/>
      <c r="B188" s="449"/>
      <c r="C188" s="442">
        <f>INT($C$40)+2</f>
        <v>3</v>
      </c>
      <c r="D188" s="471"/>
      <c r="E188" s="467"/>
      <c r="F188" s="467"/>
      <c r="G188" s="471"/>
      <c r="H188" s="492" t="s">
        <v>581</v>
      </c>
      <c r="I188" s="492"/>
      <c r="J188" s="493">
        <v>1.65</v>
      </c>
      <c r="K188" s="493">
        <v>0.4</v>
      </c>
      <c r="L188" s="493">
        <v>0.4</v>
      </c>
      <c r="M188" s="493">
        <v>0.6</v>
      </c>
      <c r="N188" s="476"/>
      <c r="O188" s="493">
        <v>13.1</v>
      </c>
      <c r="P188" s="493">
        <v>29.4</v>
      </c>
      <c r="Q188" s="476">
        <f t="shared" ref="Q188:Q199" si="5">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hidden="1" outlineLevel="2" x14ac:dyDescent="0.25">
      <c r="A189" s="440"/>
      <c r="B189" s="449"/>
      <c r="C189" s="442">
        <f>INT($C$40)+2</f>
        <v>3</v>
      </c>
      <c r="D189" s="471"/>
      <c r="E189" s="467"/>
      <c r="F189" s="467"/>
      <c r="G189" s="471"/>
      <c r="H189" s="492" t="s">
        <v>582</v>
      </c>
      <c r="I189" s="492"/>
      <c r="J189" s="493">
        <v>1.9</v>
      </c>
      <c r="K189" s="493">
        <v>0.4</v>
      </c>
      <c r="L189" s="493">
        <v>0.4</v>
      </c>
      <c r="M189" s="493">
        <v>0.5</v>
      </c>
      <c r="N189" s="476"/>
      <c r="O189" s="493">
        <v>13.7</v>
      </c>
      <c r="P189" s="493">
        <v>28.8</v>
      </c>
      <c r="Q189" s="476">
        <f t="shared" si="5"/>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hidden="1" outlineLevel="3" x14ac:dyDescent="0.25">
      <c r="A190" s="440"/>
      <c r="B190" s="449"/>
      <c r="C190" s="442">
        <f t="shared" ref="C190:C199" si="6">INT($C$40)+3</f>
        <v>4</v>
      </c>
      <c r="D190" s="471"/>
      <c r="E190" s="467"/>
      <c r="F190" s="467"/>
      <c r="G190" s="471"/>
      <c r="H190" s="492" t="s">
        <v>583</v>
      </c>
      <c r="I190" s="492"/>
      <c r="J190" s="493">
        <v>2</v>
      </c>
      <c r="K190" s="493">
        <v>0.4</v>
      </c>
      <c r="L190" s="493">
        <v>0.4</v>
      </c>
      <c r="M190" s="493">
        <v>0.4</v>
      </c>
      <c r="N190" s="476"/>
      <c r="O190" s="493">
        <v>12.7</v>
      </c>
      <c r="P190" s="493">
        <v>26.2</v>
      </c>
      <c r="Q190" s="476">
        <f t="shared" si="5"/>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hidden="1" outlineLevel="3" x14ac:dyDescent="0.25">
      <c r="A191" s="440"/>
      <c r="B191" s="449"/>
      <c r="C191" s="442">
        <f t="shared" si="6"/>
        <v>4</v>
      </c>
      <c r="D191" s="471"/>
      <c r="E191" s="467"/>
      <c r="F191" s="467"/>
      <c r="G191" s="471"/>
      <c r="H191" s="492" t="s">
        <v>584</v>
      </c>
      <c r="I191" s="492"/>
      <c r="J191" s="493">
        <v>2.1</v>
      </c>
      <c r="K191" s="493">
        <v>0.4</v>
      </c>
      <c r="L191" s="493">
        <v>0.4</v>
      </c>
      <c r="M191" s="493">
        <v>0.3</v>
      </c>
      <c r="N191" s="476"/>
      <c r="O191" s="493">
        <v>10.6</v>
      </c>
      <c r="P191" s="493">
        <v>22.2</v>
      </c>
      <c r="Q191" s="476">
        <f t="shared" si="5"/>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hidden="1" outlineLevel="3" x14ac:dyDescent="0.25">
      <c r="A192" s="440"/>
      <c r="B192" s="449"/>
      <c r="C192" s="442">
        <f t="shared" si="6"/>
        <v>4</v>
      </c>
      <c r="D192" s="471"/>
      <c r="E192" s="467"/>
      <c r="F192" s="467"/>
      <c r="G192" s="471"/>
      <c r="H192" s="492" t="s">
        <v>585</v>
      </c>
      <c r="I192" s="492"/>
      <c r="J192" s="493">
        <v>2.2999999999999998</v>
      </c>
      <c r="K192" s="493">
        <v>0.4</v>
      </c>
      <c r="L192" s="493">
        <v>0.4</v>
      </c>
      <c r="M192" s="493">
        <v>0.3</v>
      </c>
      <c r="N192" s="476"/>
      <c r="O192" s="493">
        <v>8.1999999999999993</v>
      </c>
      <c r="P192" s="493">
        <v>18.100000000000001</v>
      </c>
      <c r="Q192" s="476">
        <f t="shared" si="5"/>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hidden="1" outlineLevel="3" x14ac:dyDescent="0.25">
      <c r="A193" s="440"/>
      <c r="B193" s="449"/>
      <c r="C193" s="442">
        <f t="shared" si="6"/>
        <v>4</v>
      </c>
      <c r="D193" s="471"/>
      <c r="E193" s="467"/>
      <c r="F193" s="467"/>
      <c r="G193" s="471"/>
      <c r="H193" s="492" t="s">
        <v>586</v>
      </c>
      <c r="I193" s="492"/>
      <c r="J193" s="493">
        <v>2</v>
      </c>
      <c r="K193" s="493">
        <v>0.4</v>
      </c>
      <c r="L193" s="493">
        <v>0.4</v>
      </c>
      <c r="M193" s="493">
        <v>0.3</v>
      </c>
      <c r="N193" s="476"/>
      <c r="O193" s="493">
        <v>6.7</v>
      </c>
      <c r="P193" s="493">
        <v>15.2</v>
      </c>
      <c r="Q193" s="476">
        <f t="shared" si="5"/>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hidden="1" outlineLevel="3" x14ac:dyDescent="0.25">
      <c r="A194" s="440"/>
      <c r="B194" s="449"/>
      <c r="C194" s="442">
        <f t="shared" si="6"/>
        <v>4</v>
      </c>
      <c r="D194" s="471"/>
      <c r="E194" s="467"/>
      <c r="F194" s="467"/>
      <c r="G194" s="471"/>
      <c r="H194" s="492" t="s">
        <v>587</v>
      </c>
      <c r="I194" s="492"/>
      <c r="J194" s="493">
        <v>1.9</v>
      </c>
      <c r="K194" s="493">
        <v>0.4</v>
      </c>
      <c r="L194" s="493">
        <v>0.4</v>
      </c>
      <c r="M194" s="493">
        <v>0.5</v>
      </c>
      <c r="N194" s="476"/>
      <c r="O194" s="493">
        <v>5.8</v>
      </c>
      <c r="P194" s="493">
        <v>14.4</v>
      </c>
      <c r="Q194" s="476">
        <f t="shared" si="5"/>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hidden="1" outlineLevel="3" x14ac:dyDescent="0.25">
      <c r="A195" s="440"/>
      <c r="B195" s="449"/>
      <c r="C195" s="442">
        <f t="shared" si="6"/>
        <v>4</v>
      </c>
      <c r="D195" s="471"/>
      <c r="E195" s="467"/>
      <c r="F195" s="467"/>
      <c r="G195" s="471"/>
      <c r="H195" s="492" t="s">
        <v>588</v>
      </c>
      <c r="I195" s="492"/>
      <c r="J195" s="493">
        <v>1.8</v>
      </c>
      <c r="K195" s="493">
        <v>0.4</v>
      </c>
      <c r="L195" s="493">
        <v>0.4</v>
      </c>
      <c r="M195" s="493">
        <v>0.65</v>
      </c>
      <c r="N195" s="476"/>
      <c r="O195" s="493">
        <v>5.6</v>
      </c>
      <c r="P195" s="493">
        <v>14.9</v>
      </c>
      <c r="Q195" s="476">
        <f t="shared" si="5"/>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hidden="1" outlineLevel="3" x14ac:dyDescent="0.25">
      <c r="A196" s="440"/>
      <c r="B196" s="449"/>
      <c r="C196" s="442">
        <f t="shared" si="6"/>
        <v>4</v>
      </c>
      <c r="D196" s="471"/>
      <c r="E196" s="467"/>
      <c r="F196" s="467"/>
      <c r="G196" s="471"/>
      <c r="H196" s="492" t="s">
        <v>589</v>
      </c>
      <c r="I196" s="492"/>
      <c r="J196" s="493">
        <v>1.6</v>
      </c>
      <c r="K196" s="493">
        <v>0.4</v>
      </c>
      <c r="L196" s="493">
        <v>0.4</v>
      </c>
      <c r="M196" s="493">
        <v>0.8</v>
      </c>
      <c r="N196" s="476"/>
      <c r="O196" s="493">
        <v>6.3</v>
      </c>
      <c r="P196" s="493">
        <v>17</v>
      </c>
      <c r="Q196" s="476">
        <f t="shared" si="5"/>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hidden="1" outlineLevel="3" x14ac:dyDescent="0.25">
      <c r="A197" s="440"/>
      <c r="B197" s="449"/>
      <c r="C197" s="442">
        <f t="shared" si="6"/>
        <v>4</v>
      </c>
      <c r="D197" s="471"/>
      <c r="E197" s="467"/>
      <c r="F197" s="467"/>
      <c r="G197" s="471"/>
      <c r="H197" s="492" t="s">
        <v>590</v>
      </c>
      <c r="I197" s="492"/>
      <c r="J197" s="493">
        <v>1.3</v>
      </c>
      <c r="K197" s="493">
        <v>0.4</v>
      </c>
      <c r="L197" s="493">
        <v>0.4</v>
      </c>
      <c r="M197" s="493">
        <v>0.8</v>
      </c>
      <c r="N197" s="476"/>
      <c r="O197" s="493">
        <v>7.5</v>
      </c>
      <c r="P197" s="493">
        <v>19.899999999999999</v>
      </c>
      <c r="Q197" s="476">
        <f t="shared" si="5"/>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hidden="1" outlineLevel="3" x14ac:dyDescent="0.25">
      <c r="A198" s="440"/>
      <c r="B198" s="449"/>
      <c r="C198" s="442">
        <f t="shared" si="6"/>
        <v>4</v>
      </c>
      <c r="D198" s="471"/>
      <c r="E198" s="467"/>
      <c r="F198" s="467"/>
      <c r="G198" s="471"/>
      <c r="H198" s="492" t="s">
        <v>591</v>
      </c>
      <c r="I198" s="492"/>
      <c r="J198" s="493">
        <v>1.3</v>
      </c>
      <c r="K198" s="493">
        <v>0.4</v>
      </c>
      <c r="L198" s="493">
        <v>0.4</v>
      </c>
      <c r="M198" s="493">
        <v>0.7</v>
      </c>
      <c r="N198" s="476"/>
      <c r="O198" s="493">
        <v>9.6999999999999993</v>
      </c>
      <c r="P198" s="493">
        <v>23.7</v>
      </c>
      <c r="Q198" s="476">
        <f t="shared" si="5"/>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hidden="1" outlineLevel="3" x14ac:dyDescent="0.25">
      <c r="A199" s="440"/>
      <c r="B199" s="449"/>
      <c r="C199" s="442">
        <f t="shared" si="6"/>
        <v>4</v>
      </c>
      <c r="D199" s="471"/>
      <c r="E199" s="467"/>
      <c r="F199" s="467"/>
      <c r="G199" s="471"/>
      <c r="H199" s="492" t="s">
        <v>592</v>
      </c>
      <c r="I199" s="492"/>
      <c r="J199" s="493">
        <v>1.4</v>
      </c>
      <c r="K199" s="493">
        <v>0.4</v>
      </c>
      <c r="L199" s="493">
        <v>0.4</v>
      </c>
      <c r="M199" s="493">
        <v>0.65</v>
      </c>
      <c r="N199" s="476"/>
      <c r="O199" s="493">
        <v>11.8</v>
      </c>
      <c r="P199" s="493">
        <v>27.6</v>
      </c>
      <c r="Q199" s="476">
        <f t="shared" si="5"/>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hidden="1"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507</v>
      </c>
      <c r="AQ200" s="452"/>
      <c r="AR200" s="440"/>
      <c r="AS200" s="440"/>
      <c r="AT200" s="440"/>
    </row>
    <row r="201" spans="1:46" ht="5.0999999999999996" hidden="1" customHeight="1" outlineLevel="3" x14ac:dyDescent="0.25">
      <c r="A201" s="440"/>
      <c r="B201" s="449"/>
      <c r="C201" s="442">
        <f>INT($C$40)+3.005</f>
        <v>4.0049999999999999</v>
      </c>
      <c r="D201" s="471" t="s">
        <v>502</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hidden="1" outlineLevel="2" x14ac:dyDescent="0.25">
      <c r="A202" s="440"/>
      <c r="B202" s="449"/>
      <c r="C202" s="442">
        <f>INT($C$40)+2</f>
        <v>3</v>
      </c>
      <c r="D202" s="471"/>
      <c r="E202" s="467"/>
      <c r="F202" s="467"/>
      <c r="G202" s="471"/>
      <c r="H202" s="492" t="s">
        <v>336</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hidden="1"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507</v>
      </c>
      <c r="AQ203" s="452"/>
      <c r="AR203" s="440"/>
      <c r="AS203" s="440"/>
      <c r="AT203" s="440"/>
    </row>
    <row r="204" spans="1:46" outlineLevel="1" collapsed="1" x14ac:dyDescent="0.25">
      <c r="A204" s="440"/>
      <c r="B204" s="449"/>
      <c r="C204" s="442">
        <f>INT($C$40)+1</f>
        <v>2</v>
      </c>
      <c r="D204" s="471"/>
      <c r="E204" s="467"/>
      <c r="F204" s="467"/>
      <c r="G204" s="471"/>
      <c r="H204" s="488" t="s">
        <v>593</v>
      </c>
      <c r="I204" s="489"/>
      <c r="J204" s="517" t="s">
        <v>158</v>
      </c>
      <c r="K204" s="517" t="s">
        <v>159</v>
      </c>
      <c r="L204" s="517" t="s">
        <v>160</v>
      </c>
      <c r="M204" s="517" t="s">
        <v>161</v>
      </c>
      <c r="N204" s="517" t="s">
        <v>162</v>
      </c>
      <c r="O204" s="517" t="s">
        <v>163</v>
      </c>
      <c r="P204" s="517" t="s">
        <v>164</v>
      </c>
      <c r="Q204" s="517" t="s">
        <v>165</v>
      </c>
      <c r="R204" s="517" t="s">
        <v>166</v>
      </c>
      <c r="S204" s="517" t="s">
        <v>594</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hidden="1" customHeight="1" outlineLevel="3" x14ac:dyDescent="0.25">
      <c r="A205" s="440"/>
      <c r="B205" s="449"/>
      <c r="C205" s="442">
        <f>INT($C$40)+3.005</f>
        <v>4.0049999999999999</v>
      </c>
      <c r="D205" s="471" t="s">
        <v>502</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hidden="1" outlineLevel="2" x14ac:dyDescent="0.25">
      <c r="A206" s="440"/>
      <c r="B206" s="449"/>
      <c r="C206" s="442">
        <f>INT($C$40)+2</f>
        <v>3</v>
      </c>
      <c r="D206" s="471"/>
      <c r="E206" s="467"/>
      <c r="F206" s="467"/>
      <c r="G206" s="471"/>
      <c r="H206" s="476" t="s">
        <v>595</v>
      </c>
      <c r="I206" s="492"/>
      <c r="J206" s="518">
        <v>50</v>
      </c>
      <c r="K206" s="476"/>
      <c r="L206" s="476"/>
      <c r="M206" s="476" t="s">
        <v>596</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hidden="1" outlineLevel="2" x14ac:dyDescent="0.25">
      <c r="A207" s="440"/>
      <c r="B207" s="449"/>
      <c r="C207" s="442">
        <f>INT($C$40)+2</f>
        <v>3</v>
      </c>
      <c r="D207" s="471"/>
      <c r="E207" s="467"/>
      <c r="F207" s="467"/>
      <c r="G207" s="471"/>
      <c r="H207" s="476" t="s">
        <v>597</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hidden="1" outlineLevel="2" x14ac:dyDescent="0.25">
      <c r="A208" s="440"/>
      <c r="B208" s="449"/>
      <c r="C208" s="442">
        <f>INT($C$40)+2</f>
        <v>3</v>
      </c>
      <c r="D208" s="471"/>
      <c r="E208" s="467"/>
      <c r="F208" s="467"/>
      <c r="G208" s="471"/>
      <c r="H208" s="476"/>
      <c r="I208" s="492"/>
      <c r="J208" s="476" t="s">
        <v>598</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hidden="1" outlineLevel="3" x14ac:dyDescent="0.25">
      <c r="A209" s="440"/>
      <c r="B209" s="449"/>
      <c r="C209" s="442">
        <f t="shared" ref="C209:C217" si="7">INT($C$40)+3</f>
        <v>4</v>
      </c>
      <c r="D209" s="471"/>
      <c r="E209" s="467"/>
      <c r="F209" s="467"/>
      <c r="G209" s="471"/>
      <c r="H209" s="478" t="s">
        <v>599</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hidden="1" outlineLevel="3" x14ac:dyDescent="0.25">
      <c r="A210" s="440"/>
      <c r="B210" s="449"/>
      <c r="C210" s="442">
        <f t="shared" si="7"/>
        <v>4</v>
      </c>
      <c r="D210" s="471"/>
      <c r="E210" s="467"/>
      <c r="F210" s="467"/>
      <c r="G210" s="471"/>
      <c r="H210" s="478" t="s">
        <v>600</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hidden="1" outlineLevel="3" x14ac:dyDescent="0.25">
      <c r="A211" s="440"/>
      <c r="B211" s="449"/>
      <c r="C211" s="442">
        <f t="shared" si="7"/>
        <v>4</v>
      </c>
      <c r="D211" s="471"/>
      <c r="E211" s="467"/>
      <c r="F211" s="467"/>
      <c r="G211" s="471"/>
      <c r="H211" s="478" t="s">
        <v>601</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hidden="1" outlineLevel="3" x14ac:dyDescent="0.25">
      <c r="A212" s="440"/>
      <c r="B212" s="449"/>
      <c r="C212" s="442">
        <f t="shared" si="7"/>
        <v>4</v>
      </c>
      <c r="D212" s="471"/>
      <c r="E212" s="467"/>
      <c r="F212" s="467"/>
      <c r="G212" s="471"/>
      <c r="H212" s="478" t="s">
        <v>602</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hidden="1" outlineLevel="3" x14ac:dyDescent="0.25">
      <c r="A213" s="440"/>
      <c r="B213" s="449"/>
      <c r="C213" s="442">
        <f t="shared" si="7"/>
        <v>4</v>
      </c>
      <c r="D213" s="471"/>
      <c r="E213" s="467"/>
      <c r="F213" s="467"/>
      <c r="G213" s="471"/>
      <c r="H213" s="478" t="s">
        <v>603</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hidden="1" outlineLevel="3" x14ac:dyDescent="0.25">
      <c r="A214" s="440"/>
      <c r="B214" s="449"/>
      <c r="C214" s="442">
        <f t="shared" si="7"/>
        <v>4</v>
      </c>
      <c r="D214" s="471"/>
      <c r="E214" s="467"/>
      <c r="F214" s="467"/>
      <c r="G214" s="471"/>
      <c r="H214" s="478" t="s">
        <v>604</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hidden="1" outlineLevel="3" x14ac:dyDescent="0.25">
      <c r="A215" s="440"/>
      <c r="B215" s="449"/>
      <c r="C215" s="442">
        <f t="shared" si="7"/>
        <v>4</v>
      </c>
      <c r="D215" s="471"/>
      <c r="E215" s="467"/>
      <c r="F215" s="467"/>
      <c r="G215" s="471"/>
      <c r="H215" s="478" t="s">
        <v>605</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hidden="1" outlineLevel="3" x14ac:dyDescent="0.25">
      <c r="A216" s="440"/>
      <c r="B216" s="449"/>
      <c r="C216" s="442">
        <f t="shared" si="7"/>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hidden="1" outlineLevel="3" x14ac:dyDescent="0.25">
      <c r="A217" s="440"/>
      <c r="B217" s="449"/>
      <c r="C217" s="442">
        <f t="shared" si="7"/>
        <v>4</v>
      </c>
      <c r="D217" s="471"/>
      <c r="E217" s="467"/>
      <c r="F217" s="467"/>
      <c r="G217" s="471"/>
      <c r="H217" s="478" t="s">
        <v>606</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hidden="1"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507</v>
      </c>
      <c r="AQ218" s="452"/>
      <c r="AR218" s="440"/>
      <c r="AS218" s="440"/>
      <c r="AT218" s="440"/>
    </row>
    <row r="219" spans="1:46" outlineLevel="1" collapsed="1" x14ac:dyDescent="0.25">
      <c r="A219" s="440"/>
      <c r="B219" s="449"/>
      <c r="C219" s="442">
        <f>INT($C$40)+1</f>
        <v>2</v>
      </c>
      <c r="D219" s="471"/>
      <c r="E219" s="467"/>
      <c r="F219" s="467"/>
      <c r="G219" s="471"/>
      <c r="H219" s="488" t="s">
        <v>607</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hidden="1" customHeight="1" outlineLevel="3" x14ac:dyDescent="0.25">
      <c r="A220" s="440"/>
      <c r="B220" s="449"/>
      <c r="C220" s="442">
        <f>INT($C$40)+3.005</f>
        <v>4.0049999999999999</v>
      </c>
      <c r="D220" s="471" t="s">
        <v>502</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hidden="1" outlineLevel="2" x14ac:dyDescent="0.25">
      <c r="A221" s="440"/>
      <c r="B221" s="449"/>
      <c r="C221" s="442">
        <f>INT($C$40)+2</f>
        <v>3</v>
      </c>
      <c r="D221" s="471"/>
      <c r="E221" s="467"/>
      <c r="F221" s="467"/>
      <c r="G221" s="471"/>
      <c r="H221" s="476" t="s">
        <v>608</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hidden="1"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507</v>
      </c>
      <c r="AQ222" s="452"/>
      <c r="AR222" s="440"/>
      <c r="AS222" s="440"/>
      <c r="AT222" s="440"/>
    </row>
    <row r="223" spans="1:46" outlineLevel="1" collapsed="1" x14ac:dyDescent="0.25">
      <c r="A223" s="440"/>
      <c r="B223" s="449"/>
      <c r="C223" s="442">
        <f>INT($C$40)+1</f>
        <v>2</v>
      </c>
      <c r="D223" s="471"/>
      <c r="E223" s="467"/>
      <c r="F223" s="467"/>
      <c r="G223" s="471"/>
      <c r="H223" s="488" t="s">
        <v>609</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hidden="1" customHeight="1" outlineLevel="3" x14ac:dyDescent="0.25">
      <c r="A224" s="440"/>
      <c r="B224" s="449"/>
      <c r="C224" s="442">
        <f>INT($C$40)+3.005</f>
        <v>4.0049999999999999</v>
      </c>
      <c r="D224" s="471" t="s">
        <v>502</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hidden="1" outlineLevel="2" x14ac:dyDescent="0.25">
      <c r="A225" s="440"/>
      <c r="B225" s="449"/>
      <c r="C225" s="442">
        <f>INT($C$40)+2</f>
        <v>3</v>
      </c>
      <c r="D225" s="471"/>
      <c r="E225" s="467"/>
      <c r="F225" s="467"/>
      <c r="G225" s="471"/>
      <c r="H225" s="476" t="s">
        <v>610</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hidden="1"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hidden="1" outlineLevel="3" x14ac:dyDescent="0.25">
      <c r="A227" s="440"/>
      <c r="B227" s="449"/>
      <c r="C227" s="442">
        <f>INT($C$40)+3</f>
        <v>4</v>
      </c>
      <c r="D227" s="471"/>
      <c r="E227" s="467"/>
      <c r="F227" s="467"/>
      <c r="G227" s="471"/>
      <c r="H227" s="476" t="s">
        <v>611</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hidden="1" outlineLevel="3" x14ac:dyDescent="0.25">
      <c r="A228" s="440"/>
      <c r="B228" s="449"/>
      <c r="C228" s="442">
        <f>INT($C$40)+3</f>
        <v>4</v>
      </c>
      <c r="D228" s="471"/>
      <c r="E228" s="467"/>
      <c r="F228" s="467"/>
      <c r="G228" s="471"/>
      <c r="H228" s="476"/>
      <c r="I228" s="492" t="s">
        <v>612</v>
      </c>
      <c r="J228" s="492" t="s">
        <v>613</v>
      </c>
      <c r="K228" s="492" t="s">
        <v>909</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hidden="1"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hidden="1"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507</v>
      </c>
      <c r="AQ230" s="452"/>
      <c r="AR230" s="440"/>
      <c r="AS230" s="440"/>
      <c r="AT230" s="440"/>
    </row>
    <row r="231" spans="1:46" ht="5.0999999999999996" hidden="1"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141</v>
      </c>
      <c r="AR232" s="440"/>
      <c r="AS232" s="440"/>
      <c r="AT232" s="440"/>
    </row>
    <row r="233" spans="1:46" ht="5.0999999999999996" customHeight="1" collapsed="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hidden="1"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hidden="1"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collapsed="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493</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collapsed="1" x14ac:dyDescent="0.25">
      <c r="A240" s="440"/>
      <c r="B240" s="449"/>
      <c r="C240" s="442">
        <f>INT($C$239)+1.02</f>
        <v>2.02</v>
      </c>
      <c r="D240" s="453"/>
      <c r="E240" s="522" t="s">
        <v>495</v>
      </c>
      <c r="F240" s="526">
        <v>1</v>
      </c>
      <c r="G240" s="462"/>
      <c r="H240" s="463" t="s">
        <v>615</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hidden="1"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hidden="1"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hidden="1"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hidden="1" outlineLevel="2" x14ac:dyDescent="0.25">
      <c r="A244" s="440"/>
      <c r="B244" s="449"/>
      <c r="C244" s="442">
        <f>INT($C$239)+2</f>
        <v>3</v>
      </c>
      <c r="D244" s="450"/>
      <c r="E244" s="529"/>
      <c r="F244" s="529"/>
      <c r="G244" s="450"/>
      <c r="H244" s="469"/>
      <c r="I244" s="469"/>
      <c r="J244" s="469"/>
      <c r="K244" s="530" t="s">
        <v>539</v>
      </c>
      <c r="L244" s="530"/>
      <c r="M244" s="530"/>
      <c r="N244" s="530" t="s">
        <v>540</v>
      </c>
      <c r="O244" s="530"/>
      <c r="P244" s="530"/>
      <c r="Q244" s="530"/>
      <c r="R244" s="530" t="s">
        <v>542</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hidden="1" outlineLevel="2" x14ac:dyDescent="0.25">
      <c r="A245" s="440"/>
      <c r="B245" s="449"/>
      <c r="C245" s="442">
        <f>INT($C$239)+2</f>
        <v>3</v>
      </c>
      <c r="D245" s="450"/>
      <c r="E245" s="529"/>
      <c r="F245" s="529"/>
      <c r="G245" s="450"/>
      <c r="H245" s="469"/>
      <c r="I245" s="469"/>
      <c r="J245" s="469"/>
      <c r="K245" s="519" t="s">
        <v>14</v>
      </c>
      <c r="L245" s="519" t="s">
        <v>616</v>
      </c>
      <c r="M245" s="519" t="s">
        <v>4</v>
      </c>
      <c r="N245" s="519" t="s">
        <v>617</v>
      </c>
      <c r="O245" s="519" t="s">
        <v>618</v>
      </c>
      <c r="P245" s="519" t="s">
        <v>619</v>
      </c>
      <c r="Q245" s="519" t="s">
        <v>620</v>
      </c>
      <c r="R245" s="519" t="s">
        <v>617</v>
      </c>
      <c r="S245" s="519" t="s">
        <v>618</v>
      </c>
      <c r="T245" s="519" t="s">
        <v>619</v>
      </c>
      <c r="U245" s="519" t="s">
        <v>620</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hidden="1" customHeight="1" outlineLevel="2" x14ac:dyDescent="0.25">
      <c r="A246" s="440"/>
      <c r="B246" s="449" t="s">
        <v>499</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25">
      <c r="A247" s="440"/>
      <c r="B247" s="449"/>
      <c r="C247" s="442">
        <f>INT(MAX($C$251:$C$311))</f>
        <v>4</v>
      </c>
      <c r="D247" s="471"/>
      <c r="E247" s="529"/>
      <c r="F247" s="529"/>
      <c r="G247" s="471"/>
      <c r="H247" s="529" t="s">
        <v>621</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25">
      <c r="A248" s="440"/>
      <c r="B248" s="449" t="s">
        <v>500</v>
      </c>
      <c r="C248" s="442">
        <f>INT(MAX($C$251:$C$311))+1</f>
        <v>5</v>
      </c>
      <c r="D248" s="471" t="s">
        <v>501</v>
      </c>
      <c r="E248" s="529"/>
      <c r="F248" s="529"/>
      <c r="G248" s="471"/>
      <c r="H248" s="529" t="s">
        <v>622</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25">
      <c r="A249" s="440"/>
      <c r="B249" s="449" t="s">
        <v>500</v>
      </c>
      <c r="C249" s="442">
        <f>INT(MAX($C$251:$C$311))+1</f>
        <v>5</v>
      </c>
      <c r="D249" s="471" t="s">
        <v>501</v>
      </c>
      <c r="E249" s="529"/>
      <c r="F249" s="529"/>
      <c r="G249" s="471"/>
      <c r="H249" s="529" t="s">
        <v>622</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collapsed="1" x14ac:dyDescent="0.25">
      <c r="A250" s="440"/>
      <c r="B250" s="449"/>
      <c r="C250" s="442">
        <f>INT($C$239)+1</f>
        <v>2</v>
      </c>
      <c r="D250" s="471"/>
      <c r="E250" s="529"/>
      <c r="F250" s="529"/>
      <c r="G250" s="471"/>
      <c r="H250" s="532" t="s">
        <v>623</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hidden="1" customHeight="1" outlineLevel="3" x14ac:dyDescent="0.25">
      <c r="A251" s="440"/>
      <c r="B251" s="449"/>
      <c r="C251" s="442">
        <f>INT($C$239)+3.005</f>
        <v>4.0049999999999999</v>
      </c>
      <c r="D251" s="471" t="s">
        <v>502</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hidden="1" outlineLevel="2" x14ac:dyDescent="0.25">
      <c r="A252" s="440"/>
      <c r="B252" s="449"/>
      <c r="C252" s="442">
        <f>INT($C$239)+2</f>
        <v>3</v>
      </c>
      <c r="D252" s="471"/>
      <c r="E252" s="529"/>
      <c r="F252" s="529"/>
      <c r="G252" s="471"/>
      <c r="H252" s="475" t="s">
        <v>624</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hidden="1" outlineLevel="2" x14ac:dyDescent="0.25">
      <c r="A253" s="440"/>
      <c r="B253" s="449"/>
      <c r="C253" s="442">
        <f>INT($C$239)+2</f>
        <v>3</v>
      </c>
      <c r="D253" s="471"/>
      <c r="E253" s="529"/>
      <c r="F253" s="529"/>
      <c r="G253" s="471"/>
      <c r="H253" s="476" t="s">
        <v>625</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hidden="1"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507</v>
      </c>
      <c r="AQ255" s="452"/>
      <c r="AR255" s="440"/>
      <c r="AS255" s="440"/>
      <c r="AT255" s="440"/>
    </row>
    <row r="256" spans="1:46" outlineLevel="1" x14ac:dyDescent="0.25">
      <c r="A256" s="440"/>
      <c r="B256" s="449"/>
      <c r="C256" s="442">
        <f>INT($C$239)+1</f>
        <v>2</v>
      </c>
      <c r="D256" s="471"/>
      <c r="E256" s="529"/>
      <c r="F256" s="529"/>
      <c r="G256" s="471"/>
      <c r="H256" s="532" t="s">
        <v>626</v>
      </c>
      <c r="I256" s="458" t="s">
        <v>627</v>
      </c>
      <c r="J256" s="535"/>
      <c r="K256" s="458" t="s">
        <v>628</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customHeight="1" outlineLevel="3" x14ac:dyDescent="0.25">
      <c r="A257" s="440"/>
      <c r="B257" s="449"/>
      <c r="C257" s="442">
        <f>INT($C$239)+3.005</f>
        <v>4.0049999999999999</v>
      </c>
      <c r="D257" s="471" t="s">
        <v>502</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outlineLevel="2" x14ac:dyDescent="0.25">
      <c r="A258" s="440"/>
      <c r="B258" s="449"/>
      <c r="C258" s="442">
        <f>INT($C$239)+2</f>
        <v>3</v>
      </c>
      <c r="D258" s="471"/>
      <c r="E258" s="529"/>
      <c r="F258" s="529"/>
      <c r="G258" s="471"/>
      <c r="H258" s="536" t="s">
        <v>585</v>
      </c>
      <c r="I258" s="537" t="b">
        <v>0</v>
      </c>
      <c r="J258" s="493" t="b">
        <v>0</v>
      </c>
      <c r="K258" s="538">
        <f t="shared" ref="K258:Q258" si="8">DATE($I$260,MONTH(INDEX($N$266:$Q$266,1,K$247+1)),DAY(INDEX($N$266:$Q$266,1,K$247+1)))</f>
        <v>43600</v>
      </c>
      <c r="L258" s="538">
        <f t="shared" si="8"/>
        <v>43600</v>
      </c>
      <c r="M258" s="538">
        <f t="shared" si="8"/>
        <v>43600</v>
      </c>
      <c r="N258" s="538">
        <f t="shared" si="8"/>
        <v>43600</v>
      </c>
      <c r="O258" s="538">
        <f t="shared" si="8"/>
        <v>43600</v>
      </c>
      <c r="P258" s="538">
        <f t="shared" si="8"/>
        <v>43600</v>
      </c>
      <c r="Q258" s="538">
        <f t="shared" si="8"/>
        <v>43570</v>
      </c>
      <c r="R258" s="476"/>
      <c r="S258" s="476"/>
      <c r="T258" s="476"/>
      <c r="U258" s="476"/>
      <c r="V258" s="476"/>
      <c r="W258" s="498" t="s">
        <v>629</v>
      </c>
      <c r="X258" s="498"/>
      <c r="Y258" s="498"/>
      <c r="Z258" s="498"/>
      <c r="AA258" s="498"/>
      <c r="AB258" s="476"/>
      <c r="AC258" s="811" t="s">
        <v>630</v>
      </c>
      <c r="AD258" s="812"/>
      <c r="AE258" s="812"/>
      <c r="AF258" s="813"/>
      <c r="AG258" s="476"/>
      <c r="AH258" s="539" t="s">
        <v>631</v>
      </c>
      <c r="AI258" s="539"/>
      <c r="AJ258" s="539"/>
      <c r="AK258" s="539"/>
      <c r="AL258" s="476"/>
      <c r="AM258" s="476"/>
      <c r="AN258" s="476"/>
      <c r="AO258" s="476"/>
      <c r="AP258" s="471"/>
      <c r="AQ258" s="452"/>
      <c r="AR258" s="440"/>
      <c r="AS258" s="440"/>
      <c r="AT258" s="440"/>
    </row>
    <row r="259" spans="1:46" outlineLevel="2" x14ac:dyDescent="0.25">
      <c r="A259" s="440"/>
      <c r="B259" s="449"/>
      <c r="C259" s="442">
        <f>INT($C$239)+2</f>
        <v>3</v>
      </c>
      <c r="D259" s="471"/>
      <c r="E259" s="529"/>
      <c r="F259" s="529"/>
      <c r="G259" s="471"/>
      <c r="H259" s="540" t="s">
        <v>632</v>
      </c>
      <c r="I259" s="541" t="b">
        <f>NOT(I258)</f>
        <v>1</v>
      </c>
      <c r="J259" s="493" t="b">
        <v>1</v>
      </c>
      <c r="K259" s="542">
        <f t="shared" ref="K259:Q259" si="9">DATE($I$260,MONTH(INDEX($N$274:$Q$274,1,K$247+1)),DAY(INDEX($N$274:$Q$274,1,K$247+1)))</f>
        <v>43669</v>
      </c>
      <c r="L259" s="542">
        <f t="shared" si="9"/>
        <v>43669</v>
      </c>
      <c r="M259" s="542">
        <f t="shared" si="9"/>
        <v>43669</v>
      </c>
      <c r="N259" s="542">
        <f t="shared" si="9"/>
        <v>43669</v>
      </c>
      <c r="O259" s="542">
        <f t="shared" si="9"/>
        <v>43669</v>
      </c>
      <c r="P259" s="542">
        <f t="shared" si="9"/>
        <v>43669</v>
      </c>
      <c r="Q259" s="542">
        <f t="shared" si="9"/>
        <v>43617</v>
      </c>
      <c r="R259" s="476"/>
      <c r="S259" s="476"/>
      <c r="T259" s="476"/>
      <c r="U259" s="476"/>
      <c r="V259" s="476"/>
      <c r="W259" s="492"/>
      <c r="X259" s="492"/>
      <c r="Y259" s="492"/>
      <c r="Z259" s="492"/>
      <c r="AA259" s="492"/>
      <c r="AB259" s="492"/>
      <c r="AC259" s="814"/>
      <c r="AD259" s="815"/>
      <c r="AE259" s="815"/>
      <c r="AF259" s="816"/>
      <c r="AG259" s="492"/>
      <c r="AH259" s="543"/>
      <c r="AI259" s="543"/>
      <c r="AJ259" s="543"/>
      <c r="AK259" s="543"/>
      <c r="AL259" s="492"/>
      <c r="AM259" s="492"/>
      <c r="AN259" s="492"/>
      <c r="AO259" s="492"/>
      <c r="AP259" s="471"/>
      <c r="AQ259" s="452"/>
      <c r="AR259" s="440"/>
      <c r="AS259" s="440"/>
      <c r="AT259" s="440"/>
    </row>
    <row r="260" spans="1:46" outlineLevel="2" x14ac:dyDescent="0.25">
      <c r="A260" s="440"/>
      <c r="B260" s="449"/>
      <c r="C260" s="442">
        <f>INT($C$239)+3</f>
        <v>4</v>
      </c>
      <c r="D260" s="471"/>
      <c r="E260" s="529"/>
      <c r="F260" s="529"/>
      <c r="G260" s="471"/>
      <c r="H260" s="475" t="s">
        <v>633</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11" t="s">
        <v>634</v>
      </c>
      <c r="AD260" s="812"/>
      <c r="AE260" s="812"/>
      <c r="AF260" s="813"/>
      <c r="AG260" s="476"/>
      <c r="AH260" s="544" t="s">
        <v>635</v>
      </c>
      <c r="AI260" s="539"/>
      <c r="AJ260" s="539"/>
      <c r="AK260" s="539"/>
      <c r="AL260" s="476"/>
      <c r="AM260" s="476"/>
      <c r="AN260" s="476"/>
      <c r="AO260" s="476"/>
      <c r="AP260" s="471"/>
      <c r="AQ260" s="452"/>
      <c r="AR260" s="440"/>
      <c r="AS260" s="440"/>
      <c r="AT260" s="440"/>
    </row>
    <row r="261" spans="1:46" outlineLevel="2" x14ac:dyDescent="0.25">
      <c r="A261" s="440"/>
      <c r="B261" s="449"/>
      <c r="C261" s="442">
        <f>INT($C$239)+3</f>
        <v>4</v>
      </c>
      <c r="D261" s="471"/>
      <c r="E261" s="529"/>
      <c r="F261" s="529"/>
      <c r="G261" s="471"/>
      <c r="H261" s="476" t="s">
        <v>636</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14"/>
      <c r="AD261" s="815"/>
      <c r="AE261" s="815"/>
      <c r="AF261" s="816"/>
      <c r="AG261" s="476"/>
      <c r="AH261" s="539"/>
      <c r="AI261" s="539"/>
      <c r="AJ261" s="539"/>
      <c r="AK261" s="539"/>
      <c r="AL261" s="476"/>
      <c r="AM261" s="476"/>
      <c r="AN261" s="476"/>
      <c r="AO261" s="476"/>
      <c r="AP261" s="471"/>
      <c r="AQ261" s="452"/>
      <c r="AR261" s="440"/>
      <c r="AS261" s="440"/>
      <c r="AT261" s="440"/>
    </row>
    <row r="262" spans="1:46" outlineLevel="2" x14ac:dyDescent="0.25">
      <c r="A262" s="440"/>
      <c r="B262" s="449"/>
      <c r="C262" s="442">
        <f>INT($C$239)+2</f>
        <v>3</v>
      </c>
      <c r="D262" s="471"/>
      <c r="E262" s="529" t="s">
        <v>637</v>
      </c>
      <c r="F262" s="529"/>
      <c r="G262" s="471"/>
      <c r="H262" s="545" t="s">
        <v>638</v>
      </c>
      <c r="I262" s="499" t="s">
        <v>639</v>
      </c>
      <c r="J262" s="546"/>
      <c r="K262" s="479">
        <f>COUNTA($H$263:$H$279)</f>
        <v>2</v>
      </c>
      <c r="L262" s="479">
        <f>COUNTA($I$263:$I$279)/K262</f>
        <v>8</v>
      </c>
      <c r="M262" s="547">
        <v>-8</v>
      </c>
      <c r="N262" s="499" t="s">
        <v>976</v>
      </c>
      <c r="O262" s="499"/>
      <c r="P262" s="499"/>
      <c r="Q262" s="499"/>
      <c r="R262" s="499" t="s">
        <v>640</v>
      </c>
      <c r="S262" s="499"/>
      <c r="T262" s="499"/>
      <c r="U262" s="499"/>
      <c r="V262" s="476"/>
      <c r="W262" s="548" t="s">
        <v>641</v>
      </c>
      <c r="X262" s="548" t="s">
        <v>642</v>
      </c>
      <c r="Y262" s="548" t="s">
        <v>643</v>
      </c>
      <c r="Z262" s="548" t="s">
        <v>644</v>
      </c>
      <c r="AA262" s="549"/>
      <c r="AB262" s="476"/>
      <c r="AC262" s="548" t="s">
        <v>641</v>
      </c>
      <c r="AD262" s="548" t="s">
        <v>642</v>
      </c>
      <c r="AE262" s="548" t="s">
        <v>643</v>
      </c>
      <c r="AF262" s="548" t="s">
        <v>644</v>
      </c>
      <c r="AG262" s="476"/>
      <c r="AH262" s="550" t="s">
        <v>641</v>
      </c>
      <c r="AI262" s="550" t="s">
        <v>642</v>
      </c>
      <c r="AJ262" s="550" t="s">
        <v>643</v>
      </c>
      <c r="AK262" s="550" t="s">
        <v>644</v>
      </c>
      <c r="AL262" s="476"/>
      <c r="AM262" s="476"/>
      <c r="AN262" s="476"/>
      <c r="AO262" s="476"/>
      <c r="AP262" s="471"/>
      <c r="AQ262" s="452"/>
      <c r="AR262" s="440"/>
      <c r="AS262" s="440"/>
      <c r="AT262" s="440"/>
    </row>
    <row r="263" spans="1:46" outlineLevel="2" x14ac:dyDescent="0.25">
      <c r="A263" s="440"/>
      <c r="B263" s="449"/>
      <c r="C263" s="442">
        <f>INT($C$239)+2</f>
        <v>3</v>
      </c>
      <c r="D263" s="471"/>
      <c r="E263" s="529">
        <v>1</v>
      </c>
      <c r="F263" s="529"/>
      <c r="G263" s="471"/>
      <c r="H263" s="492" t="str">
        <f>H$258</f>
        <v>May</v>
      </c>
      <c r="I263" s="551">
        <v>0</v>
      </c>
      <c r="J263" s="552" t="s">
        <v>645</v>
      </c>
      <c r="K263" s="553">
        <f>N263-150</f>
        <v>43863</v>
      </c>
      <c r="L263" s="553">
        <f>K263+17/2</f>
        <v>43871.5</v>
      </c>
      <c r="M263" s="476"/>
      <c r="N263" s="554">
        <v>44013</v>
      </c>
      <c r="O263" s="554">
        <v>44013</v>
      </c>
      <c r="P263" s="554">
        <v>44013</v>
      </c>
      <c r="Q263" s="554">
        <v>43982</v>
      </c>
      <c r="R263" s="555">
        <f t="shared" ref="R263:U278" si="10">DATE($I$260,MONTH(INDEX($N263:$Q263,1,R$247+1)),DAY(INDEX($N263:$Q263,1,R$247+1)))</f>
        <v>43647</v>
      </c>
      <c r="S263" s="555">
        <f t="shared" si="10"/>
        <v>43647</v>
      </c>
      <c r="T263" s="555">
        <f t="shared" si="10"/>
        <v>43647</v>
      </c>
      <c r="U263" s="555">
        <f t="shared" si="10"/>
        <v>43616</v>
      </c>
      <c r="V263" s="476"/>
      <c r="W263" s="556">
        <f t="shared" ref="W263:Z278" si="11">((N263-150)-INDEX(N$258:N$259,$E263,1))/30.5</f>
        <v>8.6229508196721305</v>
      </c>
      <c r="X263" s="556">
        <f t="shared" si="11"/>
        <v>8.6229508196721305</v>
      </c>
      <c r="Y263" s="556">
        <f t="shared" si="11"/>
        <v>8.6229508196721305</v>
      </c>
      <c r="Z263" s="556">
        <f t="shared" si="11"/>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outlineLevel="3" x14ac:dyDescent="0.25">
      <c r="A264" s="440"/>
      <c r="B264" s="449"/>
      <c r="C264" s="442">
        <f>INT($C$239)+3</f>
        <v>4</v>
      </c>
      <c r="D264" s="471"/>
      <c r="E264" s="529">
        <v>1</v>
      </c>
      <c r="F264" s="529"/>
      <c r="G264" s="471"/>
      <c r="H264" s="476"/>
      <c r="I264" s="551">
        <v>1</v>
      </c>
      <c r="J264" s="564" t="s">
        <v>646</v>
      </c>
      <c r="K264" s="553">
        <f>N264-150</f>
        <v>44181</v>
      </c>
      <c r="L264" s="553">
        <f>K264+17/2</f>
        <v>44189.5</v>
      </c>
      <c r="M264" s="476"/>
      <c r="N264" s="554">
        <v>44331</v>
      </c>
      <c r="O264" s="554">
        <v>44301</v>
      </c>
      <c r="P264" s="554">
        <v>44301</v>
      </c>
      <c r="Q264" s="554">
        <v>44301</v>
      </c>
      <c r="R264" s="555">
        <f t="shared" si="10"/>
        <v>43600</v>
      </c>
      <c r="S264" s="555">
        <f t="shared" si="10"/>
        <v>43570</v>
      </c>
      <c r="T264" s="555">
        <f t="shared" si="10"/>
        <v>43570</v>
      </c>
      <c r="U264" s="555">
        <f t="shared" si="10"/>
        <v>43570</v>
      </c>
      <c r="V264" s="476"/>
      <c r="W264" s="565">
        <f t="shared" si="11"/>
        <v>19.049180327868854</v>
      </c>
      <c r="X264" s="565">
        <f t="shared" si="11"/>
        <v>18.065573770491802</v>
      </c>
      <c r="Y264" s="565">
        <f t="shared" si="11"/>
        <v>18.065573770491802</v>
      </c>
      <c r="Z264" s="565">
        <f t="shared" si="11"/>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outlineLevel="3" x14ac:dyDescent="0.25">
      <c r="A265" s="440"/>
      <c r="B265" s="449"/>
      <c r="C265" s="442">
        <f t="shared" ref="C265:C270" si="12">INT($C$239+3)</f>
        <v>4</v>
      </c>
      <c r="D265" s="471"/>
      <c r="E265" s="529">
        <v>1</v>
      </c>
      <c r="F265" s="529"/>
      <c r="G265" s="471"/>
      <c r="H265" s="476"/>
      <c r="I265" s="551">
        <v>2</v>
      </c>
      <c r="J265" s="573" t="s">
        <v>647</v>
      </c>
      <c r="K265" s="574"/>
      <c r="L265" s="476"/>
      <c r="M265" s="476"/>
      <c r="N265" s="575">
        <f t="shared" ref="N265:Q270" si="13">DATEVALUE(DAY(N264)&amp;"/"&amp;MONTH(N264)&amp;"/"&amp;YEAR(N264)+1)</f>
        <v>44696</v>
      </c>
      <c r="O265" s="575">
        <f t="shared" si="13"/>
        <v>44666</v>
      </c>
      <c r="P265" s="575">
        <f t="shared" si="13"/>
        <v>44666</v>
      </c>
      <c r="Q265" s="575">
        <f t="shared" si="13"/>
        <v>44666</v>
      </c>
      <c r="R265" s="555">
        <f t="shared" si="10"/>
        <v>43600</v>
      </c>
      <c r="S265" s="555">
        <f t="shared" si="10"/>
        <v>43570</v>
      </c>
      <c r="T265" s="555">
        <f t="shared" si="10"/>
        <v>43570</v>
      </c>
      <c r="U265" s="555">
        <f t="shared" si="10"/>
        <v>43570</v>
      </c>
      <c r="V265" s="476"/>
      <c r="W265" s="565">
        <f t="shared" si="11"/>
        <v>31.016393442622952</v>
      </c>
      <c r="X265" s="565">
        <f t="shared" si="11"/>
        <v>30.032786885245901</v>
      </c>
      <c r="Y265" s="565">
        <f t="shared" si="11"/>
        <v>30.032786885245901</v>
      </c>
      <c r="Z265" s="565">
        <f t="shared" si="11"/>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outlineLevel="3" x14ac:dyDescent="0.25">
      <c r="A266" s="440"/>
      <c r="B266" s="449"/>
      <c r="C266" s="442">
        <f t="shared" si="12"/>
        <v>4</v>
      </c>
      <c r="D266" s="471"/>
      <c r="E266" s="529">
        <v>1</v>
      </c>
      <c r="F266" s="529"/>
      <c r="G266" s="471"/>
      <c r="H266" s="476"/>
      <c r="I266" s="476">
        <v>3</v>
      </c>
      <c r="J266" s="475" t="s">
        <v>648</v>
      </c>
      <c r="K266" s="476"/>
      <c r="L266" s="476"/>
      <c r="M266" s="476"/>
      <c r="N266" s="575">
        <f t="shared" si="13"/>
        <v>45061</v>
      </c>
      <c r="O266" s="575">
        <f t="shared" si="13"/>
        <v>45031</v>
      </c>
      <c r="P266" s="575">
        <f t="shared" si="13"/>
        <v>45031</v>
      </c>
      <c r="Q266" s="575">
        <f t="shared" si="13"/>
        <v>45031</v>
      </c>
      <c r="R266" s="555">
        <f t="shared" si="10"/>
        <v>43600</v>
      </c>
      <c r="S266" s="555">
        <f t="shared" si="10"/>
        <v>43570</v>
      </c>
      <c r="T266" s="555">
        <f t="shared" si="10"/>
        <v>43570</v>
      </c>
      <c r="U266" s="555">
        <f t="shared" si="10"/>
        <v>43570</v>
      </c>
      <c r="V266" s="476"/>
      <c r="W266" s="565">
        <f t="shared" si="11"/>
        <v>42.983606557377051</v>
      </c>
      <c r="X266" s="565">
        <f t="shared" si="11"/>
        <v>42</v>
      </c>
      <c r="Y266" s="565">
        <f t="shared" si="11"/>
        <v>42</v>
      </c>
      <c r="Z266" s="565">
        <f t="shared" si="11"/>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outlineLevel="3" x14ac:dyDescent="0.25">
      <c r="A267" s="440"/>
      <c r="B267" s="449"/>
      <c r="C267" s="442">
        <f t="shared" si="12"/>
        <v>4</v>
      </c>
      <c r="D267" s="471"/>
      <c r="E267" s="529">
        <v>1</v>
      </c>
      <c r="F267" s="529"/>
      <c r="G267" s="471"/>
      <c r="H267" s="476"/>
      <c r="I267" s="476">
        <v>4</v>
      </c>
      <c r="J267" s="476" t="s">
        <v>649</v>
      </c>
      <c r="K267" s="476"/>
      <c r="L267" s="476"/>
      <c r="M267" s="476"/>
      <c r="N267" s="575">
        <f t="shared" si="13"/>
        <v>45427</v>
      </c>
      <c r="O267" s="575">
        <f t="shared" si="13"/>
        <v>45397</v>
      </c>
      <c r="P267" s="575">
        <f t="shared" si="13"/>
        <v>45397</v>
      </c>
      <c r="Q267" s="575">
        <f t="shared" si="13"/>
        <v>45397</v>
      </c>
      <c r="R267" s="555">
        <f t="shared" si="10"/>
        <v>43600</v>
      </c>
      <c r="S267" s="555">
        <f t="shared" si="10"/>
        <v>43570</v>
      </c>
      <c r="T267" s="555">
        <f t="shared" si="10"/>
        <v>43570</v>
      </c>
      <c r="U267" s="555">
        <f t="shared" si="10"/>
        <v>43570</v>
      </c>
      <c r="V267" s="476"/>
      <c r="W267" s="565">
        <f t="shared" si="11"/>
        <v>54.983606557377051</v>
      </c>
      <c r="X267" s="565">
        <f t="shared" si="11"/>
        <v>54</v>
      </c>
      <c r="Y267" s="565">
        <f t="shared" si="11"/>
        <v>54</v>
      </c>
      <c r="Z267" s="565">
        <f t="shared" si="11"/>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outlineLevel="3" x14ac:dyDescent="0.25">
      <c r="A268" s="440"/>
      <c r="B268" s="449"/>
      <c r="C268" s="442">
        <f t="shared" si="12"/>
        <v>4</v>
      </c>
      <c r="D268" s="471"/>
      <c r="E268" s="529">
        <v>1</v>
      </c>
      <c r="F268" s="529"/>
      <c r="G268" s="471"/>
      <c r="H268" s="476"/>
      <c r="I268" s="476">
        <v>5</v>
      </c>
      <c r="J268" s="476" t="s">
        <v>650</v>
      </c>
      <c r="K268" s="476"/>
      <c r="L268" s="476"/>
      <c r="M268" s="476"/>
      <c r="N268" s="575">
        <f t="shared" si="13"/>
        <v>45792</v>
      </c>
      <c r="O268" s="575">
        <f t="shared" si="13"/>
        <v>45762</v>
      </c>
      <c r="P268" s="575">
        <f t="shared" si="13"/>
        <v>45762</v>
      </c>
      <c r="Q268" s="575">
        <f t="shared" si="13"/>
        <v>45762</v>
      </c>
      <c r="R268" s="555">
        <f t="shared" si="10"/>
        <v>43600</v>
      </c>
      <c r="S268" s="555">
        <f t="shared" si="10"/>
        <v>43570</v>
      </c>
      <c r="T268" s="555">
        <f t="shared" si="10"/>
        <v>43570</v>
      </c>
      <c r="U268" s="555">
        <f t="shared" si="10"/>
        <v>43570</v>
      </c>
      <c r="V268" s="476"/>
      <c r="W268" s="565">
        <f t="shared" si="11"/>
        <v>66.950819672131146</v>
      </c>
      <c r="X268" s="565">
        <f t="shared" si="11"/>
        <v>65.967213114754102</v>
      </c>
      <c r="Y268" s="565">
        <f t="shared" si="11"/>
        <v>65.967213114754102</v>
      </c>
      <c r="Z268" s="565">
        <f t="shared" si="11"/>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outlineLevel="3" x14ac:dyDescent="0.25">
      <c r="A269" s="440"/>
      <c r="B269" s="449"/>
      <c r="C269" s="442">
        <f t="shared" si="12"/>
        <v>4</v>
      </c>
      <c r="D269" s="471"/>
      <c r="E269" s="529">
        <v>1</v>
      </c>
      <c r="F269" s="529"/>
      <c r="G269" s="471"/>
      <c r="H269" s="476"/>
      <c r="I269" s="476">
        <v>6</v>
      </c>
      <c r="J269" s="476" t="s">
        <v>651</v>
      </c>
      <c r="K269" s="476"/>
      <c r="L269" s="476"/>
      <c r="M269" s="476"/>
      <c r="N269" s="575">
        <f t="shared" si="13"/>
        <v>46157</v>
      </c>
      <c r="O269" s="575">
        <f t="shared" si="13"/>
        <v>46127</v>
      </c>
      <c r="P269" s="575">
        <f t="shared" si="13"/>
        <v>46127</v>
      </c>
      <c r="Q269" s="575">
        <f t="shared" si="13"/>
        <v>46127</v>
      </c>
      <c r="R269" s="555">
        <f t="shared" si="10"/>
        <v>43600</v>
      </c>
      <c r="S269" s="555">
        <f t="shared" si="10"/>
        <v>43570</v>
      </c>
      <c r="T269" s="555">
        <f t="shared" si="10"/>
        <v>43570</v>
      </c>
      <c r="U269" s="555">
        <f t="shared" si="10"/>
        <v>43570</v>
      </c>
      <c r="V269" s="476"/>
      <c r="W269" s="565">
        <f t="shared" si="11"/>
        <v>78.918032786885249</v>
      </c>
      <c r="X269" s="565">
        <f t="shared" si="11"/>
        <v>77.93442622950819</v>
      </c>
      <c r="Y269" s="565">
        <f t="shared" si="11"/>
        <v>77.93442622950819</v>
      </c>
      <c r="Z269" s="565">
        <f t="shared" si="11"/>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outlineLevel="3" x14ac:dyDescent="0.25">
      <c r="A270" s="440"/>
      <c r="B270" s="449"/>
      <c r="C270" s="442">
        <f t="shared" si="12"/>
        <v>4</v>
      </c>
      <c r="D270" s="471"/>
      <c r="E270" s="529">
        <v>1</v>
      </c>
      <c r="F270" s="529"/>
      <c r="G270" s="471"/>
      <c r="H270" s="476"/>
      <c r="I270" s="476">
        <v>7</v>
      </c>
      <c r="J270" s="476" t="s">
        <v>652</v>
      </c>
      <c r="K270" s="476"/>
      <c r="L270" s="476"/>
      <c r="M270" s="476"/>
      <c r="N270" s="575">
        <f t="shared" si="13"/>
        <v>46522</v>
      </c>
      <c r="O270" s="575">
        <f t="shared" si="13"/>
        <v>46492</v>
      </c>
      <c r="P270" s="575">
        <f t="shared" si="13"/>
        <v>46492</v>
      </c>
      <c r="Q270" s="575">
        <f t="shared" si="13"/>
        <v>46492</v>
      </c>
      <c r="R270" s="555">
        <f t="shared" si="10"/>
        <v>43600</v>
      </c>
      <c r="S270" s="555">
        <f t="shared" si="10"/>
        <v>43570</v>
      </c>
      <c r="T270" s="555">
        <f t="shared" si="10"/>
        <v>43570</v>
      </c>
      <c r="U270" s="555">
        <f t="shared" si="10"/>
        <v>43570</v>
      </c>
      <c r="V270" s="476"/>
      <c r="W270" s="576">
        <f t="shared" si="11"/>
        <v>90.885245901639351</v>
      </c>
      <c r="X270" s="576">
        <f t="shared" si="11"/>
        <v>89.901639344262293</v>
      </c>
      <c r="Y270" s="576">
        <f t="shared" si="11"/>
        <v>89.901639344262293</v>
      </c>
      <c r="Z270" s="576">
        <f t="shared" si="11"/>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outlineLevel="2" x14ac:dyDescent="0.25">
      <c r="A271" s="440"/>
      <c r="B271" s="449"/>
      <c r="C271" s="442">
        <f>INT($C$239)+2</f>
        <v>3</v>
      </c>
      <c r="D271" s="471"/>
      <c r="E271" s="529">
        <v>2</v>
      </c>
      <c r="F271" s="529"/>
      <c r="G271" s="471"/>
      <c r="H271" s="492" t="str">
        <f>H$259</f>
        <v>July</v>
      </c>
      <c r="I271" s="476">
        <v>0</v>
      </c>
      <c r="J271" s="552" t="s">
        <v>645</v>
      </c>
      <c r="K271" s="553">
        <f>N271-150</f>
        <v>43885</v>
      </c>
      <c r="L271" s="553">
        <f>K271+17/2</f>
        <v>43893.5</v>
      </c>
      <c r="M271" s="476"/>
      <c r="N271" s="554">
        <v>44035</v>
      </c>
      <c r="O271" s="554">
        <v>44032</v>
      </c>
      <c r="P271" s="554">
        <v>44032</v>
      </c>
      <c r="Q271" s="554">
        <v>44032</v>
      </c>
      <c r="R271" s="555">
        <f t="shared" si="10"/>
        <v>43669</v>
      </c>
      <c r="S271" s="555">
        <f t="shared" si="10"/>
        <v>43666</v>
      </c>
      <c r="T271" s="555">
        <f t="shared" si="10"/>
        <v>43666</v>
      </c>
      <c r="U271" s="555">
        <f t="shared" si="10"/>
        <v>43666</v>
      </c>
      <c r="V271" s="476"/>
      <c r="W271" s="556">
        <f t="shared" si="11"/>
        <v>7.081967213114754</v>
      </c>
      <c r="X271" s="556">
        <f t="shared" si="11"/>
        <v>6.9836065573770494</v>
      </c>
      <c r="Y271" s="556">
        <f t="shared" si="11"/>
        <v>6.9836065573770494</v>
      </c>
      <c r="Z271" s="556">
        <f t="shared" si="11"/>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outlineLevel="3" x14ac:dyDescent="0.25">
      <c r="A272" s="440"/>
      <c r="B272" s="449"/>
      <c r="C272" s="442">
        <f>INT($C$239)+3</f>
        <v>4</v>
      </c>
      <c r="D272" s="471"/>
      <c r="E272" s="529">
        <v>2</v>
      </c>
      <c r="F272" s="529"/>
      <c r="G272" s="471"/>
      <c r="H272" s="476"/>
      <c r="I272" s="476">
        <v>1</v>
      </c>
      <c r="J272" s="564" t="s">
        <v>646</v>
      </c>
      <c r="K272" s="553">
        <f>N272-150</f>
        <v>44250</v>
      </c>
      <c r="L272" s="553">
        <f>K272+17/2</f>
        <v>44258.5</v>
      </c>
      <c r="M272" s="476"/>
      <c r="N272" s="554">
        <v>44400</v>
      </c>
      <c r="O272" s="554">
        <v>44348</v>
      </c>
      <c r="P272" s="554">
        <v>44348</v>
      </c>
      <c r="Q272" s="554">
        <v>44348</v>
      </c>
      <c r="R272" s="555">
        <f t="shared" si="10"/>
        <v>43669</v>
      </c>
      <c r="S272" s="555">
        <f t="shared" si="10"/>
        <v>43617</v>
      </c>
      <c r="T272" s="555">
        <f t="shared" si="10"/>
        <v>43617</v>
      </c>
      <c r="U272" s="555">
        <f t="shared" si="10"/>
        <v>43617</v>
      </c>
      <c r="V272" s="476"/>
      <c r="W272" s="565">
        <f t="shared" si="11"/>
        <v>19.049180327868854</v>
      </c>
      <c r="X272" s="565">
        <f t="shared" si="11"/>
        <v>17.344262295081968</v>
      </c>
      <c r="Y272" s="565">
        <f t="shared" si="11"/>
        <v>17.344262295081968</v>
      </c>
      <c r="Z272" s="565">
        <f t="shared" si="11"/>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outlineLevel="3" x14ac:dyDescent="0.25">
      <c r="A273" s="440"/>
      <c r="B273" s="449"/>
      <c r="C273" s="442">
        <f t="shared" ref="C273:C278" si="14">INT($C$239+3)</f>
        <v>4</v>
      </c>
      <c r="D273" s="471"/>
      <c r="E273" s="529">
        <v>2</v>
      </c>
      <c r="F273" s="529"/>
      <c r="G273" s="471"/>
      <c r="H273" s="476"/>
      <c r="I273" s="476">
        <v>2</v>
      </c>
      <c r="J273" s="564" t="s">
        <v>653</v>
      </c>
      <c r="K273" s="476"/>
      <c r="L273" s="476"/>
      <c r="M273" s="476"/>
      <c r="N273" s="575">
        <f t="shared" ref="N273:Q278" si="15">DATEVALUE(DAY(N272)&amp;"/"&amp;MONTH(N272)&amp;"/"&amp;YEAR(N272)+1)</f>
        <v>44765</v>
      </c>
      <c r="O273" s="575">
        <f t="shared" si="15"/>
        <v>44713</v>
      </c>
      <c r="P273" s="575">
        <f t="shared" si="15"/>
        <v>44713</v>
      </c>
      <c r="Q273" s="575">
        <f t="shared" si="15"/>
        <v>44713</v>
      </c>
      <c r="R273" s="555">
        <f t="shared" si="10"/>
        <v>43669</v>
      </c>
      <c r="S273" s="555">
        <f t="shared" si="10"/>
        <v>43617</v>
      </c>
      <c r="T273" s="555">
        <f t="shared" si="10"/>
        <v>43617</v>
      </c>
      <c r="U273" s="555">
        <f t="shared" si="10"/>
        <v>43617</v>
      </c>
      <c r="V273" s="476"/>
      <c r="W273" s="565">
        <f t="shared" si="11"/>
        <v>31.016393442622952</v>
      </c>
      <c r="X273" s="565">
        <f t="shared" si="11"/>
        <v>29.311475409836067</v>
      </c>
      <c r="Y273" s="565">
        <f t="shared" si="11"/>
        <v>29.311475409836067</v>
      </c>
      <c r="Z273" s="565">
        <f t="shared" si="11"/>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outlineLevel="3" x14ac:dyDescent="0.25">
      <c r="A274" s="440"/>
      <c r="B274" s="449"/>
      <c r="C274" s="442">
        <f t="shared" si="14"/>
        <v>4</v>
      </c>
      <c r="D274" s="471"/>
      <c r="E274" s="529">
        <v>2</v>
      </c>
      <c r="F274" s="529"/>
      <c r="G274" s="471"/>
      <c r="H274" s="476"/>
      <c r="I274" s="476">
        <v>3</v>
      </c>
      <c r="J274" s="564" t="s">
        <v>654</v>
      </c>
      <c r="K274" s="476"/>
      <c r="L274" s="476"/>
      <c r="M274" s="476"/>
      <c r="N274" s="575">
        <f t="shared" si="15"/>
        <v>45130</v>
      </c>
      <c r="O274" s="575">
        <f t="shared" si="15"/>
        <v>45078</v>
      </c>
      <c r="P274" s="575">
        <f t="shared" si="15"/>
        <v>45078</v>
      </c>
      <c r="Q274" s="575">
        <f t="shared" si="15"/>
        <v>45078</v>
      </c>
      <c r="R274" s="555">
        <f t="shared" si="10"/>
        <v>43669</v>
      </c>
      <c r="S274" s="555">
        <f t="shared" si="10"/>
        <v>43617</v>
      </c>
      <c r="T274" s="555">
        <f t="shared" si="10"/>
        <v>43617</v>
      </c>
      <c r="U274" s="555">
        <f t="shared" si="10"/>
        <v>43617</v>
      </c>
      <c r="V274" s="476"/>
      <c r="W274" s="565">
        <f t="shared" si="11"/>
        <v>42.983606557377051</v>
      </c>
      <c r="X274" s="565">
        <f t="shared" si="11"/>
        <v>41.278688524590166</v>
      </c>
      <c r="Y274" s="565">
        <f t="shared" si="11"/>
        <v>41.278688524590166</v>
      </c>
      <c r="Z274" s="565">
        <f t="shared" si="11"/>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outlineLevel="3" x14ac:dyDescent="0.25">
      <c r="A275" s="440"/>
      <c r="B275" s="449"/>
      <c r="C275" s="442">
        <f t="shared" si="14"/>
        <v>4</v>
      </c>
      <c r="D275" s="471"/>
      <c r="E275" s="529">
        <v>2</v>
      </c>
      <c r="F275" s="529"/>
      <c r="G275" s="471"/>
      <c r="H275" s="476"/>
      <c r="I275" s="476">
        <v>4</v>
      </c>
      <c r="J275" s="564" t="s">
        <v>655</v>
      </c>
      <c r="K275" s="476"/>
      <c r="L275" s="476"/>
      <c r="M275" s="476"/>
      <c r="N275" s="575">
        <f t="shared" si="15"/>
        <v>45496</v>
      </c>
      <c r="O275" s="575">
        <f t="shared" si="15"/>
        <v>45444</v>
      </c>
      <c r="P275" s="575">
        <f t="shared" si="15"/>
        <v>45444</v>
      </c>
      <c r="Q275" s="575">
        <f t="shared" si="15"/>
        <v>45444</v>
      </c>
      <c r="R275" s="555">
        <f t="shared" si="10"/>
        <v>43669</v>
      </c>
      <c r="S275" s="555">
        <f t="shared" si="10"/>
        <v>43617</v>
      </c>
      <c r="T275" s="555">
        <f t="shared" si="10"/>
        <v>43617</v>
      </c>
      <c r="U275" s="555">
        <f t="shared" si="10"/>
        <v>43617</v>
      </c>
      <c r="V275" s="476"/>
      <c r="W275" s="565">
        <f t="shared" si="11"/>
        <v>54.983606557377051</v>
      </c>
      <c r="X275" s="565">
        <f t="shared" si="11"/>
        <v>53.278688524590166</v>
      </c>
      <c r="Y275" s="565">
        <f t="shared" si="11"/>
        <v>53.278688524590166</v>
      </c>
      <c r="Z275" s="565">
        <f t="shared" si="11"/>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outlineLevel="3" x14ac:dyDescent="0.25">
      <c r="A276" s="440"/>
      <c r="B276" s="449"/>
      <c r="C276" s="442">
        <f t="shared" si="14"/>
        <v>4</v>
      </c>
      <c r="D276" s="471"/>
      <c r="E276" s="529">
        <v>2</v>
      </c>
      <c r="F276" s="529"/>
      <c r="G276" s="471"/>
      <c r="H276" s="476"/>
      <c r="I276" s="476">
        <v>5</v>
      </c>
      <c r="J276" s="564" t="s">
        <v>656</v>
      </c>
      <c r="K276" s="476"/>
      <c r="L276" s="476"/>
      <c r="M276" s="476"/>
      <c r="N276" s="575">
        <f t="shared" si="15"/>
        <v>45861</v>
      </c>
      <c r="O276" s="575">
        <f t="shared" si="15"/>
        <v>45809</v>
      </c>
      <c r="P276" s="575">
        <f t="shared" si="15"/>
        <v>45809</v>
      </c>
      <c r="Q276" s="575">
        <f t="shared" si="15"/>
        <v>45809</v>
      </c>
      <c r="R276" s="555">
        <f t="shared" si="10"/>
        <v>43669</v>
      </c>
      <c r="S276" s="555">
        <f t="shared" si="10"/>
        <v>43617</v>
      </c>
      <c r="T276" s="555">
        <f t="shared" si="10"/>
        <v>43617</v>
      </c>
      <c r="U276" s="555">
        <f t="shared" si="10"/>
        <v>43617</v>
      </c>
      <c r="V276" s="476"/>
      <c r="W276" s="565">
        <f t="shared" si="11"/>
        <v>66.950819672131146</v>
      </c>
      <c r="X276" s="565">
        <f t="shared" si="11"/>
        <v>65.245901639344268</v>
      </c>
      <c r="Y276" s="565">
        <f t="shared" si="11"/>
        <v>65.245901639344268</v>
      </c>
      <c r="Z276" s="565">
        <f t="shared" si="11"/>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outlineLevel="3" x14ac:dyDescent="0.25">
      <c r="A277" s="440"/>
      <c r="B277" s="449"/>
      <c r="C277" s="442">
        <f t="shared" si="14"/>
        <v>4</v>
      </c>
      <c r="D277" s="471"/>
      <c r="E277" s="529">
        <v>2</v>
      </c>
      <c r="F277" s="529"/>
      <c r="G277" s="471"/>
      <c r="H277" s="476"/>
      <c r="I277" s="476">
        <v>6</v>
      </c>
      <c r="J277" s="564" t="s">
        <v>657</v>
      </c>
      <c r="K277" s="476"/>
      <c r="L277" s="476"/>
      <c r="M277" s="476"/>
      <c r="N277" s="575">
        <f t="shared" si="15"/>
        <v>46226</v>
      </c>
      <c r="O277" s="575">
        <f t="shared" si="15"/>
        <v>46174</v>
      </c>
      <c r="P277" s="575">
        <f t="shared" si="15"/>
        <v>46174</v>
      </c>
      <c r="Q277" s="575">
        <f t="shared" si="15"/>
        <v>46174</v>
      </c>
      <c r="R277" s="555">
        <f t="shared" si="10"/>
        <v>43669</v>
      </c>
      <c r="S277" s="555">
        <f t="shared" si="10"/>
        <v>43617</v>
      </c>
      <c r="T277" s="555">
        <f t="shared" si="10"/>
        <v>43617</v>
      </c>
      <c r="U277" s="555">
        <f t="shared" si="10"/>
        <v>43617</v>
      </c>
      <c r="V277" s="476"/>
      <c r="W277" s="565">
        <f t="shared" si="11"/>
        <v>78.918032786885249</v>
      </c>
      <c r="X277" s="565">
        <f t="shared" si="11"/>
        <v>77.213114754098356</v>
      </c>
      <c r="Y277" s="565">
        <f t="shared" si="11"/>
        <v>77.213114754098356</v>
      </c>
      <c r="Z277" s="565">
        <f t="shared" si="11"/>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outlineLevel="3" x14ac:dyDescent="0.25">
      <c r="A278" s="440"/>
      <c r="B278" s="449"/>
      <c r="C278" s="442">
        <f t="shared" si="14"/>
        <v>4</v>
      </c>
      <c r="D278" s="471"/>
      <c r="E278" s="529">
        <v>2</v>
      </c>
      <c r="F278" s="529"/>
      <c r="G278" s="471"/>
      <c r="H278" s="476"/>
      <c r="I278" s="476">
        <v>7</v>
      </c>
      <c r="J278" s="573" t="s">
        <v>658</v>
      </c>
      <c r="K278" s="476"/>
      <c r="L278" s="476"/>
      <c r="M278" s="476"/>
      <c r="N278" s="575">
        <f t="shared" si="15"/>
        <v>46591</v>
      </c>
      <c r="O278" s="575">
        <f t="shared" si="15"/>
        <v>46539</v>
      </c>
      <c r="P278" s="575">
        <f t="shared" si="15"/>
        <v>46539</v>
      </c>
      <c r="Q278" s="575">
        <f t="shared" si="15"/>
        <v>46539</v>
      </c>
      <c r="R278" s="555">
        <f t="shared" si="10"/>
        <v>43669</v>
      </c>
      <c r="S278" s="555">
        <f t="shared" si="10"/>
        <v>43617</v>
      </c>
      <c r="T278" s="555">
        <f t="shared" si="10"/>
        <v>43617</v>
      </c>
      <c r="U278" s="555">
        <f t="shared" si="10"/>
        <v>43617</v>
      </c>
      <c r="V278" s="476"/>
      <c r="W278" s="576">
        <f t="shared" si="11"/>
        <v>90.885245901639351</v>
      </c>
      <c r="X278" s="576">
        <f t="shared" si="11"/>
        <v>89.180327868852459</v>
      </c>
      <c r="Y278" s="576">
        <f t="shared" si="11"/>
        <v>89.180327868852459</v>
      </c>
      <c r="Z278" s="576">
        <f t="shared" si="11"/>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507</v>
      </c>
      <c r="AQ279" s="452"/>
      <c r="AR279" s="440"/>
      <c r="AS279" s="440"/>
      <c r="AT279" s="440"/>
    </row>
    <row r="280" spans="1:46" outlineLevel="2" x14ac:dyDescent="0.25">
      <c r="A280" s="440"/>
      <c r="B280" s="449"/>
      <c r="C280" s="442">
        <f>INT($C$239)+2</f>
        <v>3</v>
      </c>
      <c r="D280" s="471"/>
      <c r="E280" s="529" t="s">
        <v>637</v>
      </c>
      <c r="F280" s="529"/>
      <c r="G280" s="471"/>
      <c r="H280" s="545" t="s">
        <v>638</v>
      </c>
      <c r="I280" s="499" t="s">
        <v>639</v>
      </c>
      <c r="J280" s="499"/>
      <c r="K280" s="476"/>
      <c r="L280" s="476"/>
      <c r="M280" s="476"/>
      <c r="N280" s="499" t="s">
        <v>659</v>
      </c>
      <c r="O280" s="499"/>
      <c r="P280" s="499"/>
      <c r="Q280" s="499"/>
      <c r="R280" s="476" t="s">
        <v>660</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outlineLevel="2" x14ac:dyDescent="0.25">
      <c r="A281" s="440"/>
      <c r="B281" s="449"/>
      <c r="C281" s="442">
        <f>INT($C$239)+2</f>
        <v>3</v>
      </c>
      <c r="D281" s="471"/>
      <c r="E281" s="529">
        <v>1</v>
      </c>
      <c r="F281" s="529"/>
      <c r="G281" s="471"/>
      <c r="H281" s="492" t="str">
        <f>H$258</f>
        <v>May</v>
      </c>
      <c r="I281" s="476">
        <v>0</v>
      </c>
      <c r="J281" s="476" t="s">
        <v>661</v>
      </c>
      <c r="K281" s="476"/>
      <c r="L281" s="476"/>
      <c r="M281" s="476"/>
      <c r="N281" s="584">
        <v>2.5000000000000001E-2</v>
      </c>
      <c r="O281" s="584">
        <v>2.5000000000000001E-2</v>
      </c>
      <c r="P281" s="584">
        <v>2.5000000000000001E-2</v>
      </c>
      <c r="Q281" s="584">
        <v>2.5000000000000001E-2</v>
      </c>
      <c r="R281" s="585">
        <f t="shared" ref="R281:U296" si="16">N263-150</f>
        <v>43863</v>
      </c>
      <c r="S281" s="585">
        <f t="shared" si="16"/>
        <v>43863</v>
      </c>
      <c r="T281" s="585">
        <f t="shared" si="16"/>
        <v>43863</v>
      </c>
      <c r="U281" s="585">
        <f t="shared" si="16"/>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outlineLevel="3" x14ac:dyDescent="0.25">
      <c r="A282" s="440"/>
      <c r="B282" s="449"/>
      <c r="C282" s="442">
        <f>INT($C$239)+3</f>
        <v>4</v>
      </c>
      <c r="D282" s="471"/>
      <c r="E282" s="529">
        <v>1</v>
      </c>
      <c r="F282" s="529"/>
      <c r="G282" s="471"/>
      <c r="H282" s="476"/>
      <c r="I282" s="476">
        <v>1</v>
      </c>
      <c r="J282" s="476" t="s">
        <v>662</v>
      </c>
      <c r="K282" s="476"/>
      <c r="L282" s="476"/>
      <c r="M282" s="476"/>
      <c r="N282" s="584">
        <v>2.5000000000000001E-2</v>
      </c>
      <c r="O282" s="584">
        <v>2.5000000000000001E-2</v>
      </c>
      <c r="P282" s="584">
        <v>2.5000000000000001E-2</v>
      </c>
      <c r="Q282" s="584">
        <v>2.5000000000000001E-2</v>
      </c>
      <c r="R282" s="585">
        <f t="shared" si="16"/>
        <v>44181</v>
      </c>
      <c r="S282" s="585">
        <f t="shared" si="16"/>
        <v>44151</v>
      </c>
      <c r="T282" s="585">
        <f t="shared" si="16"/>
        <v>44151</v>
      </c>
      <c r="U282" s="585">
        <f t="shared" si="16"/>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outlineLevel="3" x14ac:dyDescent="0.25">
      <c r="A283" s="440"/>
      <c r="B283" s="449"/>
      <c r="C283" s="442">
        <f t="shared" ref="C283:C288" si="17">INT($C$239+3)</f>
        <v>4</v>
      </c>
      <c r="D283" s="471"/>
      <c r="E283" s="529">
        <v>1</v>
      </c>
      <c r="F283" s="529"/>
      <c r="G283" s="471"/>
      <c r="H283" s="476"/>
      <c r="I283" s="476">
        <v>2</v>
      </c>
      <c r="J283" s="476" t="s">
        <v>663</v>
      </c>
      <c r="K283" s="476"/>
      <c r="L283" s="476"/>
      <c r="M283" s="476"/>
      <c r="N283" s="584">
        <v>1.4999999999999999E-2</v>
      </c>
      <c r="O283" s="584">
        <v>1.4999999999999999E-2</v>
      </c>
      <c r="P283" s="584">
        <v>1.4999999999999999E-2</v>
      </c>
      <c r="Q283" s="584">
        <v>1.4999999999999999E-2</v>
      </c>
      <c r="R283" s="585">
        <f t="shared" si="16"/>
        <v>44546</v>
      </c>
      <c r="S283" s="585">
        <f t="shared" si="16"/>
        <v>44516</v>
      </c>
      <c r="T283" s="585">
        <f t="shared" si="16"/>
        <v>44516</v>
      </c>
      <c r="U283" s="585">
        <f t="shared" si="16"/>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outlineLevel="3" x14ac:dyDescent="0.25">
      <c r="A284" s="440"/>
      <c r="B284" s="449"/>
      <c r="C284" s="442">
        <f t="shared" si="17"/>
        <v>4</v>
      </c>
      <c r="D284" s="471"/>
      <c r="E284" s="529">
        <v>1</v>
      </c>
      <c r="F284" s="529"/>
      <c r="G284" s="471"/>
      <c r="H284" s="476"/>
      <c r="I284" s="476">
        <v>3</v>
      </c>
      <c r="J284" s="476" t="s">
        <v>648</v>
      </c>
      <c r="K284" s="476"/>
      <c r="L284" s="476"/>
      <c r="M284" s="476"/>
      <c r="N284" s="584">
        <v>1.4999999999999999E-2</v>
      </c>
      <c r="O284" s="584">
        <v>1.4999999999999999E-2</v>
      </c>
      <c r="P284" s="584">
        <v>1.4999999999999999E-2</v>
      </c>
      <c r="Q284" s="584">
        <v>1.4999999999999999E-2</v>
      </c>
      <c r="R284" s="585">
        <f t="shared" si="16"/>
        <v>44911</v>
      </c>
      <c r="S284" s="585">
        <f t="shared" si="16"/>
        <v>44881</v>
      </c>
      <c r="T284" s="585">
        <f t="shared" si="16"/>
        <v>44881</v>
      </c>
      <c r="U284" s="585">
        <f t="shared" si="16"/>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outlineLevel="3" x14ac:dyDescent="0.25">
      <c r="A285" s="440"/>
      <c r="B285" s="449"/>
      <c r="C285" s="442">
        <f t="shared" si="17"/>
        <v>4</v>
      </c>
      <c r="D285" s="471"/>
      <c r="E285" s="529">
        <v>1</v>
      </c>
      <c r="F285" s="529"/>
      <c r="G285" s="471"/>
      <c r="H285" s="476"/>
      <c r="I285" s="476">
        <v>4</v>
      </c>
      <c r="J285" s="476" t="s">
        <v>649</v>
      </c>
      <c r="K285" s="476"/>
      <c r="L285" s="476"/>
      <c r="M285" s="476"/>
      <c r="N285" s="584">
        <v>1.4999999999999999E-2</v>
      </c>
      <c r="O285" s="584">
        <v>1.4999999999999999E-2</v>
      </c>
      <c r="P285" s="584">
        <v>1.4999999999999999E-2</v>
      </c>
      <c r="Q285" s="584">
        <v>1.4999999999999999E-2</v>
      </c>
      <c r="R285" s="585">
        <f t="shared" si="16"/>
        <v>45277</v>
      </c>
      <c r="S285" s="585">
        <f t="shared" si="16"/>
        <v>45247</v>
      </c>
      <c r="T285" s="585">
        <f t="shared" si="16"/>
        <v>45247</v>
      </c>
      <c r="U285" s="585">
        <f t="shared" si="16"/>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outlineLevel="3" x14ac:dyDescent="0.25">
      <c r="A286" s="440"/>
      <c r="B286" s="449"/>
      <c r="C286" s="442">
        <f t="shared" si="17"/>
        <v>4</v>
      </c>
      <c r="D286" s="471"/>
      <c r="E286" s="529">
        <v>1</v>
      </c>
      <c r="F286" s="529"/>
      <c r="G286" s="471"/>
      <c r="H286" s="476"/>
      <c r="I286" s="476">
        <v>5</v>
      </c>
      <c r="J286" s="476" t="s">
        <v>650</v>
      </c>
      <c r="K286" s="476"/>
      <c r="L286" s="476"/>
      <c r="M286" s="476"/>
      <c r="N286" s="584">
        <v>1.4999999999999999E-2</v>
      </c>
      <c r="O286" s="584">
        <v>1.4999999999999999E-2</v>
      </c>
      <c r="P286" s="584">
        <v>1.4999999999999999E-2</v>
      </c>
      <c r="Q286" s="584">
        <v>1.4999999999999999E-2</v>
      </c>
      <c r="R286" s="585">
        <f t="shared" si="16"/>
        <v>45642</v>
      </c>
      <c r="S286" s="585">
        <f t="shared" si="16"/>
        <v>45612</v>
      </c>
      <c r="T286" s="585">
        <f t="shared" si="16"/>
        <v>45612</v>
      </c>
      <c r="U286" s="585">
        <f t="shared" si="16"/>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outlineLevel="3" x14ac:dyDescent="0.25">
      <c r="A287" s="440"/>
      <c r="B287" s="449"/>
      <c r="C287" s="442">
        <f t="shared" si="17"/>
        <v>4</v>
      </c>
      <c r="D287" s="471"/>
      <c r="E287" s="529">
        <v>1</v>
      </c>
      <c r="F287" s="529"/>
      <c r="G287" s="471"/>
      <c r="H287" s="476"/>
      <c r="I287" s="476">
        <v>6</v>
      </c>
      <c r="J287" s="476" t="s">
        <v>651</v>
      </c>
      <c r="K287" s="476"/>
      <c r="L287" s="476"/>
      <c r="M287" s="476"/>
      <c r="N287" s="584">
        <v>1.4999999999999999E-2</v>
      </c>
      <c r="O287" s="584">
        <v>1.4999999999999999E-2</v>
      </c>
      <c r="P287" s="584">
        <v>1.4999999999999999E-2</v>
      </c>
      <c r="Q287" s="584">
        <v>1.4999999999999999E-2</v>
      </c>
      <c r="R287" s="585">
        <f t="shared" si="16"/>
        <v>46007</v>
      </c>
      <c r="S287" s="585">
        <f t="shared" si="16"/>
        <v>45977</v>
      </c>
      <c r="T287" s="585">
        <f t="shared" si="16"/>
        <v>45977</v>
      </c>
      <c r="U287" s="585">
        <f t="shared" si="16"/>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outlineLevel="3" x14ac:dyDescent="0.25">
      <c r="A288" s="440"/>
      <c r="B288" s="449"/>
      <c r="C288" s="442">
        <f t="shared" si="17"/>
        <v>4</v>
      </c>
      <c r="D288" s="471"/>
      <c r="E288" s="529">
        <v>1</v>
      </c>
      <c r="F288" s="529"/>
      <c r="G288" s="471"/>
      <c r="H288" s="476"/>
      <c r="I288" s="476">
        <v>7</v>
      </c>
      <c r="J288" s="476" t="s">
        <v>652</v>
      </c>
      <c r="K288" s="476"/>
      <c r="L288" s="476"/>
      <c r="M288" s="476"/>
      <c r="N288" s="584">
        <v>1.4999999999999999E-2</v>
      </c>
      <c r="O288" s="584">
        <v>1.4999999999999999E-2</v>
      </c>
      <c r="P288" s="584">
        <v>1.4999999999999999E-2</v>
      </c>
      <c r="Q288" s="584">
        <v>1.4999999999999999E-2</v>
      </c>
      <c r="R288" s="585">
        <f t="shared" si="16"/>
        <v>46372</v>
      </c>
      <c r="S288" s="585">
        <f t="shared" si="16"/>
        <v>46342</v>
      </c>
      <c r="T288" s="585">
        <f t="shared" si="16"/>
        <v>46342</v>
      </c>
      <c r="U288" s="585">
        <f t="shared" si="16"/>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outlineLevel="2" x14ac:dyDescent="0.25">
      <c r="A289" s="440"/>
      <c r="B289" s="449"/>
      <c r="C289" s="442">
        <f>INT($C$239)+2</f>
        <v>3</v>
      </c>
      <c r="D289" s="471"/>
      <c r="E289" s="529">
        <v>2</v>
      </c>
      <c r="F289" s="529"/>
      <c r="G289" s="471"/>
      <c r="H289" s="492" t="str">
        <f>H$259</f>
        <v>July</v>
      </c>
      <c r="I289" s="476">
        <v>0</v>
      </c>
      <c r="J289" s="476" t="s">
        <v>661</v>
      </c>
      <c r="K289" s="476"/>
      <c r="L289" s="476"/>
      <c r="M289" s="476"/>
      <c r="N289" s="584">
        <v>2.5000000000000001E-2</v>
      </c>
      <c r="O289" s="584">
        <v>2.5000000000000001E-2</v>
      </c>
      <c r="P289" s="584">
        <v>2.5000000000000001E-2</v>
      </c>
      <c r="Q289" s="584">
        <v>2.5000000000000001E-2</v>
      </c>
      <c r="R289" s="585">
        <f t="shared" si="16"/>
        <v>43885</v>
      </c>
      <c r="S289" s="585">
        <f t="shared" si="16"/>
        <v>43882</v>
      </c>
      <c r="T289" s="585">
        <f t="shared" si="16"/>
        <v>43882</v>
      </c>
      <c r="U289" s="585">
        <f t="shared" si="16"/>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outlineLevel="3" x14ac:dyDescent="0.25">
      <c r="A290" s="440"/>
      <c r="B290" s="449"/>
      <c r="C290" s="442">
        <f>INT($C$239)+3</f>
        <v>4</v>
      </c>
      <c r="D290" s="471"/>
      <c r="E290" s="529">
        <v>2</v>
      </c>
      <c r="F290" s="529"/>
      <c r="G290" s="471"/>
      <c r="H290" s="476"/>
      <c r="I290" s="476">
        <v>1</v>
      </c>
      <c r="J290" s="476" t="s">
        <v>662</v>
      </c>
      <c r="K290" s="476"/>
      <c r="L290" s="476"/>
      <c r="M290" s="476"/>
      <c r="N290" s="584">
        <v>2.5000000000000001E-2</v>
      </c>
      <c r="O290" s="584">
        <v>2.5000000000000001E-2</v>
      </c>
      <c r="P290" s="584">
        <v>2.5000000000000001E-2</v>
      </c>
      <c r="Q290" s="584">
        <v>2.5000000000000001E-2</v>
      </c>
      <c r="R290" s="585">
        <f t="shared" si="16"/>
        <v>44250</v>
      </c>
      <c r="S290" s="585">
        <f t="shared" si="16"/>
        <v>44198</v>
      </c>
      <c r="T290" s="585">
        <f t="shared" si="16"/>
        <v>44198</v>
      </c>
      <c r="U290" s="585">
        <f t="shared" si="16"/>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outlineLevel="3" x14ac:dyDescent="0.25">
      <c r="A291" s="440"/>
      <c r="B291" s="449"/>
      <c r="C291" s="442">
        <f t="shared" ref="C291:C296" si="18">INT($C$239+3)</f>
        <v>4</v>
      </c>
      <c r="D291" s="471"/>
      <c r="E291" s="529">
        <v>2</v>
      </c>
      <c r="F291" s="529"/>
      <c r="G291" s="471"/>
      <c r="H291" s="476"/>
      <c r="I291" s="476">
        <v>2</v>
      </c>
      <c r="J291" s="476" t="s">
        <v>663</v>
      </c>
      <c r="K291" s="476"/>
      <c r="L291" s="476"/>
      <c r="M291" s="476"/>
      <c r="N291" s="584">
        <v>1.4999999999999999E-2</v>
      </c>
      <c r="O291" s="584">
        <v>1.4999999999999999E-2</v>
      </c>
      <c r="P291" s="584">
        <v>1.4999999999999999E-2</v>
      </c>
      <c r="Q291" s="584">
        <v>1.4999999999999999E-2</v>
      </c>
      <c r="R291" s="585">
        <f t="shared" si="16"/>
        <v>44615</v>
      </c>
      <c r="S291" s="585">
        <f t="shared" si="16"/>
        <v>44563</v>
      </c>
      <c r="T291" s="585">
        <f t="shared" si="16"/>
        <v>44563</v>
      </c>
      <c r="U291" s="585">
        <f t="shared" si="16"/>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outlineLevel="3" x14ac:dyDescent="0.25">
      <c r="A292" s="440"/>
      <c r="B292" s="449"/>
      <c r="C292" s="442">
        <f t="shared" si="18"/>
        <v>4</v>
      </c>
      <c r="D292" s="471"/>
      <c r="E292" s="529">
        <v>2</v>
      </c>
      <c r="F292" s="529"/>
      <c r="G292" s="471"/>
      <c r="H292" s="476"/>
      <c r="I292" s="476">
        <v>3</v>
      </c>
      <c r="J292" s="476" t="s">
        <v>648</v>
      </c>
      <c r="K292" s="476"/>
      <c r="L292" s="476"/>
      <c r="M292" s="476"/>
      <c r="N292" s="584">
        <v>1.4999999999999999E-2</v>
      </c>
      <c r="O292" s="584">
        <v>1.4999999999999999E-2</v>
      </c>
      <c r="P292" s="584">
        <v>1.4999999999999999E-2</v>
      </c>
      <c r="Q292" s="584">
        <v>1.4999999999999999E-2</v>
      </c>
      <c r="R292" s="585">
        <f t="shared" si="16"/>
        <v>44980</v>
      </c>
      <c r="S292" s="585">
        <f t="shared" si="16"/>
        <v>44928</v>
      </c>
      <c r="T292" s="585">
        <f t="shared" si="16"/>
        <v>44928</v>
      </c>
      <c r="U292" s="585">
        <f t="shared" si="16"/>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outlineLevel="3" x14ac:dyDescent="0.25">
      <c r="A293" s="440"/>
      <c r="B293" s="449"/>
      <c r="C293" s="442">
        <f t="shared" si="18"/>
        <v>4</v>
      </c>
      <c r="D293" s="471"/>
      <c r="E293" s="529">
        <v>2</v>
      </c>
      <c r="F293" s="529"/>
      <c r="G293" s="471"/>
      <c r="H293" s="476"/>
      <c r="I293" s="476">
        <v>4</v>
      </c>
      <c r="J293" s="476" t="s">
        <v>649</v>
      </c>
      <c r="K293" s="476"/>
      <c r="L293" s="476"/>
      <c r="M293" s="476"/>
      <c r="N293" s="584">
        <v>1.4999999999999999E-2</v>
      </c>
      <c r="O293" s="584">
        <v>1.4999999999999999E-2</v>
      </c>
      <c r="P293" s="584">
        <v>1.4999999999999999E-2</v>
      </c>
      <c r="Q293" s="584">
        <v>1.4999999999999999E-2</v>
      </c>
      <c r="R293" s="585">
        <f t="shared" si="16"/>
        <v>45346</v>
      </c>
      <c r="S293" s="585">
        <f t="shared" si="16"/>
        <v>45294</v>
      </c>
      <c r="T293" s="585">
        <f t="shared" si="16"/>
        <v>45294</v>
      </c>
      <c r="U293" s="585">
        <f t="shared" si="16"/>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outlineLevel="3" x14ac:dyDescent="0.25">
      <c r="A294" s="440"/>
      <c r="B294" s="449"/>
      <c r="C294" s="442">
        <f t="shared" si="18"/>
        <v>4</v>
      </c>
      <c r="D294" s="471"/>
      <c r="E294" s="529">
        <v>2</v>
      </c>
      <c r="F294" s="529"/>
      <c r="G294" s="471"/>
      <c r="H294" s="476"/>
      <c r="I294" s="476">
        <v>5</v>
      </c>
      <c r="J294" s="476" t="s">
        <v>650</v>
      </c>
      <c r="K294" s="476"/>
      <c r="L294" s="476"/>
      <c r="M294" s="476"/>
      <c r="N294" s="584">
        <v>1.4999999999999999E-2</v>
      </c>
      <c r="O294" s="584">
        <v>1.4999999999999999E-2</v>
      </c>
      <c r="P294" s="584">
        <v>1.4999999999999999E-2</v>
      </c>
      <c r="Q294" s="584">
        <v>1.4999999999999999E-2</v>
      </c>
      <c r="R294" s="585">
        <f t="shared" si="16"/>
        <v>45711</v>
      </c>
      <c r="S294" s="585">
        <f t="shared" si="16"/>
        <v>45659</v>
      </c>
      <c r="T294" s="585">
        <f t="shared" si="16"/>
        <v>45659</v>
      </c>
      <c r="U294" s="585">
        <f t="shared" si="16"/>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outlineLevel="3" x14ac:dyDescent="0.25">
      <c r="A295" s="440"/>
      <c r="B295" s="449"/>
      <c r="C295" s="442">
        <f t="shared" si="18"/>
        <v>4</v>
      </c>
      <c r="D295" s="471"/>
      <c r="E295" s="529">
        <v>2</v>
      </c>
      <c r="F295" s="529"/>
      <c r="G295" s="471"/>
      <c r="H295" s="476"/>
      <c r="I295" s="476">
        <v>6</v>
      </c>
      <c r="J295" s="476" t="s">
        <v>651</v>
      </c>
      <c r="K295" s="476"/>
      <c r="L295" s="476"/>
      <c r="M295" s="476"/>
      <c r="N295" s="584">
        <v>1.4999999999999999E-2</v>
      </c>
      <c r="O295" s="584">
        <v>1.4999999999999999E-2</v>
      </c>
      <c r="P295" s="584">
        <v>1.4999999999999999E-2</v>
      </c>
      <c r="Q295" s="584">
        <v>1.4999999999999999E-2</v>
      </c>
      <c r="R295" s="585">
        <f t="shared" si="16"/>
        <v>46076</v>
      </c>
      <c r="S295" s="585">
        <f t="shared" si="16"/>
        <v>46024</v>
      </c>
      <c r="T295" s="585">
        <f t="shared" si="16"/>
        <v>46024</v>
      </c>
      <c r="U295" s="585">
        <f t="shared" si="16"/>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outlineLevel="3" x14ac:dyDescent="0.25">
      <c r="A296" s="440"/>
      <c r="B296" s="449"/>
      <c r="C296" s="442">
        <f t="shared" si="18"/>
        <v>4</v>
      </c>
      <c r="D296" s="471"/>
      <c r="E296" s="529">
        <v>2</v>
      </c>
      <c r="F296" s="529"/>
      <c r="G296" s="471"/>
      <c r="H296" s="476"/>
      <c r="I296" s="476">
        <v>7</v>
      </c>
      <c r="J296" s="476" t="s">
        <v>652</v>
      </c>
      <c r="K296" s="476"/>
      <c r="L296" s="476"/>
      <c r="M296" s="476"/>
      <c r="N296" s="584">
        <v>1.4999999999999999E-2</v>
      </c>
      <c r="O296" s="584">
        <v>1.4999999999999999E-2</v>
      </c>
      <c r="P296" s="584">
        <v>1.4999999999999999E-2</v>
      </c>
      <c r="Q296" s="584">
        <v>1.4999999999999999E-2</v>
      </c>
      <c r="R296" s="585">
        <f t="shared" si="16"/>
        <v>46441</v>
      </c>
      <c r="S296" s="585">
        <f t="shared" si="16"/>
        <v>46389</v>
      </c>
      <c r="T296" s="585">
        <f t="shared" si="16"/>
        <v>46389</v>
      </c>
      <c r="U296" s="585">
        <f t="shared" si="16"/>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507</v>
      </c>
      <c r="AQ297" s="452"/>
      <c r="AR297" s="440"/>
      <c r="AS297" s="440"/>
      <c r="AT297" s="440"/>
    </row>
    <row r="298" spans="1:46" outlineLevel="2" x14ac:dyDescent="0.25">
      <c r="A298" s="440"/>
      <c r="B298" s="449"/>
      <c r="C298" s="442">
        <f>INT($C$239+3)</f>
        <v>4</v>
      </c>
      <c r="D298" s="471"/>
      <c r="E298" s="529"/>
      <c r="F298" s="529"/>
      <c r="G298" s="471"/>
      <c r="H298" s="545" t="s">
        <v>664</v>
      </c>
      <c r="I298" s="499" t="s">
        <v>665</v>
      </c>
      <c r="J298" s="498"/>
      <c r="K298" s="476"/>
      <c r="L298" s="476"/>
      <c r="M298" s="476"/>
      <c r="N298" s="476"/>
      <c r="O298" s="817" t="s">
        <v>666</v>
      </c>
      <c r="P298" s="818"/>
      <c r="Q298" s="818"/>
      <c r="R298" s="818"/>
      <c r="S298" s="818"/>
      <c r="T298" s="818"/>
      <c r="U298" s="818"/>
      <c r="V298" s="818"/>
      <c r="W298" s="818"/>
      <c r="X298" s="819"/>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20"/>
      <c r="P299" s="821"/>
      <c r="Q299" s="821"/>
      <c r="R299" s="821"/>
      <c r="S299" s="821"/>
      <c r="T299" s="821"/>
      <c r="U299" s="821"/>
      <c r="V299" s="821"/>
      <c r="W299" s="821"/>
      <c r="X299" s="822"/>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outlineLevel="3" x14ac:dyDescent="0.25">
      <c r="A300" s="440"/>
      <c r="B300" s="449"/>
      <c r="C300" s="442">
        <f>INT($C$239+3)</f>
        <v>4</v>
      </c>
      <c r="D300" s="471"/>
      <c r="E300" s="529"/>
      <c r="F300" s="529"/>
      <c r="G300" s="471"/>
      <c r="H300" s="587" t="s">
        <v>667</v>
      </c>
      <c r="I300" s="476">
        <v>1</v>
      </c>
      <c r="J300" s="476" t="b">
        <f>COUNTA(K300:M300)&gt;0</f>
        <v>0</v>
      </c>
      <c r="K300" s="493"/>
      <c r="L300" s="493"/>
      <c r="M300" s="493"/>
      <c r="N300" s="476"/>
      <c r="O300" s="820"/>
      <c r="P300" s="821"/>
      <c r="Q300" s="821"/>
      <c r="R300" s="821"/>
      <c r="S300" s="821"/>
      <c r="T300" s="821"/>
      <c r="U300" s="821"/>
      <c r="V300" s="821"/>
      <c r="W300" s="821"/>
      <c r="X300" s="822"/>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outlineLevel="3" x14ac:dyDescent="0.25">
      <c r="A301" s="440"/>
      <c r="B301" s="449"/>
      <c r="C301" s="442">
        <f>INT($C$239+3)</f>
        <v>4</v>
      </c>
      <c r="D301" s="471"/>
      <c r="E301" s="529"/>
      <c r="F301" s="529"/>
      <c r="G301" s="471"/>
      <c r="H301" s="492"/>
      <c r="I301" s="476">
        <v>2</v>
      </c>
      <c r="J301" s="476" t="b">
        <f>COUNTA(K301:M301)&gt;0</f>
        <v>0</v>
      </c>
      <c r="K301" s="493"/>
      <c r="L301" s="493"/>
      <c r="M301" s="493"/>
      <c r="N301" s="476"/>
      <c r="O301" s="823"/>
      <c r="P301" s="824"/>
      <c r="Q301" s="824"/>
      <c r="R301" s="824"/>
      <c r="S301" s="824"/>
      <c r="T301" s="824"/>
      <c r="U301" s="824"/>
      <c r="V301" s="824"/>
      <c r="W301" s="824"/>
      <c r="X301" s="825"/>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507</v>
      </c>
      <c r="AQ302" s="452"/>
      <c r="AR302" s="440"/>
      <c r="AS302" s="440"/>
      <c r="AT302" s="440"/>
    </row>
    <row r="303" spans="1:46" outlineLevel="2" x14ac:dyDescent="0.25">
      <c r="A303" s="440"/>
      <c r="B303" s="449"/>
      <c r="C303" s="442">
        <f>INT($C$239+3)</f>
        <v>4</v>
      </c>
      <c r="D303" s="471"/>
      <c r="E303" s="529"/>
      <c r="F303" s="529"/>
      <c r="G303" s="471"/>
      <c r="H303" s="545" t="s">
        <v>638</v>
      </c>
      <c r="I303" s="476" t="s">
        <v>668</v>
      </c>
      <c r="J303" s="476"/>
      <c r="K303" s="476"/>
      <c r="L303" s="476"/>
      <c r="M303" s="476"/>
      <c r="N303" s="499" t="s">
        <v>669</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outlineLevel="3" x14ac:dyDescent="0.25">
      <c r="A304" s="440"/>
      <c r="B304" s="449"/>
      <c r="C304" s="442">
        <f>INT($C$239+3)</f>
        <v>4</v>
      </c>
      <c r="D304" s="471"/>
      <c r="E304" s="529"/>
      <c r="F304" s="529"/>
      <c r="G304" s="471"/>
      <c r="H304" s="492" t="str">
        <f>H$258</f>
        <v>May</v>
      </c>
      <c r="I304" s="510">
        <v>0.7</v>
      </c>
      <c r="J304" s="476"/>
      <c r="K304" s="476"/>
      <c r="L304" s="478" t="s">
        <v>670</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507</v>
      </c>
      <c r="AQ306" s="452"/>
      <c r="AR306" s="440"/>
      <c r="AS306" s="440"/>
      <c r="AT306" s="440"/>
    </row>
    <row r="307" spans="1:46" outlineLevel="2" x14ac:dyDescent="0.25">
      <c r="A307" s="440"/>
      <c r="B307" s="449"/>
      <c r="C307" s="442">
        <f>INT($C$239+3)</f>
        <v>4</v>
      </c>
      <c r="D307" s="471"/>
      <c r="E307" s="529"/>
      <c r="F307" s="529"/>
      <c r="G307" s="471"/>
      <c r="H307" s="588" t="s">
        <v>671</v>
      </c>
      <c r="I307" s="492" t="s">
        <v>614</v>
      </c>
      <c r="J307" s="476"/>
      <c r="K307" s="478" t="s">
        <v>672</v>
      </c>
      <c r="L307" s="492">
        <f>COUNTA($H$308:$H$311)</f>
        <v>3</v>
      </c>
      <c r="M307" s="479">
        <v>-6</v>
      </c>
      <c r="N307" s="476"/>
      <c r="O307" s="476"/>
      <c r="P307" s="476"/>
      <c r="Q307" s="476"/>
      <c r="R307" s="499" t="s">
        <v>673</v>
      </c>
      <c r="S307" s="498"/>
      <c r="T307" s="498"/>
      <c r="U307" s="498"/>
      <c r="V307" s="476"/>
      <c r="W307" s="476" t="s">
        <v>674</v>
      </c>
      <c r="X307" s="476" t="s">
        <v>675</v>
      </c>
      <c r="Y307" s="476" t="s">
        <v>676</v>
      </c>
      <c r="Z307" s="476" t="s">
        <v>677</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outlineLevel="3" x14ac:dyDescent="0.25">
      <c r="A308" s="440"/>
      <c r="B308" s="449"/>
      <c r="C308" s="442">
        <f>INT($C$239+3)</f>
        <v>4</v>
      </c>
      <c r="D308" s="471"/>
      <c r="E308" s="529"/>
      <c r="F308" s="529"/>
      <c r="G308" s="471"/>
      <c r="H308" s="589" t="s">
        <v>678</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outlineLevel="3" x14ac:dyDescent="0.25">
      <c r="A309" s="440"/>
      <c r="B309" s="449"/>
      <c r="C309" s="442">
        <f>INT($C$239)+3</f>
        <v>4</v>
      </c>
      <c r="D309" s="471"/>
      <c r="E309" s="529"/>
      <c r="F309" s="529"/>
      <c r="G309" s="471"/>
      <c r="H309" s="590" t="s">
        <v>990</v>
      </c>
      <c r="I309" s="537" t="b">
        <v>0</v>
      </c>
      <c r="J309" s="479">
        <v>1E-3</v>
      </c>
      <c r="K309" s="476"/>
      <c r="L309" s="476">
        <f>SUMPRODUCT(--i_mask_a)</f>
        <v>1</v>
      </c>
      <c r="M309" s="476"/>
      <c r="N309" s="476"/>
      <c r="O309" s="476"/>
      <c r="P309" s="476"/>
      <c r="Q309" s="476"/>
      <c r="R309" s="519">
        <f t="shared" ref="R309:U310" si="19">R308+30</f>
        <v>121</v>
      </c>
      <c r="S309" s="519">
        <f t="shared" si="19"/>
        <v>130</v>
      </c>
      <c r="T309" s="519">
        <f t="shared" si="19"/>
        <v>140</v>
      </c>
      <c r="U309" s="519">
        <f t="shared" si="19"/>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outlineLevel="3" x14ac:dyDescent="0.25">
      <c r="A310" s="440"/>
      <c r="B310" s="449"/>
      <c r="C310" s="442">
        <f>INT($C$239)+3</f>
        <v>4</v>
      </c>
      <c r="D310" s="471"/>
      <c r="E310" s="529"/>
      <c r="F310" s="529"/>
      <c r="G310" s="471"/>
      <c r="H310" s="591" t="s">
        <v>991</v>
      </c>
      <c r="I310" s="537" t="b">
        <v>0</v>
      </c>
      <c r="J310" s="479">
        <v>1E-3</v>
      </c>
      <c r="K310" s="476"/>
      <c r="L310" s="476">
        <f>COUNTIF(i_mask_a,TRUE)</f>
        <v>1</v>
      </c>
      <c r="M310" s="476"/>
      <c r="N310" s="476"/>
      <c r="O310" s="476"/>
      <c r="P310" s="476"/>
      <c r="Q310" s="553"/>
      <c r="R310" s="519">
        <f t="shared" si="19"/>
        <v>151</v>
      </c>
      <c r="S310" s="519">
        <f t="shared" si="19"/>
        <v>160</v>
      </c>
      <c r="T310" s="519">
        <f t="shared" si="19"/>
        <v>170</v>
      </c>
      <c r="U310" s="519">
        <f t="shared" si="19"/>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507</v>
      </c>
      <c r="AQ311" s="452"/>
      <c r="AR311" s="440"/>
      <c r="AS311" s="440"/>
      <c r="AT311" s="440"/>
    </row>
    <row r="312" spans="1:46" outlineLevel="1" x14ac:dyDescent="0.25">
      <c r="A312" s="440"/>
      <c r="B312" s="449"/>
      <c r="C312" s="442">
        <f>INT($C$239)+1</f>
        <v>2</v>
      </c>
      <c r="D312" s="471"/>
      <c r="E312" s="529"/>
      <c r="F312" s="529"/>
      <c r="G312" s="471"/>
      <c r="H312" s="532" t="s">
        <v>679</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customHeight="1" outlineLevel="3" x14ac:dyDescent="0.25">
      <c r="A313" s="440"/>
      <c r="B313" s="449"/>
      <c r="C313" s="442">
        <f>INT($C$239)+3.005</f>
        <v>4.0049999999999999</v>
      </c>
      <c r="D313" s="471" t="s">
        <v>502</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25">
      <c r="A314" s="440"/>
      <c r="B314" s="449"/>
      <c r="C314" s="442">
        <f>INT($C$239+3)</f>
        <v>4</v>
      </c>
      <c r="D314" s="471"/>
      <c r="E314" s="529"/>
      <c r="F314" s="529"/>
      <c r="G314" s="471"/>
      <c r="H314" s="545"/>
      <c r="I314" s="499" t="s">
        <v>639</v>
      </c>
      <c r="J314" s="499"/>
      <c r="K314" s="476"/>
      <c r="L314" s="476"/>
      <c r="M314" s="476"/>
      <c r="N314" s="499" t="s">
        <v>680</v>
      </c>
      <c r="O314" s="499"/>
      <c r="P314" s="499"/>
      <c r="Q314" s="499"/>
      <c r="R314" s="476"/>
      <c r="S314" s="476"/>
      <c r="T314" s="476"/>
      <c r="U314" s="476"/>
      <c r="V314" s="476" t="s">
        <v>681</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25">
      <c r="A315" s="440"/>
      <c r="B315" s="449"/>
      <c r="C315" s="442">
        <f t="shared" ref="C315:C322" si="20">INT($C$239)+3</f>
        <v>4</v>
      </c>
      <c r="D315" s="471"/>
      <c r="E315" s="529"/>
      <c r="F315" s="529"/>
      <c r="G315" s="471"/>
      <c r="H315" s="476"/>
      <c r="I315" s="476">
        <v>0</v>
      </c>
      <c r="J315" s="476" t="s">
        <v>661</v>
      </c>
      <c r="K315" s="476"/>
      <c r="L315" s="476"/>
      <c r="M315" s="476"/>
      <c r="N315" s="493">
        <v>1</v>
      </c>
      <c r="O315" s="493">
        <v>1</v>
      </c>
      <c r="P315" s="493">
        <v>1</v>
      </c>
      <c r="Q315" s="493">
        <v>1</v>
      </c>
      <c r="R315" s="476"/>
      <c r="S315" s="476"/>
      <c r="T315" s="476"/>
      <c r="U315" s="476"/>
      <c r="V315" s="476">
        <f t="shared" ref="V315:Y322" si="21">INDEX(i_scan_day,N315+1,0)+17*N$304</f>
        <v>69</v>
      </c>
      <c r="W315" s="476">
        <f t="shared" si="21"/>
        <v>69</v>
      </c>
      <c r="X315" s="476">
        <f t="shared" si="21"/>
        <v>69</v>
      </c>
      <c r="Y315" s="476">
        <f t="shared" si="21"/>
        <v>69</v>
      </c>
      <c r="Z315" s="553">
        <f>R281+V315</f>
        <v>43932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25">
      <c r="A316" s="440"/>
      <c r="B316" s="449"/>
      <c r="C316" s="442">
        <f t="shared" si="20"/>
        <v>4</v>
      </c>
      <c r="D316" s="471"/>
      <c r="E316" s="529"/>
      <c r="F316" s="529"/>
      <c r="G316" s="471"/>
      <c r="H316" s="476"/>
      <c r="I316" s="476">
        <v>1</v>
      </c>
      <c r="J316" s="476" t="s">
        <v>662</v>
      </c>
      <c r="K316" s="476"/>
      <c r="L316" s="476"/>
      <c r="M316" s="476"/>
      <c r="N316" s="493">
        <v>1</v>
      </c>
      <c r="O316" s="493">
        <v>1</v>
      </c>
      <c r="P316" s="493">
        <v>1</v>
      </c>
      <c r="Q316" s="493">
        <v>1</v>
      </c>
      <c r="R316" s="476"/>
      <c r="S316" s="476"/>
      <c r="T316" s="476"/>
      <c r="U316" s="476"/>
      <c r="V316" s="476">
        <f t="shared" si="21"/>
        <v>69</v>
      </c>
      <c r="W316" s="476">
        <f t="shared" si="21"/>
        <v>69</v>
      </c>
      <c r="X316" s="476">
        <f t="shared" si="21"/>
        <v>69</v>
      </c>
      <c r="Y316" s="476">
        <f t="shared" si="21"/>
        <v>69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25">
      <c r="A317" s="440"/>
      <c r="B317" s="449"/>
      <c r="C317" s="442">
        <f t="shared" si="20"/>
        <v>4</v>
      </c>
      <c r="D317" s="471"/>
      <c r="E317" s="529"/>
      <c r="F317" s="529"/>
      <c r="G317" s="471"/>
      <c r="H317" s="476"/>
      <c r="I317" s="476">
        <v>2</v>
      </c>
      <c r="J317" s="476" t="s">
        <v>663</v>
      </c>
      <c r="K317" s="476"/>
      <c r="L317" s="476"/>
      <c r="M317" s="476"/>
      <c r="N317" s="493">
        <v>2</v>
      </c>
      <c r="O317" s="493">
        <v>2</v>
      </c>
      <c r="P317" s="493">
        <v>2</v>
      </c>
      <c r="Q317" s="493">
        <v>2</v>
      </c>
      <c r="R317" s="476"/>
      <c r="S317" s="476"/>
      <c r="T317" s="476"/>
      <c r="U317" s="476"/>
      <c r="V317" s="476">
        <f t="shared" si="21"/>
        <v>84</v>
      </c>
      <c r="W317" s="476">
        <f t="shared" si="21"/>
        <v>84</v>
      </c>
      <c r="X317" s="476">
        <f t="shared" si="21"/>
        <v>84</v>
      </c>
      <c r="Y317" s="476">
        <f t="shared" si="21"/>
        <v>84</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25">
      <c r="A318" s="440"/>
      <c r="B318" s="449"/>
      <c r="C318" s="442">
        <f t="shared" si="20"/>
        <v>4</v>
      </c>
      <c r="D318" s="471"/>
      <c r="E318" s="529"/>
      <c r="F318" s="529"/>
      <c r="G318" s="471"/>
      <c r="H318" s="476"/>
      <c r="I318" s="476">
        <v>3</v>
      </c>
      <c r="J318" s="476" t="s">
        <v>648</v>
      </c>
      <c r="K318" s="476"/>
      <c r="L318" s="476"/>
      <c r="M318" s="476"/>
      <c r="N318" s="493">
        <v>2</v>
      </c>
      <c r="O318" s="493">
        <v>2</v>
      </c>
      <c r="P318" s="493">
        <v>2</v>
      </c>
      <c r="Q318" s="493">
        <v>2</v>
      </c>
      <c r="R318" s="476"/>
      <c r="S318" s="476"/>
      <c r="T318" s="476"/>
      <c r="U318" s="476"/>
      <c r="V318" s="476">
        <f t="shared" si="21"/>
        <v>84</v>
      </c>
      <c r="W318" s="476">
        <f t="shared" si="21"/>
        <v>84</v>
      </c>
      <c r="X318" s="476">
        <f t="shared" si="21"/>
        <v>84</v>
      </c>
      <c r="Y318" s="476">
        <f t="shared" si="21"/>
        <v>84</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25">
      <c r="A319" s="440"/>
      <c r="B319" s="449"/>
      <c r="C319" s="442">
        <f t="shared" si="20"/>
        <v>4</v>
      </c>
      <c r="D319" s="471"/>
      <c r="E319" s="529"/>
      <c r="F319" s="529"/>
      <c r="G319" s="471"/>
      <c r="H319" s="476"/>
      <c r="I319" s="476">
        <v>4</v>
      </c>
      <c r="J319" s="476" t="s">
        <v>649</v>
      </c>
      <c r="K319" s="476"/>
      <c r="L319" s="476"/>
      <c r="M319" s="476"/>
      <c r="N319" s="493">
        <v>2</v>
      </c>
      <c r="O319" s="493">
        <v>2</v>
      </c>
      <c r="P319" s="493">
        <v>2</v>
      </c>
      <c r="Q319" s="493">
        <v>2</v>
      </c>
      <c r="R319" s="476"/>
      <c r="S319" s="476"/>
      <c r="T319" s="476"/>
      <c r="U319" s="476"/>
      <c r="V319" s="476">
        <f t="shared" si="21"/>
        <v>84</v>
      </c>
      <c r="W319" s="476">
        <f t="shared" si="21"/>
        <v>84</v>
      </c>
      <c r="X319" s="476">
        <f t="shared" si="21"/>
        <v>84</v>
      </c>
      <c r="Y319" s="476">
        <f t="shared" si="21"/>
        <v>84</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25">
      <c r="A320" s="440"/>
      <c r="B320" s="449"/>
      <c r="C320" s="442">
        <f t="shared" si="20"/>
        <v>4</v>
      </c>
      <c r="D320" s="471"/>
      <c r="E320" s="529"/>
      <c r="F320" s="529"/>
      <c r="G320" s="471"/>
      <c r="H320" s="476"/>
      <c r="I320" s="476">
        <v>5</v>
      </c>
      <c r="J320" s="476" t="s">
        <v>650</v>
      </c>
      <c r="K320" s="476"/>
      <c r="L320" s="476"/>
      <c r="M320" s="476"/>
      <c r="N320" s="493">
        <v>2</v>
      </c>
      <c r="O320" s="493">
        <v>2</v>
      </c>
      <c r="P320" s="493">
        <v>2</v>
      </c>
      <c r="Q320" s="493">
        <v>2</v>
      </c>
      <c r="R320" s="476"/>
      <c r="S320" s="476"/>
      <c r="T320" s="476"/>
      <c r="U320" s="476"/>
      <c r="V320" s="476">
        <f t="shared" si="21"/>
        <v>84</v>
      </c>
      <c r="W320" s="476">
        <f t="shared" si="21"/>
        <v>84</v>
      </c>
      <c r="X320" s="476">
        <f t="shared" si="21"/>
        <v>84</v>
      </c>
      <c r="Y320" s="476">
        <f t="shared" si="21"/>
        <v>84</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25">
      <c r="A321" s="440"/>
      <c r="B321" s="449"/>
      <c r="C321" s="442">
        <f t="shared" si="20"/>
        <v>4</v>
      </c>
      <c r="D321" s="471"/>
      <c r="E321" s="529"/>
      <c r="F321" s="529"/>
      <c r="G321" s="471"/>
      <c r="H321" s="476"/>
      <c r="I321" s="476">
        <v>6</v>
      </c>
      <c r="J321" s="476" t="s">
        <v>651</v>
      </c>
      <c r="K321" s="476"/>
      <c r="L321" s="476"/>
      <c r="M321" s="476"/>
      <c r="N321" s="493">
        <v>2</v>
      </c>
      <c r="O321" s="493">
        <v>2</v>
      </c>
      <c r="P321" s="493">
        <v>2</v>
      </c>
      <c r="Q321" s="493">
        <v>2</v>
      </c>
      <c r="R321" s="476"/>
      <c r="S321" s="476"/>
      <c r="T321" s="476"/>
      <c r="U321" s="476"/>
      <c r="V321" s="476">
        <f t="shared" si="21"/>
        <v>84</v>
      </c>
      <c r="W321" s="476">
        <f t="shared" si="21"/>
        <v>84</v>
      </c>
      <c r="X321" s="476">
        <f t="shared" si="21"/>
        <v>84</v>
      </c>
      <c r="Y321" s="476">
        <f t="shared" si="21"/>
        <v>84</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25">
      <c r="A322" s="440"/>
      <c r="B322" s="449"/>
      <c r="C322" s="442">
        <f t="shared" si="20"/>
        <v>4</v>
      </c>
      <c r="D322" s="471"/>
      <c r="E322" s="529"/>
      <c r="F322" s="529"/>
      <c r="G322" s="471"/>
      <c r="H322" s="476"/>
      <c r="I322" s="476">
        <v>7</v>
      </c>
      <c r="J322" s="476" t="s">
        <v>652</v>
      </c>
      <c r="K322" s="476"/>
      <c r="L322" s="476"/>
      <c r="M322" s="476"/>
      <c r="N322" s="493">
        <v>2</v>
      </c>
      <c r="O322" s="493">
        <v>2</v>
      </c>
      <c r="P322" s="493">
        <v>2</v>
      </c>
      <c r="Q322" s="493">
        <v>2</v>
      </c>
      <c r="R322" s="476"/>
      <c r="S322" s="476"/>
      <c r="T322" s="476"/>
      <c r="U322" s="476"/>
      <c r="V322" s="476">
        <f t="shared" si="21"/>
        <v>84</v>
      </c>
      <c r="W322" s="476">
        <f t="shared" si="21"/>
        <v>84</v>
      </c>
      <c r="X322" s="476">
        <f t="shared" si="21"/>
        <v>84</v>
      </c>
      <c r="Y322" s="476">
        <f t="shared" si="21"/>
        <v>84</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507</v>
      </c>
      <c r="AQ323" s="452"/>
      <c r="AR323" s="440"/>
      <c r="AS323" s="440"/>
      <c r="AT323" s="440"/>
    </row>
    <row r="324" spans="1:46" outlineLevel="2" x14ac:dyDescent="0.25">
      <c r="A324" s="440"/>
      <c r="B324" s="449"/>
      <c r="C324" s="442">
        <f>INT($C$239+3)</f>
        <v>4</v>
      </c>
      <c r="D324" s="471"/>
      <c r="E324" s="529"/>
      <c r="F324" s="529"/>
      <c r="G324" s="471"/>
      <c r="H324" s="545"/>
      <c r="I324" s="499" t="s">
        <v>639</v>
      </c>
      <c r="J324" s="499"/>
      <c r="K324" s="476"/>
      <c r="L324" s="476"/>
      <c r="M324" s="476"/>
      <c r="N324" s="499" t="s">
        <v>682</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25">
      <c r="A325" s="440"/>
      <c r="B325" s="449"/>
      <c r="C325" s="442">
        <f t="shared" ref="C325:C332" si="22">INT($C$239)+3</f>
        <v>4</v>
      </c>
      <c r="D325" s="471"/>
      <c r="E325" s="529"/>
      <c r="F325" s="529"/>
      <c r="G325" s="471"/>
      <c r="H325" s="476"/>
      <c r="I325" s="476">
        <v>0</v>
      </c>
      <c r="J325" s="476" t="s">
        <v>661</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25">
      <c r="A326" s="440"/>
      <c r="B326" s="449"/>
      <c r="C326" s="442">
        <f t="shared" si="22"/>
        <v>4</v>
      </c>
      <c r="D326" s="471"/>
      <c r="E326" s="529"/>
      <c r="F326" s="529"/>
      <c r="G326" s="471"/>
      <c r="H326" s="476"/>
      <c r="I326" s="476">
        <v>1</v>
      </c>
      <c r="J326" s="476" t="s">
        <v>662</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25">
      <c r="A327" s="440"/>
      <c r="B327" s="449"/>
      <c r="C327" s="442">
        <f t="shared" si="22"/>
        <v>4</v>
      </c>
      <c r="D327" s="471"/>
      <c r="E327" s="529"/>
      <c r="F327" s="529"/>
      <c r="G327" s="471"/>
      <c r="H327" s="476"/>
      <c r="I327" s="476">
        <v>2</v>
      </c>
      <c r="J327" s="476" t="s">
        <v>663</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25">
      <c r="A328" s="440"/>
      <c r="B328" s="449"/>
      <c r="C328" s="442">
        <f t="shared" si="22"/>
        <v>4</v>
      </c>
      <c r="D328" s="471"/>
      <c r="E328" s="529"/>
      <c r="F328" s="529"/>
      <c r="G328" s="471"/>
      <c r="H328" s="476"/>
      <c r="I328" s="476">
        <v>3</v>
      </c>
      <c r="J328" s="476" t="s">
        <v>648</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25">
      <c r="A329" s="440"/>
      <c r="B329" s="449"/>
      <c r="C329" s="442">
        <f t="shared" si="22"/>
        <v>4</v>
      </c>
      <c r="D329" s="471"/>
      <c r="E329" s="529"/>
      <c r="F329" s="529"/>
      <c r="G329" s="471"/>
      <c r="H329" s="476"/>
      <c r="I329" s="476">
        <v>4</v>
      </c>
      <c r="J329" s="476" t="s">
        <v>649</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25">
      <c r="A330" s="440"/>
      <c r="B330" s="449"/>
      <c r="C330" s="442">
        <f t="shared" si="22"/>
        <v>4</v>
      </c>
      <c r="D330" s="471"/>
      <c r="E330" s="529"/>
      <c r="F330" s="529"/>
      <c r="G330" s="471"/>
      <c r="H330" s="476"/>
      <c r="I330" s="476">
        <v>5</v>
      </c>
      <c r="J330" s="476" t="s">
        <v>650</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25">
      <c r="A331" s="440"/>
      <c r="B331" s="449"/>
      <c r="C331" s="442">
        <f t="shared" si="22"/>
        <v>4</v>
      </c>
      <c r="D331" s="471"/>
      <c r="E331" s="529"/>
      <c r="F331" s="529"/>
      <c r="G331" s="471"/>
      <c r="H331" s="476"/>
      <c r="I331" s="476">
        <v>6</v>
      </c>
      <c r="J331" s="476" t="s">
        <v>651</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25">
      <c r="A332" s="440"/>
      <c r="B332" s="449"/>
      <c r="C332" s="442">
        <f t="shared" si="22"/>
        <v>4</v>
      </c>
      <c r="D332" s="471"/>
      <c r="E332" s="529"/>
      <c r="F332" s="529"/>
      <c r="G332" s="471"/>
      <c r="H332" s="476"/>
      <c r="I332" s="476">
        <v>7</v>
      </c>
      <c r="J332" s="476" t="s">
        <v>652</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507</v>
      </c>
      <c r="AQ333" s="452"/>
      <c r="AR333" s="440"/>
      <c r="AS333" s="440"/>
      <c r="AT333" s="440"/>
    </row>
    <row r="334" spans="1:46" outlineLevel="2" x14ac:dyDescent="0.25">
      <c r="A334" s="440"/>
      <c r="B334" s="449"/>
      <c r="C334" s="442">
        <f>INT($C$239+3)</f>
        <v>4</v>
      </c>
      <c r="D334" s="471"/>
      <c r="E334" s="529"/>
      <c r="F334" s="529"/>
      <c r="G334" s="471"/>
      <c r="H334" s="545"/>
      <c r="I334" s="499" t="s">
        <v>639</v>
      </c>
      <c r="J334" s="499"/>
      <c r="K334" s="476"/>
      <c r="L334" s="476"/>
      <c r="M334" s="476"/>
      <c r="N334" s="499" t="s">
        <v>683</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25">
      <c r="A335" s="440"/>
      <c r="B335" s="449"/>
      <c r="C335" s="442">
        <f t="shared" ref="C335:C342" si="23">INT($C$239)+3</f>
        <v>4</v>
      </c>
      <c r="D335" s="471"/>
      <c r="E335" s="529"/>
      <c r="F335" s="529"/>
      <c r="G335" s="471"/>
      <c r="H335" s="476"/>
      <c r="I335" s="476">
        <v>0</v>
      </c>
      <c r="J335" s="476" t="s">
        <v>661</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25">
      <c r="A336" s="440"/>
      <c r="B336" s="449"/>
      <c r="C336" s="442">
        <f t="shared" si="23"/>
        <v>4</v>
      </c>
      <c r="D336" s="471"/>
      <c r="E336" s="529"/>
      <c r="F336" s="529"/>
      <c r="G336" s="471"/>
      <c r="H336" s="476"/>
      <c r="I336" s="476">
        <v>1</v>
      </c>
      <c r="J336" s="476" t="s">
        <v>662</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25">
      <c r="A337" s="440"/>
      <c r="B337" s="449"/>
      <c r="C337" s="442">
        <f t="shared" si="23"/>
        <v>4</v>
      </c>
      <c r="D337" s="471"/>
      <c r="E337" s="529"/>
      <c r="F337" s="529"/>
      <c r="G337" s="471"/>
      <c r="H337" s="476"/>
      <c r="I337" s="476">
        <v>2</v>
      </c>
      <c r="J337" s="476" t="s">
        <v>663</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25">
      <c r="A338" s="440"/>
      <c r="B338" s="449"/>
      <c r="C338" s="442">
        <f t="shared" si="23"/>
        <v>4</v>
      </c>
      <c r="D338" s="471"/>
      <c r="E338" s="529"/>
      <c r="F338" s="529"/>
      <c r="G338" s="471"/>
      <c r="H338" s="476"/>
      <c r="I338" s="476">
        <v>3</v>
      </c>
      <c r="J338" s="476" t="s">
        <v>648</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25">
      <c r="A339" s="440"/>
      <c r="B339" s="449"/>
      <c r="C339" s="442">
        <f t="shared" si="23"/>
        <v>4</v>
      </c>
      <c r="D339" s="471"/>
      <c r="E339" s="529"/>
      <c r="F339" s="529"/>
      <c r="G339" s="471"/>
      <c r="H339" s="476"/>
      <c r="I339" s="476">
        <v>4</v>
      </c>
      <c r="J339" s="476" t="s">
        <v>649</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25">
      <c r="A340" s="440"/>
      <c r="B340" s="449"/>
      <c r="C340" s="442">
        <f t="shared" si="23"/>
        <v>4</v>
      </c>
      <c r="D340" s="471"/>
      <c r="E340" s="529"/>
      <c r="F340" s="529"/>
      <c r="G340" s="471"/>
      <c r="H340" s="476"/>
      <c r="I340" s="476">
        <v>5</v>
      </c>
      <c r="J340" s="476" t="s">
        <v>650</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25">
      <c r="A341" s="440"/>
      <c r="B341" s="449"/>
      <c r="C341" s="442">
        <f t="shared" si="23"/>
        <v>4</v>
      </c>
      <c r="D341" s="471"/>
      <c r="E341" s="529"/>
      <c r="F341" s="529"/>
      <c r="G341" s="471"/>
      <c r="H341" s="476"/>
      <c r="I341" s="476">
        <v>6</v>
      </c>
      <c r="J341" s="476" t="s">
        <v>651</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25">
      <c r="A342" s="440"/>
      <c r="B342" s="449"/>
      <c r="C342" s="442">
        <f t="shared" si="23"/>
        <v>4</v>
      </c>
      <c r="D342" s="471"/>
      <c r="E342" s="529"/>
      <c r="F342" s="529"/>
      <c r="G342" s="471"/>
      <c r="H342" s="476"/>
      <c r="I342" s="476">
        <v>7</v>
      </c>
      <c r="J342" s="476" t="s">
        <v>652</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507</v>
      </c>
      <c r="AQ343" s="452"/>
      <c r="AR343" s="440"/>
      <c r="AS343" s="440"/>
      <c r="AT343" s="440"/>
    </row>
    <row r="344" spans="1:46" outlineLevel="2" x14ac:dyDescent="0.25">
      <c r="A344" s="440"/>
      <c r="B344" s="449"/>
      <c r="C344" s="442">
        <f t="shared" ref="C344:C349" si="24">INT($C$239)+3</f>
        <v>4</v>
      </c>
      <c r="D344" s="471"/>
      <c r="E344" s="529"/>
      <c r="F344" s="529"/>
      <c r="G344" s="471"/>
      <c r="H344" s="476" t="s">
        <v>684</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25">
      <c r="A345" s="440"/>
      <c r="B345" s="449"/>
      <c r="C345" s="442">
        <f t="shared" si="24"/>
        <v>4</v>
      </c>
      <c r="D345" s="471"/>
      <c r="E345" s="529"/>
      <c r="F345" s="529"/>
      <c r="G345" s="471"/>
      <c r="H345" s="476" t="s">
        <v>685</v>
      </c>
      <c r="I345" s="476">
        <v>55</v>
      </c>
      <c r="J345" s="476" t="s">
        <v>686</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25">
      <c r="A346" s="440"/>
      <c r="B346" s="449"/>
      <c r="C346" s="442">
        <f t="shared" si="24"/>
        <v>4</v>
      </c>
      <c r="D346" s="471"/>
      <c r="E346" s="529"/>
      <c r="F346" s="529"/>
      <c r="G346" s="471"/>
      <c r="H346" s="476" t="s">
        <v>687</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25">
      <c r="A347" s="440"/>
      <c r="B347" s="449"/>
      <c r="C347" s="442">
        <f t="shared" si="24"/>
        <v>4</v>
      </c>
      <c r="D347" s="471"/>
      <c r="E347" s="529"/>
      <c r="F347" s="529"/>
      <c r="G347" s="471"/>
      <c r="H347" s="476" t="s">
        <v>688</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25">
      <c r="A348" s="440"/>
      <c r="B348" s="449"/>
      <c r="C348" s="442">
        <f t="shared" si="24"/>
        <v>4</v>
      </c>
      <c r="D348" s="471"/>
      <c r="E348" s="529"/>
      <c r="F348" s="529"/>
      <c r="G348" s="471"/>
      <c r="H348" s="476" t="s">
        <v>689</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25">
      <c r="A349" s="440"/>
      <c r="B349" s="449"/>
      <c r="C349" s="442">
        <f t="shared" si="24"/>
        <v>4</v>
      </c>
      <c r="D349" s="471"/>
      <c r="E349" s="529"/>
      <c r="F349" s="529"/>
      <c r="G349" s="471"/>
      <c r="H349" s="476" t="s">
        <v>690</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25">
      <c r="A351" s="440"/>
      <c r="B351" s="449"/>
      <c r="C351" s="442">
        <v>4</v>
      </c>
      <c r="D351" s="471"/>
      <c r="E351" s="529"/>
      <c r="F351" s="529"/>
      <c r="G351" s="471"/>
      <c r="H351" s="476" t="s">
        <v>691</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25">
      <c r="A352" s="440"/>
      <c r="B352" s="449"/>
      <c r="C352" s="442">
        <v>4</v>
      </c>
      <c r="D352" s="471"/>
      <c r="E352" s="529"/>
      <c r="F352" s="529"/>
      <c r="G352" s="471"/>
      <c r="H352" s="592" t="s">
        <v>692</v>
      </c>
      <c r="I352" s="510">
        <v>1</v>
      </c>
      <c r="J352" s="476"/>
      <c r="K352" s="826" t="s">
        <v>693</v>
      </c>
      <c r="L352" s="827"/>
      <c r="M352" s="828"/>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25">
      <c r="A353" s="440"/>
      <c r="B353" s="449"/>
      <c r="C353" s="442">
        <f>INT($C$239)+3</f>
        <v>4</v>
      </c>
      <c r="D353" s="471"/>
      <c r="E353" s="529"/>
      <c r="F353" s="529"/>
      <c r="G353" s="471"/>
      <c r="H353" s="592" t="s">
        <v>694</v>
      </c>
      <c r="I353" s="510">
        <v>1</v>
      </c>
      <c r="J353" s="476"/>
      <c r="K353" s="829"/>
      <c r="L353" s="830"/>
      <c r="M353" s="831"/>
      <c r="N353" s="476"/>
      <c r="O353" s="476"/>
      <c r="P353" s="826" t="s">
        <v>695</v>
      </c>
      <c r="Q353" s="827"/>
      <c r="R353" s="827"/>
      <c r="S353" s="827"/>
      <c r="T353" s="827"/>
      <c r="U353" s="827"/>
      <c r="V353" s="827"/>
      <c r="W353" s="827"/>
      <c r="X353" s="827"/>
      <c r="Y353" s="827"/>
      <c r="Z353" s="828"/>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25">
      <c r="A354" s="440"/>
      <c r="B354" s="449"/>
      <c r="C354" s="442">
        <f>INT($C$239)+3</f>
        <v>4</v>
      </c>
      <c r="D354" s="471"/>
      <c r="E354" s="529"/>
      <c r="F354" s="529"/>
      <c r="G354" s="471"/>
      <c r="H354" s="476" t="s">
        <v>696</v>
      </c>
      <c r="I354" s="476"/>
      <c r="J354" s="476"/>
      <c r="K354" s="476"/>
      <c r="L354" s="476"/>
      <c r="M354" s="476"/>
      <c r="N354" s="476"/>
      <c r="O354" s="476"/>
      <c r="P354" s="832"/>
      <c r="Q354" s="833"/>
      <c r="R354" s="833"/>
      <c r="S354" s="833"/>
      <c r="T354" s="833"/>
      <c r="U354" s="833"/>
      <c r="V354" s="833"/>
      <c r="W354" s="833"/>
      <c r="X354" s="833"/>
      <c r="Y354" s="833"/>
      <c r="Z354" s="834"/>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25">
      <c r="A355" s="440"/>
      <c r="B355" s="449"/>
      <c r="C355" s="442">
        <f t="shared" ref="C355:C356" si="25">INT($C$239)+3</f>
        <v>4</v>
      </c>
      <c r="D355" s="471"/>
      <c r="E355" s="529"/>
      <c r="F355" s="529"/>
      <c r="G355" s="471"/>
      <c r="H355" s="476" t="s">
        <v>697</v>
      </c>
      <c r="I355" s="593" t="b">
        <v>0</v>
      </c>
      <c r="J355" s="476" t="s">
        <v>698</v>
      </c>
      <c r="K355" s="476"/>
      <c r="L355" s="476"/>
      <c r="M355" s="476"/>
      <c r="N355" s="476"/>
      <c r="O355" s="476"/>
      <c r="P355" s="832"/>
      <c r="Q355" s="833"/>
      <c r="R355" s="833"/>
      <c r="S355" s="833"/>
      <c r="T355" s="833"/>
      <c r="U355" s="833"/>
      <c r="V355" s="833"/>
      <c r="W355" s="833"/>
      <c r="X355" s="833"/>
      <c r="Y355" s="833"/>
      <c r="Z355" s="834"/>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25">
      <c r="A356" s="440"/>
      <c r="B356" s="449"/>
      <c r="C356" s="442">
        <f t="shared" si="25"/>
        <v>4</v>
      </c>
      <c r="D356" s="471"/>
      <c r="E356" s="529"/>
      <c r="F356" s="529"/>
      <c r="G356" s="471"/>
      <c r="H356" s="476" t="s">
        <v>699</v>
      </c>
      <c r="I356" s="593" t="b">
        <v>0</v>
      </c>
      <c r="J356" s="476" t="s">
        <v>700</v>
      </c>
      <c r="K356" s="476"/>
      <c r="L356" s="476"/>
      <c r="M356" s="476"/>
      <c r="N356" s="476"/>
      <c r="O356" s="476"/>
      <c r="P356" s="832"/>
      <c r="Q356" s="833"/>
      <c r="R356" s="833"/>
      <c r="S356" s="833"/>
      <c r="T356" s="833"/>
      <c r="U356" s="833"/>
      <c r="V356" s="833"/>
      <c r="W356" s="833"/>
      <c r="X356" s="833"/>
      <c r="Y356" s="833"/>
      <c r="Z356" s="834"/>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25">
      <c r="A357" s="440"/>
      <c r="B357" s="449"/>
      <c r="C357" s="442">
        <f>INT($C$239)+3</f>
        <v>4</v>
      </c>
      <c r="D357" s="471"/>
      <c r="E357" s="529"/>
      <c r="F357" s="529"/>
      <c r="G357" s="471"/>
      <c r="H357" s="551"/>
      <c r="I357" s="594"/>
      <c r="J357" s="594"/>
      <c r="K357" s="595" t="s">
        <v>701</v>
      </c>
      <c r="L357" s="498"/>
      <c r="M357" s="498"/>
      <c r="N357" s="596"/>
      <c r="O357" s="574"/>
      <c r="P357" s="832"/>
      <c r="Q357" s="833"/>
      <c r="R357" s="833"/>
      <c r="S357" s="833"/>
      <c r="T357" s="833"/>
      <c r="U357" s="833"/>
      <c r="V357" s="833"/>
      <c r="W357" s="833"/>
      <c r="X357" s="833"/>
      <c r="Y357" s="833"/>
      <c r="Z357" s="834"/>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25">
      <c r="A358" s="440"/>
      <c r="B358" s="449"/>
      <c r="C358" s="442">
        <f>INT($C$239)+3</f>
        <v>4</v>
      </c>
      <c r="D358" s="471"/>
      <c r="E358" s="529"/>
      <c r="F358" s="529"/>
      <c r="G358" s="471"/>
      <c r="H358" s="551"/>
      <c r="I358" s="597" t="s">
        <v>671</v>
      </c>
      <c r="J358" s="597" t="s">
        <v>702</v>
      </c>
      <c r="K358" s="598" t="s">
        <v>703</v>
      </c>
      <c r="L358" s="492" t="s">
        <v>704</v>
      </c>
      <c r="M358" s="492" t="s">
        <v>705</v>
      </c>
      <c r="N358" s="599" t="s">
        <v>671</v>
      </c>
      <c r="O358" s="574"/>
      <c r="P358" s="832"/>
      <c r="Q358" s="833"/>
      <c r="R358" s="833"/>
      <c r="S358" s="833"/>
      <c r="T358" s="833"/>
      <c r="U358" s="833"/>
      <c r="V358" s="833"/>
      <c r="W358" s="833"/>
      <c r="X358" s="833"/>
      <c r="Y358" s="833"/>
      <c r="Z358" s="834"/>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25">
      <c r="A359" s="440"/>
      <c r="B359" s="449"/>
      <c r="C359" s="442">
        <f>INT($C$239)+3</f>
        <v>4</v>
      </c>
      <c r="D359" s="471"/>
      <c r="E359" s="529"/>
      <c r="F359" s="529"/>
      <c r="G359" s="471"/>
      <c r="H359" s="600" t="s">
        <v>540</v>
      </c>
      <c r="I359" s="593" t="b">
        <v>1</v>
      </c>
      <c r="J359" s="593" t="b">
        <v>1</v>
      </c>
      <c r="K359" s="598" t="b">
        <v>0</v>
      </c>
      <c r="L359" s="493" t="b">
        <v>1</v>
      </c>
      <c r="M359" s="493" t="b">
        <v>1</v>
      </c>
      <c r="N359" s="601" t="b">
        <v>1</v>
      </c>
      <c r="O359" s="574"/>
      <c r="P359" s="832"/>
      <c r="Q359" s="833"/>
      <c r="R359" s="833"/>
      <c r="S359" s="833"/>
      <c r="T359" s="833"/>
      <c r="U359" s="833"/>
      <c r="V359" s="833"/>
      <c r="W359" s="833"/>
      <c r="X359" s="833"/>
      <c r="Y359" s="833"/>
      <c r="Z359" s="834"/>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25">
      <c r="A360" s="440"/>
      <c r="B360" s="449"/>
      <c r="C360" s="442">
        <f>INT($C$239)+3</f>
        <v>4</v>
      </c>
      <c r="D360" s="471"/>
      <c r="E360" s="529"/>
      <c r="F360" s="529"/>
      <c r="G360" s="471"/>
      <c r="H360" s="600" t="s">
        <v>542</v>
      </c>
      <c r="I360" s="593" t="b">
        <v>1</v>
      </c>
      <c r="J360" s="593" t="b">
        <v>1</v>
      </c>
      <c r="K360" s="598" t="b">
        <v>0</v>
      </c>
      <c r="L360" s="493" t="b">
        <v>1</v>
      </c>
      <c r="M360" s="493" t="b">
        <v>1</v>
      </c>
      <c r="N360" s="601" t="b">
        <v>1</v>
      </c>
      <c r="O360" s="574"/>
      <c r="P360" s="829"/>
      <c r="Q360" s="830"/>
      <c r="R360" s="830"/>
      <c r="S360" s="830"/>
      <c r="T360" s="830"/>
      <c r="U360" s="830"/>
      <c r="V360" s="830"/>
      <c r="W360" s="830"/>
      <c r="X360" s="830"/>
      <c r="Y360" s="830"/>
      <c r="Z360" s="831"/>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507</v>
      </c>
      <c r="AQ361" s="452"/>
      <c r="AR361" s="440"/>
      <c r="AS361" s="440"/>
      <c r="AT361" s="440"/>
    </row>
    <row r="362" spans="1:46" outlineLevel="1" collapsed="1" x14ac:dyDescent="0.25">
      <c r="A362" s="440"/>
      <c r="B362" s="449"/>
      <c r="C362" s="442">
        <f>INT($C$239)+1</f>
        <v>2</v>
      </c>
      <c r="D362" s="471"/>
      <c r="E362" s="529"/>
      <c r="F362" s="529"/>
      <c r="G362" s="471"/>
      <c r="H362" s="532" t="s">
        <v>706</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hidden="1" customHeight="1" outlineLevel="3" x14ac:dyDescent="0.25">
      <c r="A363" s="440"/>
      <c r="B363" s="449"/>
      <c r="C363" s="442">
        <f>INT($C$239)+3.005</f>
        <v>4.0049999999999999</v>
      </c>
      <c r="D363" s="471" t="s">
        <v>502</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hidden="1" outlineLevel="2" x14ac:dyDescent="0.25">
      <c r="A364" s="440"/>
      <c r="B364" s="449"/>
      <c r="C364" s="442">
        <f>INT($C$239)+2</f>
        <v>3</v>
      </c>
      <c r="D364" s="471"/>
      <c r="E364" s="529"/>
      <c r="F364" s="529"/>
      <c r="G364" s="471"/>
      <c r="H364" s="545" t="s">
        <v>707</v>
      </c>
      <c r="I364" s="499" t="s">
        <v>708</v>
      </c>
      <c r="J364" s="602"/>
      <c r="K364" s="499" t="s">
        <v>977</v>
      </c>
      <c r="L364" s="499"/>
      <c r="M364" s="499"/>
      <c r="N364" s="499" t="s">
        <v>978</v>
      </c>
      <c r="O364" s="499"/>
      <c r="P364" s="499"/>
      <c r="Q364" s="499"/>
      <c r="R364" s="499" t="s">
        <v>979</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hidden="1" outlineLevel="3" x14ac:dyDescent="0.25">
      <c r="A365" s="440"/>
      <c r="B365" s="449"/>
      <c r="C365" s="442">
        <f t="shared" ref="C365:C372" si="26">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980</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hidden="1" outlineLevel="3" x14ac:dyDescent="0.25">
      <c r="A366" s="440"/>
      <c r="B366" s="449"/>
      <c r="C366" s="442">
        <f t="shared" si="26"/>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hidden="1" outlineLevel="3" x14ac:dyDescent="0.25">
      <c r="A367" s="440"/>
      <c r="B367" s="449"/>
      <c r="C367" s="442">
        <f t="shared" si="26"/>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hidden="1" outlineLevel="3" x14ac:dyDescent="0.25">
      <c r="A368" s="440"/>
      <c r="B368" s="449"/>
      <c r="C368" s="442">
        <f t="shared" si="26"/>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hidden="1" outlineLevel="3" x14ac:dyDescent="0.25">
      <c r="A369" s="440"/>
      <c r="B369" s="449"/>
      <c r="C369" s="442">
        <f t="shared" si="26"/>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hidden="1" outlineLevel="3" x14ac:dyDescent="0.25">
      <c r="A370" s="440"/>
      <c r="B370" s="449"/>
      <c r="C370" s="442">
        <f t="shared" si="26"/>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hidden="1" outlineLevel="3" x14ac:dyDescent="0.25">
      <c r="A371" s="440"/>
      <c r="B371" s="449"/>
      <c r="C371" s="442">
        <f t="shared" si="26"/>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hidden="1" outlineLevel="3" x14ac:dyDescent="0.25">
      <c r="A372" s="440"/>
      <c r="B372" s="449"/>
      <c r="C372" s="442">
        <f t="shared" si="26"/>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hidden="1"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507</v>
      </c>
      <c r="AQ373" s="452"/>
      <c r="AR373" s="440"/>
      <c r="AS373" s="440"/>
      <c r="AT373" s="440"/>
    </row>
    <row r="374" spans="1:46" hidden="1" outlineLevel="2" x14ac:dyDescent="0.25">
      <c r="A374" s="440"/>
      <c r="B374" s="449"/>
      <c r="C374" s="442">
        <f>INT($C$239)+2</f>
        <v>3</v>
      </c>
      <c r="D374" s="471"/>
      <c r="E374" s="529"/>
      <c r="F374" s="529"/>
      <c r="G374" s="471"/>
      <c r="H374" s="545" t="s">
        <v>707</v>
      </c>
      <c r="I374" s="499" t="s">
        <v>709</v>
      </c>
      <c r="J374" s="602"/>
      <c r="K374" s="603">
        <f>COUNTA($H375:$H$395)</f>
        <v>20</v>
      </c>
      <c r="L374" s="603">
        <f>COUNTA($I$375:$I$395)/K374</f>
        <v>1</v>
      </c>
      <c r="M374" s="479">
        <v>-9</v>
      </c>
      <c r="N374" s="499" t="s">
        <v>710</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hidden="1" outlineLevel="3" x14ac:dyDescent="0.25">
      <c r="A375" s="440"/>
      <c r="B375" s="449"/>
      <c r="C375" s="442">
        <f>INT($C$239)+3</f>
        <v>4</v>
      </c>
      <c r="D375" s="471"/>
      <c r="E375" s="529"/>
      <c r="F375" s="529"/>
      <c r="G375" s="471"/>
      <c r="H375" s="492" t="str">
        <f>H$258</f>
        <v>May</v>
      </c>
      <c r="I375" s="498" t="s">
        <v>989</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hidden="1" outlineLevel="3" x14ac:dyDescent="0.25">
      <c r="A376" s="440"/>
      <c r="B376" s="449"/>
      <c r="C376" s="442">
        <f t="shared" ref="C376:C384" si="27">INT($C$239)+3</f>
        <v>4</v>
      </c>
      <c r="D376" s="471"/>
      <c r="E376" s="529"/>
      <c r="F376" s="529"/>
      <c r="G376" s="471"/>
      <c r="H376" s="492" t="str">
        <f t="shared" ref="H376:H384" si="28">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hidden="1" outlineLevel="3" x14ac:dyDescent="0.25">
      <c r="A377" s="440"/>
      <c r="B377" s="449"/>
      <c r="C377" s="442">
        <f t="shared" si="27"/>
        <v>4</v>
      </c>
      <c r="D377" s="471"/>
      <c r="E377" s="529"/>
      <c r="F377" s="529"/>
      <c r="G377" s="471"/>
      <c r="H377" s="492" t="str">
        <f t="shared" si="28"/>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hidden="1" outlineLevel="3" x14ac:dyDescent="0.25">
      <c r="A378" s="440"/>
      <c r="B378" s="449"/>
      <c r="C378" s="442">
        <f t="shared" si="27"/>
        <v>4</v>
      </c>
      <c r="D378" s="471"/>
      <c r="E378" s="529"/>
      <c r="F378" s="529"/>
      <c r="G378" s="471"/>
      <c r="H378" s="492" t="str">
        <f t="shared" si="28"/>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hidden="1" outlineLevel="3" x14ac:dyDescent="0.25">
      <c r="A379" s="440"/>
      <c r="B379" s="449"/>
      <c r="C379" s="442">
        <f t="shared" si="27"/>
        <v>4</v>
      </c>
      <c r="D379" s="471"/>
      <c r="E379" s="529"/>
      <c r="F379" s="529"/>
      <c r="G379" s="471"/>
      <c r="H379" s="492" t="str">
        <f t="shared" si="28"/>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hidden="1" outlineLevel="3" x14ac:dyDescent="0.25">
      <c r="A380" s="440"/>
      <c r="B380" s="449"/>
      <c r="C380" s="442">
        <f t="shared" si="27"/>
        <v>4</v>
      </c>
      <c r="D380" s="471"/>
      <c r="E380" s="529"/>
      <c r="F380" s="529"/>
      <c r="G380" s="471"/>
      <c r="H380" s="492" t="str">
        <f t="shared" si="28"/>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hidden="1" outlineLevel="3" x14ac:dyDescent="0.25">
      <c r="A381" s="440"/>
      <c r="B381" s="449"/>
      <c r="C381" s="442">
        <f t="shared" si="27"/>
        <v>4</v>
      </c>
      <c r="D381" s="471"/>
      <c r="E381" s="529"/>
      <c r="F381" s="529"/>
      <c r="G381" s="471"/>
      <c r="H381" s="492" t="str">
        <f t="shared" si="28"/>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hidden="1" outlineLevel="3" x14ac:dyDescent="0.25">
      <c r="A382" s="440"/>
      <c r="B382" s="449"/>
      <c r="C382" s="442">
        <f t="shared" si="27"/>
        <v>4</v>
      </c>
      <c r="D382" s="471"/>
      <c r="E382" s="529"/>
      <c r="F382" s="529"/>
      <c r="G382" s="471"/>
      <c r="H382" s="492" t="str">
        <f t="shared" si="28"/>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hidden="1" outlineLevel="3" x14ac:dyDescent="0.25">
      <c r="A383" s="440"/>
      <c r="B383" s="449"/>
      <c r="C383" s="442">
        <f t="shared" si="27"/>
        <v>4</v>
      </c>
      <c r="D383" s="471"/>
      <c r="E383" s="529"/>
      <c r="F383" s="529"/>
      <c r="G383" s="471"/>
      <c r="H383" s="492" t="str">
        <f t="shared" si="28"/>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hidden="1" outlineLevel="3" x14ac:dyDescent="0.25">
      <c r="A384" s="440"/>
      <c r="B384" s="449"/>
      <c r="C384" s="442">
        <f t="shared" si="27"/>
        <v>4</v>
      </c>
      <c r="D384" s="471"/>
      <c r="E384" s="529"/>
      <c r="F384" s="529"/>
      <c r="G384" s="471"/>
      <c r="H384" s="492" t="str">
        <f t="shared" si="28"/>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hidden="1" outlineLevel="3" x14ac:dyDescent="0.25">
      <c r="A385" s="440"/>
      <c r="B385" s="449"/>
      <c r="C385" s="442">
        <f>INT($C$239)+3</f>
        <v>4</v>
      </c>
      <c r="D385" s="471"/>
      <c r="E385" s="529"/>
      <c r="F385" s="529"/>
      <c r="G385" s="471"/>
      <c r="H385" s="492" t="str">
        <f>H$259</f>
        <v>July</v>
      </c>
      <c r="I385" s="498" t="s">
        <v>989</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hidden="1" outlineLevel="3" x14ac:dyDescent="0.25">
      <c r="A386" s="440"/>
      <c r="B386" s="449"/>
      <c r="C386" s="442">
        <f t="shared" ref="C386:C393" si="29">INT($C$239)+3</f>
        <v>4</v>
      </c>
      <c r="D386" s="471"/>
      <c r="E386" s="529"/>
      <c r="F386" s="529"/>
      <c r="G386" s="471"/>
      <c r="H386" s="492" t="str">
        <f t="shared" ref="H386:H393" si="30">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hidden="1" outlineLevel="3" x14ac:dyDescent="0.25">
      <c r="A387" s="440"/>
      <c r="B387" s="449"/>
      <c r="C387" s="442">
        <f t="shared" si="29"/>
        <v>4</v>
      </c>
      <c r="D387" s="471"/>
      <c r="E387" s="529"/>
      <c r="F387" s="529"/>
      <c r="G387" s="471"/>
      <c r="H387" s="492" t="str">
        <f t="shared" si="30"/>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hidden="1" outlineLevel="3" x14ac:dyDescent="0.25">
      <c r="A388" s="440"/>
      <c r="B388" s="449"/>
      <c r="C388" s="442">
        <f t="shared" si="29"/>
        <v>4</v>
      </c>
      <c r="D388" s="471"/>
      <c r="E388" s="529"/>
      <c r="F388" s="529"/>
      <c r="G388" s="471"/>
      <c r="H388" s="492" t="str">
        <f t="shared" si="30"/>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hidden="1" outlineLevel="3" x14ac:dyDescent="0.25">
      <c r="A389" s="440"/>
      <c r="B389" s="449"/>
      <c r="C389" s="442">
        <f t="shared" si="29"/>
        <v>4</v>
      </c>
      <c r="D389" s="471"/>
      <c r="E389" s="529"/>
      <c r="F389" s="529"/>
      <c r="G389" s="471"/>
      <c r="H389" s="492" t="str">
        <f t="shared" si="30"/>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hidden="1" outlineLevel="3" x14ac:dyDescent="0.25">
      <c r="A390" s="440"/>
      <c r="B390" s="449"/>
      <c r="C390" s="442">
        <f t="shared" si="29"/>
        <v>4</v>
      </c>
      <c r="D390" s="471"/>
      <c r="E390" s="529"/>
      <c r="F390" s="529"/>
      <c r="G390" s="471"/>
      <c r="H390" s="492" t="str">
        <f t="shared" si="30"/>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hidden="1" outlineLevel="3" x14ac:dyDescent="0.25">
      <c r="A391" s="440"/>
      <c r="B391" s="449"/>
      <c r="C391" s="442">
        <f t="shared" si="29"/>
        <v>4</v>
      </c>
      <c r="D391" s="471"/>
      <c r="E391" s="529"/>
      <c r="F391" s="529"/>
      <c r="G391" s="471"/>
      <c r="H391" s="492" t="str">
        <f t="shared" si="30"/>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hidden="1" outlineLevel="3" x14ac:dyDescent="0.25">
      <c r="A392" s="440"/>
      <c r="B392" s="449"/>
      <c r="C392" s="442">
        <f t="shared" si="29"/>
        <v>4</v>
      </c>
      <c r="D392" s="471"/>
      <c r="E392" s="529"/>
      <c r="F392" s="529"/>
      <c r="G392" s="471"/>
      <c r="H392" s="492" t="str">
        <f t="shared" si="30"/>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hidden="1" outlineLevel="3" x14ac:dyDescent="0.25">
      <c r="A393" s="440"/>
      <c r="B393" s="449"/>
      <c r="C393" s="442">
        <f t="shared" si="29"/>
        <v>4</v>
      </c>
      <c r="D393" s="471"/>
      <c r="E393" s="529"/>
      <c r="F393" s="529"/>
      <c r="G393" s="471"/>
      <c r="H393" s="492" t="str">
        <f t="shared" si="30"/>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hidden="1" outlineLevel="3" x14ac:dyDescent="0.2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hidden="1"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507</v>
      </c>
      <c r="AQ395" s="452"/>
      <c r="AR395" s="440"/>
      <c r="AS395" s="440"/>
      <c r="AT395" s="440"/>
    </row>
    <row r="396" spans="1:46" hidden="1" outlineLevel="2" x14ac:dyDescent="0.25">
      <c r="A396" s="440"/>
      <c r="B396" s="449"/>
      <c r="C396" s="442">
        <f>INT($C$239)+2</f>
        <v>3</v>
      </c>
      <c r="D396" s="471"/>
      <c r="E396" s="529"/>
      <c r="F396" s="529"/>
      <c r="G396" s="471"/>
      <c r="H396" s="545" t="s">
        <v>707</v>
      </c>
      <c r="I396" s="499" t="s">
        <v>711</v>
      </c>
      <c r="J396" s="499"/>
      <c r="K396" s="606">
        <f>COUNTA($H397:$H$405)</f>
        <v>2</v>
      </c>
      <c r="L396" s="603">
        <f>COUNTA($I$397:$I$405)/K396</f>
        <v>4</v>
      </c>
      <c r="M396" s="574"/>
      <c r="N396" s="479">
        <v>-14</v>
      </c>
      <c r="O396" s="499" t="s">
        <v>712</v>
      </c>
      <c r="P396" s="499"/>
      <c r="Q396" s="499"/>
      <c r="R396" s="479" t="e">
        <f>i_a0_pos</f>
        <v>#NAME?</v>
      </c>
      <c r="S396" s="499" t="s">
        <v>713</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25">
      <c r="A397" s="440"/>
      <c r="B397" s="449"/>
      <c r="C397" s="442">
        <f t="shared" ref="C397:C404" si="31">INT($C$239)+3</f>
        <v>4</v>
      </c>
      <c r="D397" s="471"/>
      <c r="E397" s="529"/>
      <c r="F397" s="529"/>
      <c r="G397" s="471"/>
      <c r="H397" s="492" t="str">
        <f>H$258</f>
        <v>May</v>
      </c>
      <c r="I397" s="498" t="s">
        <v>714</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25">
      <c r="A398" s="440"/>
      <c r="B398" s="449"/>
      <c r="C398" s="442">
        <f t="shared" si="31"/>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25">
      <c r="A399" s="440"/>
      <c r="B399" s="449"/>
      <c r="C399" s="442">
        <f t="shared" si="31"/>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25">
      <c r="A400" s="440"/>
      <c r="B400" s="449"/>
      <c r="C400" s="442">
        <f t="shared" si="31"/>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25">
      <c r="A401" s="440"/>
      <c r="B401" s="449"/>
      <c r="C401" s="442">
        <f t="shared" si="31"/>
        <v>4</v>
      </c>
      <c r="D401" s="471"/>
      <c r="E401" s="529"/>
      <c r="F401" s="529"/>
      <c r="G401" s="471"/>
      <c r="H401" s="492" t="str">
        <f>H$259</f>
        <v>July</v>
      </c>
      <c r="I401" s="498" t="s">
        <v>714</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25">
      <c r="A402" s="440"/>
      <c r="B402" s="449"/>
      <c r="C402" s="442">
        <f t="shared" si="31"/>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25">
      <c r="A403" s="440"/>
      <c r="B403" s="449"/>
      <c r="C403" s="442">
        <f t="shared" si="31"/>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25">
      <c r="A404" s="440"/>
      <c r="B404" s="449"/>
      <c r="C404" s="442">
        <f t="shared" si="31"/>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hidden="1"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507</v>
      </c>
      <c r="AQ405" s="452"/>
      <c r="AR405" s="440"/>
      <c r="AS405" s="440"/>
      <c r="AT405" s="440"/>
    </row>
    <row r="406" spans="1:46" hidden="1" outlineLevel="2" x14ac:dyDescent="0.25">
      <c r="A406" s="440"/>
      <c r="B406" s="449"/>
      <c r="C406" s="442">
        <f>INT($C$239)+2</f>
        <v>3</v>
      </c>
      <c r="D406" s="471"/>
      <c r="E406" s="529"/>
      <c r="F406" s="529"/>
      <c r="G406" s="471"/>
      <c r="H406" s="545" t="s">
        <v>707</v>
      </c>
      <c r="I406" s="499" t="s">
        <v>715</v>
      </c>
      <c r="J406" s="499"/>
      <c r="K406" s="606">
        <f>COUNTA($H407:$H$415)</f>
        <v>2</v>
      </c>
      <c r="L406" s="603">
        <f>COUNTA($I$407:$I$415)/K406</f>
        <v>4</v>
      </c>
      <c r="M406" s="479">
        <v>-13</v>
      </c>
      <c r="N406" s="499" t="s">
        <v>716</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25">
      <c r="A407" s="440"/>
      <c r="B407" s="449"/>
      <c r="C407" s="442">
        <f t="shared" ref="C407:C414" si="32">INT($C$239)+3</f>
        <v>4</v>
      </c>
      <c r="D407" s="471"/>
      <c r="E407" s="529"/>
      <c r="F407" s="529"/>
      <c r="G407" s="471"/>
      <c r="H407" s="492" t="str">
        <f>H$258</f>
        <v>May</v>
      </c>
      <c r="I407" s="498" t="s">
        <v>714</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25">
      <c r="A408" s="440"/>
      <c r="B408" s="449"/>
      <c r="C408" s="442">
        <f t="shared" si="32"/>
        <v>4</v>
      </c>
      <c r="D408" s="471"/>
      <c r="E408" s="529"/>
      <c r="F408" s="529"/>
      <c r="G408" s="471"/>
      <c r="H408" s="492"/>
      <c r="I408" s="498" t="s">
        <v>717</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25">
      <c r="A409" s="440"/>
      <c r="B409" s="449"/>
      <c r="C409" s="442">
        <f t="shared" si="32"/>
        <v>4</v>
      </c>
      <c r="D409" s="471"/>
      <c r="E409" s="529"/>
      <c r="F409" s="529"/>
      <c r="G409" s="471"/>
      <c r="H409" s="492"/>
      <c r="I409" s="498" t="s">
        <v>718</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25">
      <c r="A410" s="440"/>
      <c r="B410" s="449"/>
      <c r="C410" s="442">
        <f t="shared" si="32"/>
        <v>4</v>
      </c>
      <c r="D410" s="471"/>
      <c r="E410" s="529"/>
      <c r="F410" s="529"/>
      <c r="G410" s="471"/>
      <c r="H410" s="492"/>
      <c r="I410" s="498" t="s">
        <v>719</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25">
      <c r="A411" s="440"/>
      <c r="B411" s="449"/>
      <c r="C411" s="442">
        <f t="shared" si="32"/>
        <v>4</v>
      </c>
      <c r="D411" s="471"/>
      <c r="E411" s="529"/>
      <c r="F411" s="529"/>
      <c r="G411" s="471"/>
      <c r="H411" s="492" t="str">
        <f>H$259</f>
        <v>July</v>
      </c>
      <c r="I411" s="498" t="s">
        <v>714</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25">
      <c r="A412" s="440"/>
      <c r="B412" s="449"/>
      <c r="C412" s="442">
        <f t="shared" si="32"/>
        <v>4</v>
      </c>
      <c r="D412" s="471"/>
      <c r="E412" s="529"/>
      <c r="F412" s="529"/>
      <c r="G412" s="471"/>
      <c r="H412" s="492"/>
      <c r="I412" s="498" t="s">
        <v>717</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25">
      <c r="A413" s="440"/>
      <c r="B413" s="449"/>
      <c r="C413" s="442">
        <f t="shared" si="32"/>
        <v>4</v>
      </c>
      <c r="D413" s="471"/>
      <c r="E413" s="529"/>
      <c r="F413" s="529"/>
      <c r="G413" s="471"/>
      <c r="H413" s="492"/>
      <c r="I413" s="498" t="s">
        <v>718</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25">
      <c r="A414" s="440"/>
      <c r="B414" s="449"/>
      <c r="C414" s="442">
        <f t="shared" si="32"/>
        <v>4</v>
      </c>
      <c r="D414" s="471"/>
      <c r="E414" s="529"/>
      <c r="F414" s="529"/>
      <c r="G414" s="471"/>
      <c r="H414" s="492"/>
      <c r="I414" s="498" t="s">
        <v>719</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hidden="1"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507</v>
      </c>
      <c r="AQ415" s="452"/>
      <c r="AR415" s="440"/>
      <c r="AS415" s="440"/>
      <c r="AT415" s="440"/>
    </row>
    <row r="416" spans="1:46" hidden="1" outlineLevel="2" x14ac:dyDescent="0.25">
      <c r="A416" s="440"/>
      <c r="B416" s="449"/>
      <c r="C416" s="442">
        <f>INT($C$239)+2</f>
        <v>3</v>
      </c>
      <c r="D416" s="471"/>
      <c r="E416" s="529"/>
      <c r="F416" s="529"/>
      <c r="G416" s="471"/>
      <c r="H416" s="545" t="s">
        <v>707</v>
      </c>
      <c r="I416" s="499" t="s">
        <v>720</v>
      </c>
      <c r="J416" s="499"/>
      <c r="K416" s="492">
        <f>COUNTA($H417:$H$431)</f>
        <v>2</v>
      </c>
      <c r="L416" s="492">
        <f>COUNTA($I$417:$I$431)/K416</f>
        <v>7</v>
      </c>
      <c r="M416" s="479">
        <v>-12</v>
      </c>
      <c r="N416" s="499" t="s">
        <v>716</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25">
      <c r="A417" s="440"/>
      <c r="B417" s="449"/>
      <c r="C417" s="442">
        <f t="shared" ref="C417:C430" si="33">INT($C$239)+3</f>
        <v>4</v>
      </c>
      <c r="D417" s="471"/>
      <c r="E417" s="529"/>
      <c r="F417" s="529"/>
      <c r="G417" s="471"/>
      <c r="H417" s="492" t="str">
        <f>H$258</f>
        <v>May</v>
      </c>
      <c r="I417" s="498" t="s">
        <v>714</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25">
      <c r="A418" s="440"/>
      <c r="B418" s="449"/>
      <c r="C418" s="442">
        <f t="shared" si="33"/>
        <v>4</v>
      </c>
      <c r="D418" s="471"/>
      <c r="E418" s="529"/>
      <c r="F418" s="529"/>
      <c r="G418" s="471"/>
      <c r="H418" s="476"/>
      <c r="I418" s="498" t="s">
        <v>167</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25">
      <c r="A419" s="440"/>
      <c r="B419" s="449"/>
      <c r="C419" s="442">
        <f t="shared" si="33"/>
        <v>4</v>
      </c>
      <c r="D419" s="471"/>
      <c r="E419" s="529"/>
      <c r="F419" s="529"/>
      <c r="G419" s="471"/>
      <c r="H419" s="476"/>
      <c r="I419" s="498" t="s">
        <v>721</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25">
      <c r="A420" s="440"/>
      <c r="B420" s="449"/>
      <c r="C420" s="442">
        <f t="shared" si="33"/>
        <v>4</v>
      </c>
      <c r="D420" s="471"/>
      <c r="E420" s="529"/>
      <c r="F420" s="529"/>
      <c r="G420" s="471"/>
      <c r="H420" s="476"/>
      <c r="I420" s="498" t="s">
        <v>722</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25">
      <c r="A421" s="440"/>
      <c r="B421" s="449"/>
      <c r="C421" s="442">
        <f t="shared" si="33"/>
        <v>4</v>
      </c>
      <c r="D421" s="471"/>
      <c r="E421" s="529"/>
      <c r="F421" s="529"/>
      <c r="G421" s="471"/>
      <c r="H421" s="476"/>
      <c r="I421" s="498" t="s">
        <v>723</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25">
      <c r="A422" s="440"/>
      <c r="B422" s="449"/>
      <c r="C422" s="442">
        <f t="shared" si="33"/>
        <v>4</v>
      </c>
      <c r="D422" s="471"/>
      <c r="E422" s="529"/>
      <c r="F422" s="529"/>
      <c r="G422" s="471"/>
      <c r="H422" s="476"/>
      <c r="I422" s="498" t="s">
        <v>724</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25">
      <c r="A423" s="440"/>
      <c r="B423" s="449"/>
      <c r="C423" s="442">
        <f t="shared" si="33"/>
        <v>4</v>
      </c>
      <c r="D423" s="471"/>
      <c r="E423" s="529"/>
      <c r="F423" s="529"/>
      <c r="G423" s="471"/>
      <c r="H423" s="476"/>
      <c r="I423" s="498" t="s">
        <v>689</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25">
      <c r="A424" s="440"/>
      <c r="B424" s="449"/>
      <c r="C424" s="442">
        <f t="shared" si="33"/>
        <v>4</v>
      </c>
      <c r="D424" s="471"/>
      <c r="E424" s="529"/>
      <c r="F424" s="529"/>
      <c r="G424" s="471"/>
      <c r="H424" s="492" t="str">
        <f>H$259</f>
        <v>July</v>
      </c>
      <c r="I424" s="498" t="s">
        <v>714</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25">
      <c r="A425" s="440"/>
      <c r="B425" s="449"/>
      <c r="C425" s="442">
        <f t="shared" si="33"/>
        <v>4</v>
      </c>
      <c r="D425" s="471"/>
      <c r="E425" s="529"/>
      <c r="F425" s="529"/>
      <c r="G425" s="471"/>
      <c r="H425" s="476"/>
      <c r="I425" s="498" t="s">
        <v>167</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25">
      <c r="A426" s="440"/>
      <c r="B426" s="449"/>
      <c r="C426" s="442">
        <f t="shared" si="33"/>
        <v>4</v>
      </c>
      <c r="D426" s="471"/>
      <c r="E426" s="529"/>
      <c r="F426" s="529"/>
      <c r="G426" s="471"/>
      <c r="H426" s="476"/>
      <c r="I426" s="498" t="s">
        <v>721</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25">
      <c r="A427" s="440"/>
      <c r="B427" s="449"/>
      <c r="C427" s="442">
        <f t="shared" si="33"/>
        <v>4</v>
      </c>
      <c r="D427" s="471"/>
      <c r="E427" s="529"/>
      <c r="F427" s="529"/>
      <c r="G427" s="471"/>
      <c r="H427" s="476"/>
      <c r="I427" s="498" t="s">
        <v>722</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25">
      <c r="A428" s="440"/>
      <c r="B428" s="449"/>
      <c r="C428" s="442">
        <f t="shared" si="33"/>
        <v>4</v>
      </c>
      <c r="D428" s="471"/>
      <c r="E428" s="529"/>
      <c r="F428" s="529"/>
      <c r="G428" s="471"/>
      <c r="H428" s="476"/>
      <c r="I428" s="498" t="s">
        <v>723</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25">
      <c r="A429" s="440"/>
      <c r="B429" s="449"/>
      <c r="C429" s="442">
        <f t="shared" si="33"/>
        <v>4</v>
      </c>
      <c r="D429" s="471"/>
      <c r="E429" s="529"/>
      <c r="F429" s="529"/>
      <c r="G429" s="471"/>
      <c r="H429" s="476"/>
      <c r="I429" s="498" t="s">
        <v>724</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25">
      <c r="A430" s="440"/>
      <c r="B430" s="449"/>
      <c r="C430" s="442">
        <f t="shared" si="33"/>
        <v>4</v>
      </c>
      <c r="D430" s="471"/>
      <c r="E430" s="529"/>
      <c r="F430" s="529"/>
      <c r="G430" s="471"/>
      <c r="H430" s="476"/>
      <c r="I430" s="498" t="s">
        <v>689</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hidden="1"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507</v>
      </c>
      <c r="AQ431" s="452"/>
      <c r="AR431" s="440"/>
      <c r="AS431" s="440"/>
      <c r="AT431" s="440"/>
    </row>
    <row r="432" spans="1:46" hidden="1" outlineLevel="2" x14ac:dyDescent="0.25">
      <c r="A432" s="440"/>
      <c r="B432" s="449"/>
      <c r="C432" s="442">
        <f>INT($C$239)+2</f>
        <v>3</v>
      </c>
      <c r="D432" s="471"/>
      <c r="E432" s="529"/>
      <c r="F432" s="529"/>
      <c r="G432" s="471"/>
      <c r="H432" s="545" t="s">
        <v>707</v>
      </c>
      <c r="I432" s="499" t="s">
        <v>725</v>
      </c>
      <c r="J432" s="499"/>
      <c r="K432" s="606">
        <f>COUNTA($H433:$H$449)</f>
        <v>2</v>
      </c>
      <c r="L432" s="603">
        <f>COUNTA($I$433:$I$449)/K432</f>
        <v>8</v>
      </c>
      <c r="M432" s="479">
        <v>-7</v>
      </c>
      <c r="N432" s="499"/>
      <c r="O432" s="499"/>
      <c r="P432" s="499"/>
      <c r="Q432" s="499"/>
      <c r="R432" s="499" t="s">
        <v>726</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25">
      <c r="A433" s="440"/>
      <c r="B433" s="449"/>
      <c r="C433" s="442">
        <f t="shared" ref="C433:C448" si="34">INT($C$239)+3</f>
        <v>4</v>
      </c>
      <c r="D433" s="471"/>
      <c r="E433" s="529"/>
      <c r="F433" s="529"/>
      <c r="G433" s="471"/>
      <c r="H433" s="492" t="str">
        <f>H$258</f>
        <v>May</v>
      </c>
      <c r="I433" s="498" t="s">
        <v>661</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25">
      <c r="A434" s="440"/>
      <c r="B434" s="449"/>
      <c r="C434" s="442">
        <f t="shared" si="34"/>
        <v>4</v>
      </c>
      <c r="D434" s="471"/>
      <c r="E434" s="529"/>
      <c r="F434" s="529"/>
      <c r="G434" s="471"/>
      <c r="H434" s="492"/>
      <c r="I434" s="498" t="s">
        <v>662</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25">
      <c r="A435" s="440"/>
      <c r="B435" s="449"/>
      <c r="C435" s="442">
        <f t="shared" si="34"/>
        <v>4</v>
      </c>
      <c r="D435" s="471"/>
      <c r="E435" s="529"/>
      <c r="F435" s="529"/>
      <c r="G435" s="471"/>
      <c r="H435" s="492"/>
      <c r="I435" s="498" t="s">
        <v>663</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25">
      <c r="A436" s="440"/>
      <c r="B436" s="449"/>
      <c r="C436" s="442">
        <f t="shared" si="34"/>
        <v>4</v>
      </c>
      <c r="D436" s="471"/>
      <c r="E436" s="529"/>
      <c r="F436" s="529"/>
      <c r="G436" s="471"/>
      <c r="H436" s="492"/>
      <c r="I436" s="498" t="s">
        <v>648</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25">
      <c r="A437" s="440"/>
      <c r="B437" s="449"/>
      <c r="C437" s="442">
        <f t="shared" si="34"/>
        <v>4</v>
      </c>
      <c r="D437" s="471"/>
      <c r="E437" s="529"/>
      <c r="F437" s="529"/>
      <c r="G437" s="471"/>
      <c r="H437" s="492"/>
      <c r="I437" s="498" t="s">
        <v>649</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25">
      <c r="A438" s="440"/>
      <c r="B438" s="449"/>
      <c r="C438" s="442">
        <f t="shared" si="34"/>
        <v>4</v>
      </c>
      <c r="D438" s="471"/>
      <c r="E438" s="529"/>
      <c r="F438" s="529"/>
      <c r="G438" s="471"/>
      <c r="H438" s="492"/>
      <c r="I438" s="498" t="s">
        <v>650</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25">
      <c r="A439" s="440"/>
      <c r="B439" s="449"/>
      <c r="C439" s="442">
        <f t="shared" si="34"/>
        <v>4</v>
      </c>
      <c r="D439" s="471"/>
      <c r="E439" s="529"/>
      <c r="F439" s="529"/>
      <c r="G439" s="471"/>
      <c r="H439" s="492"/>
      <c r="I439" s="498" t="s">
        <v>651</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25">
      <c r="A440" s="440"/>
      <c r="B440" s="449"/>
      <c r="C440" s="442">
        <f t="shared" si="34"/>
        <v>4</v>
      </c>
      <c r="D440" s="471"/>
      <c r="E440" s="529"/>
      <c r="F440" s="529"/>
      <c r="G440" s="471"/>
      <c r="H440" s="492"/>
      <c r="I440" s="498" t="s">
        <v>652</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25">
      <c r="A441" s="440"/>
      <c r="B441" s="449"/>
      <c r="C441" s="442">
        <f t="shared" si="34"/>
        <v>4</v>
      </c>
      <c r="D441" s="471"/>
      <c r="E441" s="529"/>
      <c r="F441" s="529"/>
      <c r="G441" s="471"/>
      <c r="H441" s="492" t="str">
        <f>H$259</f>
        <v>July</v>
      </c>
      <c r="I441" s="498" t="s">
        <v>661</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25">
      <c r="A442" s="440"/>
      <c r="B442" s="449"/>
      <c r="C442" s="442">
        <f t="shared" si="34"/>
        <v>4</v>
      </c>
      <c r="D442" s="471"/>
      <c r="E442" s="529"/>
      <c r="F442" s="529"/>
      <c r="G442" s="471"/>
      <c r="H442" s="492"/>
      <c r="I442" s="498" t="s">
        <v>662</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25">
      <c r="A443" s="440"/>
      <c r="B443" s="449"/>
      <c r="C443" s="442">
        <f t="shared" si="34"/>
        <v>4</v>
      </c>
      <c r="D443" s="471"/>
      <c r="E443" s="529"/>
      <c r="F443" s="529"/>
      <c r="G443" s="471"/>
      <c r="H443" s="492"/>
      <c r="I443" s="498" t="s">
        <v>663</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25">
      <c r="A444" s="440"/>
      <c r="B444" s="449"/>
      <c r="C444" s="442">
        <f t="shared" si="34"/>
        <v>4</v>
      </c>
      <c r="D444" s="471"/>
      <c r="E444" s="529"/>
      <c r="F444" s="529"/>
      <c r="G444" s="471"/>
      <c r="H444" s="492"/>
      <c r="I444" s="498" t="s">
        <v>648</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25">
      <c r="A445" s="440"/>
      <c r="B445" s="449"/>
      <c r="C445" s="442">
        <f t="shared" si="34"/>
        <v>4</v>
      </c>
      <c r="D445" s="471"/>
      <c r="E445" s="529"/>
      <c r="F445" s="529"/>
      <c r="G445" s="471"/>
      <c r="H445" s="492"/>
      <c r="I445" s="498" t="s">
        <v>649</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25">
      <c r="A446" s="440"/>
      <c r="B446" s="449"/>
      <c r="C446" s="442">
        <f t="shared" si="34"/>
        <v>4</v>
      </c>
      <c r="D446" s="471"/>
      <c r="E446" s="529"/>
      <c r="F446" s="529"/>
      <c r="G446" s="471"/>
      <c r="H446" s="492"/>
      <c r="I446" s="498" t="s">
        <v>650</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25">
      <c r="A447" s="440"/>
      <c r="B447" s="449"/>
      <c r="C447" s="442">
        <f t="shared" si="34"/>
        <v>4</v>
      </c>
      <c r="D447" s="471"/>
      <c r="E447" s="529"/>
      <c r="F447" s="529"/>
      <c r="G447" s="471"/>
      <c r="H447" s="492"/>
      <c r="I447" s="498" t="s">
        <v>651</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25">
      <c r="A448" s="440"/>
      <c r="B448" s="449"/>
      <c r="C448" s="442">
        <f t="shared" si="34"/>
        <v>4</v>
      </c>
      <c r="D448" s="471"/>
      <c r="E448" s="529"/>
      <c r="F448" s="529"/>
      <c r="G448" s="471"/>
      <c r="H448" s="492"/>
      <c r="I448" s="498" t="s">
        <v>652</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hidden="1"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507</v>
      </c>
      <c r="AQ449" s="452"/>
      <c r="AR449" s="440"/>
      <c r="AS449" s="440"/>
      <c r="AT449" s="440"/>
    </row>
    <row r="450" spans="1:46" hidden="1" outlineLevel="2" x14ac:dyDescent="0.25">
      <c r="A450" s="440"/>
      <c r="B450" s="449"/>
      <c r="C450" s="442">
        <f>INT($C$239)+2</f>
        <v>3</v>
      </c>
      <c r="D450" s="471"/>
      <c r="E450" s="529"/>
      <c r="F450" s="529"/>
      <c r="G450" s="471"/>
      <c r="H450" s="545" t="s">
        <v>707</v>
      </c>
      <c r="I450" s="499" t="s">
        <v>727</v>
      </c>
      <c r="J450" s="499"/>
      <c r="K450" s="606">
        <f>COUNTA($H451:$H$461)</f>
        <v>2</v>
      </c>
      <c r="L450" s="603">
        <f>COUNTA($I$451:$I$461)/K450</f>
        <v>5</v>
      </c>
      <c r="M450" s="479">
        <v>-4</v>
      </c>
      <c r="N450" s="499"/>
      <c r="O450" s="499"/>
      <c r="P450" s="499"/>
      <c r="Q450" s="499"/>
      <c r="R450" s="499" t="s">
        <v>726</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25">
      <c r="A451" s="440"/>
      <c r="B451" s="449"/>
      <c r="C451" s="442">
        <f t="shared" ref="C451:C460" si="35">INT($C$239)+3</f>
        <v>4</v>
      </c>
      <c r="D451" s="471"/>
      <c r="E451" s="529"/>
      <c r="F451" s="529"/>
      <c r="G451" s="471"/>
      <c r="H451" s="492" t="str">
        <f>H$258</f>
        <v>May</v>
      </c>
      <c r="I451" s="498" t="s">
        <v>714</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25">
      <c r="A452" s="440"/>
      <c r="B452" s="449"/>
      <c r="C452" s="442">
        <f t="shared" si="35"/>
        <v>4</v>
      </c>
      <c r="D452" s="471"/>
      <c r="E452" s="529"/>
      <c r="F452" s="529"/>
      <c r="G452" s="471"/>
      <c r="H452" s="492"/>
      <c r="I452" s="498" t="s">
        <v>728</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25">
      <c r="A453" s="440"/>
      <c r="B453" s="449"/>
      <c r="C453" s="442">
        <f t="shared" si="35"/>
        <v>4</v>
      </c>
      <c r="D453" s="471"/>
      <c r="E453" s="529"/>
      <c r="F453" s="529"/>
      <c r="G453" s="471"/>
      <c r="H453" s="492"/>
      <c r="I453" s="498" t="s">
        <v>688</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25">
      <c r="A454" s="440"/>
      <c r="B454" s="449"/>
      <c r="C454" s="442">
        <f t="shared" si="35"/>
        <v>4</v>
      </c>
      <c r="D454" s="471"/>
      <c r="E454" s="529"/>
      <c r="F454" s="529"/>
      <c r="G454" s="471"/>
      <c r="H454" s="492"/>
      <c r="I454" s="498" t="s">
        <v>724</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25">
      <c r="A455" s="440"/>
      <c r="B455" s="449"/>
      <c r="C455" s="442">
        <f t="shared" si="35"/>
        <v>4</v>
      </c>
      <c r="D455" s="471"/>
      <c r="E455" s="529"/>
      <c r="F455" s="529"/>
      <c r="G455" s="471"/>
      <c r="H455" s="492"/>
      <c r="I455" s="498" t="s">
        <v>689</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25">
      <c r="A456" s="440"/>
      <c r="B456" s="449"/>
      <c r="C456" s="442">
        <f t="shared" si="35"/>
        <v>4</v>
      </c>
      <c r="D456" s="471"/>
      <c r="E456" s="529"/>
      <c r="F456" s="529"/>
      <c r="G456" s="471"/>
      <c r="H456" s="492" t="str">
        <f>H$259</f>
        <v>July</v>
      </c>
      <c r="I456" s="498" t="s">
        <v>714</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25">
      <c r="A457" s="440"/>
      <c r="B457" s="449"/>
      <c r="C457" s="442">
        <f t="shared" si="35"/>
        <v>4</v>
      </c>
      <c r="D457" s="471"/>
      <c r="E457" s="529"/>
      <c r="F457" s="529"/>
      <c r="G457" s="471"/>
      <c r="H457" s="492"/>
      <c r="I457" s="498" t="s">
        <v>728</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25">
      <c r="A458" s="440"/>
      <c r="B458" s="449"/>
      <c r="C458" s="442">
        <f t="shared" si="35"/>
        <v>4</v>
      </c>
      <c r="D458" s="471"/>
      <c r="E458" s="529"/>
      <c r="F458" s="529"/>
      <c r="G458" s="471"/>
      <c r="H458" s="492"/>
      <c r="I458" s="498" t="s">
        <v>688</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25">
      <c r="A459" s="440"/>
      <c r="B459" s="449"/>
      <c r="C459" s="442">
        <f t="shared" si="35"/>
        <v>4</v>
      </c>
      <c r="D459" s="471"/>
      <c r="E459" s="529"/>
      <c r="F459" s="529"/>
      <c r="G459" s="471"/>
      <c r="H459" s="492"/>
      <c r="I459" s="498" t="s">
        <v>724</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25">
      <c r="A460" s="440"/>
      <c r="B460" s="449"/>
      <c r="C460" s="442">
        <f t="shared" si="35"/>
        <v>4</v>
      </c>
      <c r="D460" s="471"/>
      <c r="E460" s="529"/>
      <c r="F460" s="529"/>
      <c r="G460" s="471"/>
      <c r="H460" s="492"/>
      <c r="I460" s="498" t="s">
        <v>689</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hidden="1"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507</v>
      </c>
      <c r="AQ461" s="452"/>
      <c r="AR461" s="440"/>
      <c r="AS461" s="440"/>
      <c r="AT461" s="440"/>
    </row>
    <row r="462" spans="1:46" hidden="1" outlineLevel="2" x14ac:dyDescent="0.25">
      <c r="A462" s="440"/>
      <c r="B462" s="449"/>
      <c r="C462" s="442">
        <f>INT($C$239)+2</f>
        <v>3</v>
      </c>
      <c r="D462" s="471"/>
      <c r="E462" s="529"/>
      <c r="F462" s="529"/>
      <c r="G462" s="471"/>
      <c r="H462" s="545" t="s">
        <v>707</v>
      </c>
      <c r="I462" s="499" t="s">
        <v>729</v>
      </c>
      <c r="J462" s="499"/>
      <c r="K462" s="606">
        <f>COUNTA($H463:$H$471)</f>
        <v>2</v>
      </c>
      <c r="L462" s="603">
        <f>COUNTA($I$463:$I$471)/K462</f>
        <v>4</v>
      </c>
      <c r="M462" s="479">
        <v>-3</v>
      </c>
      <c r="N462" s="499"/>
      <c r="O462" s="499"/>
      <c r="P462" s="499"/>
      <c r="Q462" s="499"/>
      <c r="R462" s="499" t="s">
        <v>726</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25">
      <c r="A463" s="440"/>
      <c r="B463" s="449"/>
      <c r="C463" s="442">
        <f t="shared" ref="C463:C470" si="36">INT($C$239)+3</f>
        <v>4</v>
      </c>
      <c r="D463" s="471"/>
      <c r="E463" s="529"/>
      <c r="F463" s="529"/>
      <c r="G463" s="471"/>
      <c r="H463" s="492" t="str">
        <f>H$258</f>
        <v>May</v>
      </c>
      <c r="I463" s="498" t="s">
        <v>714</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25">
      <c r="A464" s="440"/>
      <c r="B464" s="449"/>
      <c r="C464" s="442">
        <f t="shared" si="36"/>
        <v>4</v>
      </c>
      <c r="D464" s="471"/>
      <c r="E464" s="529"/>
      <c r="F464" s="529"/>
      <c r="G464" s="471"/>
      <c r="H464" s="492"/>
      <c r="I464" s="498" t="s">
        <v>730</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25">
      <c r="A465" s="440"/>
      <c r="B465" s="449"/>
      <c r="C465" s="442">
        <f t="shared" si="36"/>
        <v>4</v>
      </c>
      <c r="D465" s="471"/>
      <c r="E465" s="529"/>
      <c r="F465" s="529"/>
      <c r="G465" s="471"/>
      <c r="H465" s="492"/>
      <c r="I465" s="498" t="s">
        <v>731</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25">
      <c r="A466" s="440"/>
      <c r="B466" s="449"/>
      <c r="C466" s="442">
        <f t="shared" si="36"/>
        <v>4</v>
      </c>
      <c r="D466" s="471"/>
      <c r="E466" s="529"/>
      <c r="F466" s="529"/>
      <c r="G466" s="471"/>
      <c r="H466" s="492"/>
      <c r="I466" s="498" t="s">
        <v>732</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25">
      <c r="A467" s="440"/>
      <c r="B467" s="449"/>
      <c r="C467" s="442">
        <f t="shared" si="36"/>
        <v>4</v>
      </c>
      <c r="D467" s="471"/>
      <c r="E467" s="529"/>
      <c r="F467" s="529"/>
      <c r="G467" s="471"/>
      <c r="H467" s="492" t="str">
        <f>H$259</f>
        <v>July</v>
      </c>
      <c r="I467" s="498" t="s">
        <v>714</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25">
      <c r="A468" s="440"/>
      <c r="B468" s="449"/>
      <c r="C468" s="442">
        <f t="shared" si="36"/>
        <v>4</v>
      </c>
      <c r="D468" s="471"/>
      <c r="E468" s="529"/>
      <c r="F468" s="529"/>
      <c r="G468" s="471"/>
      <c r="H468" s="492"/>
      <c r="I468" s="498" t="s">
        <v>730</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25">
      <c r="A469" s="440"/>
      <c r="B469" s="449"/>
      <c r="C469" s="442">
        <f t="shared" si="36"/>
        <v>4</v>
      </c>
      <c r="D469" s="471"/>
      <c r="E469" s="529"/>
      <c r="F469" s="529"/>
      <c r="G469" s="471"/>
      <c r="H469" s="492"/>
      <c r="I469" s="498" t="s">
        <v>731</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25">
      <c r="A470" s="440"/>
      <c r="B470" s="449"/>
      <c r="C470" s="442">
        <f t="shared" si="36"/>
        <v>4</v>
      </c>
      <c r="D470" s="471"/>
      <c r="E470" s="529"/>
      <c r="F470" s="529"/>
      <c r="G470" s="471"/>
      <c r="H470" s="492"/>
      <c r="I470" s="498" t="s">
        <v>732</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hidden="1"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507</v>
      </c>
      <c r="AQ471" s="452"/>
      <c r="AR471" s="440"/>
      <c r="AS471" s="440"/>
      <c r="AT471" s="440"/>
    </row>
    <row r="472" spans="1:46" outlineLevel="1" collapsed="1" x14ac:dyDescent="0.25">
      <c r="A472" s="440"/>
      <c r="B472" s="449"/>
      <c r="C472" s="442">
        <f>INT($C$239)+1</f>
        <v>2</v>
      </c>
      <c r="D472" s="471"/>
      <c r="E472" s="529"/>
      <c r="F472" s="529"/>
      <c r="G472" s="471"/>
      <c r="H472" s="532" t="s">
        <v>733</v>
      </c>
      <c r="I472" s="489" t="s">
        <v>734</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hidden="1" customHeight="1" outlineLevel="3" x14ac:dyDescent="0.25">
      <c r="A473" s="440"/>
      <c r="B473" s="449"/>
      <c r="C473" s="442">
        <f>INT($C$239)+3.005</f>
        <v>4.0049999999999999</v>
      </c>
      <c r="D473" s="471" t="s">
        <v>502</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25">
      <c r="A474" s="440"/>
      <c r="B474" s="449"/>
      <c r="C474" s="442">
        <f t="shared" ref="C474:C481" si="37">INT($C$239)+2</f>
        <v>3</v>
      </c>
      <c r="D474" s="471"/>
      <c r="E474" s="529"/>
      <c r="F474" s="529"/>
      <c r="G474" s="471"/>
      <c r="H474" s="492" t="str">
        <f>"Birth: "&amp;H$258</f>
        <v>Birth: May</v>
      </c>
      <c r="I474" s="498" t="s">
        <v>628</v>
      </c>
      <c r="J474" s="498"/>
      <c r="K474" s="538">
        <f t="shared" ref="K474:Q474" si="38">K258</f>
        <v>43600</v>
      </c>
      <c r="L474" s="538">
        <f t="shared" si="38"/>
        <v>43600</v>
      </c>
      <c r="M474" s="538">
        <f t="shared" si="38"/>
        <v>43600</v>
      </c>
      <c r="N474" s="538">
        <f t="shared" si="38"/>
        <v>43600</v>
      </c>
      <c r="O474" s="538">
        <f t="shared" si="38"/>
        <v>43600</v>
      </c>
      <c r="P474" s="538">
        <f t="shared" si="38"/>
        <v>43600</v>
      </c>
      <c r="Q474" s="538">
        <f t="shared" si="38"/>
        <v>43570</v>
      </c>
      <c r="R474" s="608">
        <f>R266</f>
        <v>43600</v>
      </c>
      <c r="S474" s="608">
        <f>S266</f>
        <v>43570</v>
      </c>
      <c r="T474" s="608">
        <f>T266</f>
        <v>43570</v>
      </c>
      <c r="U474" s="608">
        <f>U266</f>
        <v>43570</v>
      </c>
      <c r="V474" s="476" t="s">
        <v>735</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25">
      <c r="A475" s="440"/>
      <c r="B475" s="449"/>
      <c r="C475" s="442">
        <f t="shared" si="37"/>
        <v>3</v>
      </c>
      <c r="D475" s="471"/>
      <c r="E475" s="529"/>
      <c r="F475" s="529"/>
      <c r="G475" s="471"/>
      <c r="H475" s="545"/>
      <c r="I475" s="498" t="s">
        <v>736</v>
      </c>
      <c r="J475" s="498"/>
      <c r="K475" s="609">
        <f t="shared" ref="K475:U475" si="39">K474+INDEX($R$308:$U$308,1,K$247+1)</f>
        <v>43691</v>
      </c>
      <c r="L475" s="609">
        <f t="shared" si="39"/>
        <v>43691</v>
      </c>
      <c r="M475" s="609">
        <f t="shared" si="39"/>
        <v>43691</v>
      </c>
      <c r="N475" s="609">
        <f t="shared" si="39"/>
        <v>43691</v>
      </c>
      <c r="O475" s="609">
        <f t="shared" si="39"/>
        <v>43691</v>
      </c>
      <c r="P475" s="609">
        <f t="shared" si="39"/>
        <v>43691</v>
      </c>
      <c r="Q475" s="609">
        <f t="shared" si="39"/>
        <v>43670</v>
      </c>
      <c r="R475" s="609">
        <f t="shared" si="39"/>
        <v>43691</v>
      </c>
      <c r="S475" s="609">
        <f t="shared" si="39"/>
        <v>43670</v>
      </c>
      <c r="T475" s="609">
        <f t="shared" si="39"/>
        <v>43680</v>
      </c>
      <c r="U475" s="609">
        <f t="shared" si="39"/>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25">
      <c r="A476" s="440"/>
      <c r="B476" s="449"/>
      <c r="C476" s="442">
        <f t="shared" si="37"/>
        <v>3</v>
      </c>
      <c r="D476" s="471"/>
      <c r="E476" s="529"/>
      <c r="F476" s="529"/>
      <c r="G476" s="471"/>
      <c r="H476" s="492" t="str">
        <f>"Birth: "&amp;H$259</f>
        <v>Birth: July</v>
      </c>
      <c r="I476" s="498" t="s">
        <v>628</v>
      </c>
      <c r="J476" s="498"/>
      <c r="K476" s="542">
        <f t="shared" ref="K476:Q476" si="40">K259</f>
        <v>43669</v>
      </c>
      <c r="L476" s="542">
        <f t="shared" si="40"/>
        <v>43669</v>
      </c>
      <c r="M476" s="542">
        <f t="shared" si="40"/>
        <v>43669</v>
      </c>
      <c r="N476" s="542">
        <f t="shared" si="40"/>
        <v>43669</v>
      </c>
      <c r="O476" s="542">
        <f t="shared" si="40"/>
        <v>43669</v>
      </c>
      <c r="P476" s="542">
        <f t="shared" si="40"/>
        <v>43669</v>
      </c>
      <c r="Q476" s="542">
        <f t="shared" si="40"/>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25">
      <c r="A477" s="440"/>
      <c r="B477" s="449"/>
      <c r="C477" s="442">
        <f t="shared" si="37"/>
        <v>3</v>
      </c>
      <c r="D477" s="471"/>
      <c r="E477" s="529"/>
      <c r="F477" s="529"/>
      <c r="G477" s="471"/>
      <c r="H477" s="545"/>
      <c r="I477" s="498" t="s">
        <v>736</v>
      </c>
      <c r="J477" s="498"/>
      <c r="K477" s="610">
        <f t="shared" ref="K477:U477" si="41">K476+INDEX($R$308:$U$308,1,K$247+1)</f>
        <v>43760</v>
      </c>
      <c r="L477" s="610">
        <f t="shared" si="41"/>
        <v>43760</v>
      </c>
      <c r="M477" s="609">
        <f t="shared" si="41"/>
        <v>43760</v>
      </c>
      <c r="N477" s="609">
        <f t="shared" si="41"/>
        <v>43760</v>
      </c>
      <c r="O477" s="609">
        <f t="shared" si="41"/>
        <v>43760</v>
      </c>
      <c r="P477" s="609">
        <f t="shared" si="41"/>
        <v>43760</v>
      </c>
      <c r="Q477" s="609">
        <f t="shared" si="41"/>
        <v>43717</v>
      </c>
      <c r="R477" s="609">
        <f t="shared" si="41"/>
        <v>43760</v>
      </c>
      <c r="S477" s="609">
        <f t="shared" si="41"/>
        <v>43717</v>
      </c>
      <c r="T477" s="609">
        <f t="shared" si="41"/>
        <v>43727</v>
      </c>
      <c r="U477" s="609">
        <f t="shared" si="41"/>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hidden="1" outlineLevel="2" x14ac:dyDescent="0.25">
      <c r="A478" s="440"/>
      <c r="B478" s="449"/>
      <c r="C478" s="442">
        <f t="shared" si="37"/>
        <v>3</v>
      </c>
      <c r="D478" s="471"/>
      <c r="E478" s="529"/>
      <c r="F478" s="529"/>
      <c r="G478" s="471"/>
      <c r="H478" s="545" t="s">
        <v>638</v>
      </c>
      <c r="I478" s="499" t="s">
        <v>737</v>
      </c>
      <c r="J478" s="602" t="s">
        <v>738</v>
      </c>
      <c r="K478" s="603">
        <f>COUNTA($H$479:$H$527)</f>
        <v>2</v>
      </c>
      <c r="L478" s="603">
        <f>COUNTA($I$479:$I$527)/K478</f>
        <v>8</v>
      </c>
      <c r="M478" s="547">
        <f>COUNTA($J$479:$J$527)/(L478*K478)</f>
        <v>3</v>
      </c>
      <c r="N478" s="611" t="s">
        <v>739</v>
      </c>
      <c r="O478" s="612"/>
      <c r="P478" s="612"/>
      <c r="Q478" s="612"/>
      <c r="R478" s="612"/>
      <c r="S478" s="612"/>
      <c r="T478" s="612"/>
      <c r="U478" s="585"/>
      <c r="V478" s="492" t="s">
        <v>740</v>
      </c>
      <c r="W478" s="476"/>
      <c r="X478" s="498" t="s">
        <v>741</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25">
      <c r="A479" s="440"/>
      <c r="B479" s="449"/>
      <c r="C479" s="442">
        <f t="shared" si="37"/>
        <v>3</v>
      </c>
      <c r="D479" s="471"/>
      <c r="E479" s="529"/>
      <c r="F479" s="529"/>
      <c r="G479" s="471"/>
      <c r="H479" s="492" t="str">
        <f>H$258</f>
        <v>May</v>
      </c>
      <c r="I479" s="492">
        <v>0</v>
      </c>
      <c r="J479" s="519" t="s">
        <v>616</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42">R479&lt;(MAX(R$263:R$270)+MAX($I$308*R$308,$I$309*R$309,$I$310*R$310))</f>
        <v>0</v>
      </c>
      <c r="Y479" s="476" t="b">
        <f t="shared" si="42"/>
        <v>0</v>
      </c>
      <c r="Z479" s="476" t="b">
        <f t="shared" si="42"/>
        <v>1</v>
      </c>
      <c r="AA479" s="476" t="b">
        <f t="shared" si="42"/>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25">
      <c r="A480" s="440"/>
      <c r="B480" s="449"/>
      <c r="C480" s="442">
        <f t="shared" si="37"/>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42"/>
        <v>0</v>
      </c>
      <c r="Y480" s="476" t="b">
        <f t="shared" si="42"/>
        <v>0</v>
      </c>
      <c r="Z480" s="476" t="b">
        <f t="shared" si="42"/>
        <v>1</v>
      </c>
      <c r="AA480" s="476" t="b">
        <f t="shared" si="42"/>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25">
      <c r="A481" s="440"/>
      <c r="B481" s="449"/>
      <c r="C481" s="442">
        <f t="shared" si="37"/>
        <v>3</v>
      </c>
      <c r="D481" s="471"/>
      <c r="E481" s="529"/>
      <c r="F481" s="529"/>
      <c r="G481" s="471"/>
      <c r="H481" s="492"/>
      <c r="I481" s="492"/>
      <c r="J481" s="519" t="s">
        <v>981</v>
      </c>
      <c r="K481" s="476"/>
      <c r="L481" s="476"/>
      <c r="M481" s="476"/>
      <c r="N481" s="476"/>
      <c r="O481" s="476"/>
      <c r="P481" s="476"/>
      <c r="Q481" s="476"/>
      <c r="R481" s="614">
        <v>43753</v>
      </c>
      <c r="S481" s="614">
        <v>43753</v>
      </c>
      <c r="T481" s="614">
        <v>43753</v>
      </c>
      <c r="U481" s="614">
        <v>43753</v>
      </c>
      <c r="V481" s="520">
        <v>0.5</v>
      </c>
      <c r="W481" s="476"/>
      <c r="X481" s="476" t="b">
        <f t="shared" si="42"/>
        <v>0</v>
      </c>
      <c r="Y481" s="476" t="b">
        <f t="shared" si="42"/>
        <v>0</v>
      </c>
      <c r="Z481" s="476" t="b">
        <f t="shared" si="42"/>
        <v>1</v>
      </c>
      <c r="AA481" s="476" t="b">
        <f t="shared" si="42"/>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25">
      <c r="A482" s="440"/>
      <c r="B482" s="449"/>
      <c r="C482" s="442">
        <f>INT($C$239)+3</f>
        <v>4</v>
      </c>
      <c r="D482" s="471"/>
      <c r="E482" s="529"/>
      <c r="F482" s="529"/>
      <c r="G482" s="471"/>
      <c r="H482" s="476"/>
      <c r="I482" s="492">
        <v>1</v>
      </c>
      <c r="J482" s="492" t="s">
        <v>742</v>
      </c>
      <c r="K482" s="575">
        <f>DATE(YEAR(K479)+1,MONTH(K479),DAY(K479))</f>
        <v>44119</v>
      </c>
      <c r="L482" s="575">
        <f>DATE(YEAR(L479)+1,MONTH(L479),DAY(L479))</f>
        <v>44119</v>
      </c>
      <c r="M482" s="575">
        <f>DATE(YEAR(M479)+1,MONTH(M479),DAY(M479))</f>
        <v>44119</v>
      </c>
      <c r="N482" s="476"/>
      <c r="O482" s="476"/>
      <c r="P482" s="476"/>
      <c r="Q482" s="476"/>
      <c r="R482" s="575">
        <f t="shared" ref="R482:U497" si="43">DATE(YEAR(R479)+1,MONTH(R479),DAY(R479))</f>
        <v>44119</v>
      </c>
      <c r="S482" s="575">
        <f t="shared" si="43"/>
        <v>44119</v>
      </c>
      <c r="T482" s="575">
        <f t="shared" si="43"/>
        <v>44119</v>
      </c>
      <c r="U482" s="575">
        <f t="shared" si="43"/>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25">
      <c r="A483" s="440"/>
      <c r="B483" s="449"/>
      <c r="C483" s="442">
        <f>INT($C$239)+3</f>
        <v>4</v>
      </c>
      <c r="D483" s="471"/>
      <c r="E483" s="529"/>
      <c r="F483" s="529"/>
      <c r="G483" s="471"/>
      <c r="H483" s="476"/>
      <c r="I483" s="492"/>
      <c r="J483" s="492" t="s">
        <v>731</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43"/>
        <v>44119</v>
      </c>
      <c r="S483" s="575">
        <f t="shared" si="43"/>
        <v>44119</v>
      </c>
      <c r="T483" s="575">
        <f t="shared" si="43"/>
        <v>44119</v>
      </c>
      <c r="U483" s="575">
        <f t="shared" si="43"/>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25">
      <c r="A484" s="440"/>
      <c r="B484" s="449"/>
      <c r="C484" s="442">
        <f>INT($C$239)+3</f>
        <v>4</v>
      </c>
      <c r="D484" s="471"/>
      <c r="E484" s="529"/>
      <c r="F484" s="529"/>
      <c r="G484" s="471"/>
      <c r="H484" s="476"/>
      <c r="I484" s="492"/>
      <c r="J484" s="492" t="s">
        <v>732</v>
      </c>
      <c r="K484" s="476"/>
      <c r="L484" s="476"/>
      <c r="M484" s="476"/>
      <c r="N484" s="476"/>
      <c r="O484" s="476"/>
      <c r="P484" s="476"/>
      <c r="Q484" s="476"/>
      <c r="R484" s="575">
        <f t="shared" si="43"/>
        <v>44119</v>
      </c>
      <c r="S484" s="575">
        <f t="shared" si="43"/>
        <v>44119</v>
      </c>
      <c r="T484" s="575">
        <f t="shared" si="43"/>
        <v>44119</v>
      </c>
      <c r="U484" s="575">
        <f t="shared" si="43"/>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25">
      <c r="A485" s="440"/>
      <c r="B485" s="449"/>
      <c r="C485" s="442">
        <f t="shared" ref="C485:C517" si="44">INT($C$239+3)</f>
        <v>4</v>
      </c>
      <c r="D485" s="471"/>
      <c r="E485" s="529"/>
      <c r="F485" s="529"/>
      <c r="G485" s="471"/>
      <c r="H485" s="476"/>
      <c r="I485" s="492">
        <v>2</v>
      </c>
      <c r="J485" s="492" t="s">
        <v>742</v>
      </c>
      <c r="K485" s="575">
        <f>DATE(YEAR(K482)+1,MONTH(K482),DAY(K482))</f>
        <v>44484</v>
      </c>
      <c r="L485" s="575">
        <f>DATE(YEAR(L482)+1,MONTH(L482),DAY(L482))</f>
        <v>44484</v>
      </c>
      <c r="M485" s="575">
        <f>DATE(YEAR(M482)+1,MONTH(M482),DAY(M482))</f>
        <v>44484</v>
      </c>
      <c r="N485" s="476"/>
      <c r="O485" s="476"/>
      <c r="P485" s="476"/>
      <c r="Q485" s="476"/>
      <c r="R485" s="575">
        <f t="shared" si="43"/>
        <v>44484</v>
      </c>
      <c r="S485" s="575">
        <f t="shared" si="43"/>
        <v>44484</v>
      </c>
      <c r="T485" s="575">
        <f t="shared" si="43"/>
        <v>44484</v>
      </c>
      <c r="U485" s="575">
        <f t="shared" si="43"/>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25">
      <c r="A486" s="440"/>
      <c r="B486" s="449"/>
      <c r="C486" s="442">
        <f t="shared" si="44"/>
        <v>4</v>
      </c>
      <c r="D486" s="471"/>
      <c r="E486" s="529"/>
      <c r="F486" s="529"/>
      <c r="G486" s="471"/>
      <c r="H486" s="476"/>
      <c r="I486" s="492"/>
      <c r="J486" s="492" t="s">
        <v>731</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43"/>
        <v>44484</v>
      </c>
      <c r="S486" s="575">
        <f t="shared" si="43"/>
        <v>44484</v>
      </c>
      <c r="T486" s="575">
        <f t="shared" si="43"/>
        <v>44484</v>
      </c>
      <c r="U486" s="575">
        <f t="shared" si="43"/>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25">
      <c r="A487" s="440"/>
      <c r="B487" s="449"/>
      <c r="C487" s="442">
        <f t="shared" si="44"/>
        <v>4</v>
      </c>
      <c r="D487" s="471"/>
      <c r="E487" s="529"/>
      <c r="F487" s="529"/>
      <c r="G487" s="471"/>
      <c r="H487" s="476"/>
      <c r="I487" s="492"/>
      <c r="J487" s="492" t="s">
        <v>732</v>
      </c>
      <c r="K487" s="476"/>
      <c r="L487" s="476"/>
      <c r="M487" s="476"/>
      <c r="N487" s="476"/>
      <c r="O487" s="476"/>
      <c r="P487" s="476"/>
      <c r="Q487" s="476"/>
      <c r="R487" s="575">
        <f t="shared" si="43"/>
        <v>44484</v>
      </c>
      <c r="S487" s="575">
        <f t="shared" si="43"/>
        <v>44484</v>
      </c>
      <c r="T487" s="575">
        <f t="shared" si="43"/>
        <v>44484</v>
      </c>
      <c r="U487" s="575">
        <f t="shared" si="43"/>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25">
      <c r="A488" s="440"/>
      <c r="B488" s="449"/>
      <c r="C488" s="442">
        <f t="shared" si="44"/>
        <v>4</v>
      </c>
      <c r="D488" s="471"/>
      <c r="E488" s="529"/>
      <c r="F488" s="529"/>
      <c r="G488" s="471"/>
      <c r="H488" s="476"/>
      <c r="I488" s="492">
        <v>3</v>
      </c>
      <c r="J488" s="492" t="s">
        <v>742</v>
      </c>
      <c r="K488" s="575">
        <f>DATE(YEAR(K485)+1,MONTH(K485),DAY(K485))</f>
        <v>44849</v>
      </c>
      <c r="L488" s="575">
        <f>DATE(YEAR(L485)+1,MONTH(L485),DAY(L485))</f>
        <v>44849</v>
      </c>
      <c r="M488" s="575">
        <f>DATE(YEAR(M485)+1,MONTH(M485),DAY(M485))</f>
        <v>44849</v>
      </c>
      <c r="N488" s="476"/>
      <c r="O488" s="476"/>
      <c r="P488" s="476"/>
      <c r="Q488" s="476"/>
      <c r="R488" s="575">
        <f t="shared" si="43"/>
        <v>44849</v>
      </c>
      <c r="S488" s="575">
        <f t="shared" si="43"/>
        <v>44849</v>
      </c>
      <c r="T488" s="575">
        <f t="shared" si="43"/>
        <v>44849</v>
      </c>
      <c r="U488" s="575">
        <f t="shared" si="43"/>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25">
      <c r="A489" s="440"/>
      <c r="B489" s="449"/>
      <c r="C489" s="442">
        <f t="shared" si="44"/>
        <v>4</v>
      </c>
      <c r="D489" s="471"/>
      <c r="E489" s="529"/>
      <c r="F489" s="529"/>
      <c r="G489" s="471"/>
      <c r="H489" s="476"/>
      <c r="I489" s="492"/>
      <c r="J489" s="492" t="s">
        <v>731</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43"/>
        <v>44849</v>
      </c>
      <c r="S489" s="575">
        <f t="shared" si="43"/>
        <v>44849</v>
      </c>
      <c r="T489" s="575">
        <f t="shared" si="43"/>
        <v>44849</v>
      </c>
      <c r="U489" s="575">
        <f t="shared" si="43"/>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25">
      <c r="A490" s="440"/>
      <c r="B490" s="449"/>
      <c r="C490" s="442">
        <f t="shared" si="44"/>
        <v>4</v>
      </c>
      <c r="D490" s="471"/>
      <c r="E490" s="529"/>
      <c r="F490" s="529"/>
      <c r="G490" s="471"/>
      <c r="H490" s="476"/>
      <c r="I490" s="492"/>
      <c r="J490" s="492" t="s">
        <v>732</v>
      </c>
      <c r="K490" s="476"/>
      <c r="L490" s="476"/>
      <c r="M490" s="476"/>
      <c r="N490" s="476"/>
      <c r="O490" s="476"/>
      <c r="P490" s="476"/>
      <c r="Q490" s="476"/>
      <c r="R490" s="575">
        <f t="shared" si="43"/>
        <v>44849</v>
      </c>
      <c r="S490" s="575">
        <f t="shared" si="43"/>
        <v>44849</v>
      </c>
      <c r="T490" s="575">
        <f t="shared" si="43"/>
        <v>44849</v>
      </c>
      <c r="U490" s="575">
        <f t="shared" si="43"/>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25">
      <c r="A491" s="440"/>
      <c r="B491" s="449"/>
      <c r="C491" s="442">
        <f t="shared" si="44"/>
        <v>4</v>
      </c>
      <c r="D491" s="471"/>
      <c r="E491" s="529"/>
      <c r="F491" s="529"/>
      <c r="G491" s="471"/>
      <c r="H491" s="476"/>
      <c r="I491" s="492">
        <v>4</v>
      </c>
      <c r="J491" s="492" t="s">
        <v>742</v>
      </c>
      <c r="K491" s="575">
        <f>DATE(YEAR(K488)+1,MONTH(K488),DAY(K488))</f>
        <v>45214</v>
      </c>
      <c r="L491" s="575">
        <f>DATE(YEAR(L488)+1,MONTH(L488),DAY(L488))</f>
        <v>45214</v>
      </c>
      <c r="M491" s="575">
        <f>DATE(YEAR(M488)+1,MONTH(M488),DAY(M488))</f>
        <v>45214</v>
      </c>
      <c r="N491" s="476"/>
      <c r="O491" s="476"/>
      <c r="P491" s="476"/>
      <c r="Q491" s="476"/>
      <c r="R491" s="575">
        <f t="shared" si="43"/>
        <v>45214</v>
      </c>
      <c r="S491" s="575">
        <f t="shared" si="43"/>
        <v>45214</v>
      </c>
      <c r="T491" s="575">
        <f t="shared" si="43"/>
        <v>45214</v>
      </c>
      <c r="U491" s="575">
        <f t="shared" si="43"/>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25">
      <c r="A492" s="440"/>
      <c r="B492" s="449"/>
      <c r="C492" s="442">
        <f t="shared" si="44"/>
        <v>4</v>
      </c>
      <c r="D492" s="471"/>
      <c r="E492" s="529"/>
      <c r="F492" s="529"/>
      <c r="G492" s="471"/>
      <c r="H492" s="476"/>
      <c r="I492" s="492"/>
      <c r="J492" s="492" t="s">
        <v>731</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43"/>
        <v>45214</v>
      </c>
      <c r="S492" s="575">
        <f t="shared" si="43"/>
        <v>45214</v>
      </c>
      <c r="T492" s="575">
        <f t="shared" si="43"/>
        <v>45214</v>
      </c>
      <c r="U492" s="575">
        <f t="shared" si="43"/>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25">
      <c r="A493" s="440"/>
      <c r="B493" s="449"/>
      <c r="C493" s="442">
        <f t="shared" si="44"/>
        <v>4</v>
      </c>
      <c r="D493" s="471"/>
      <c r="E493" s="529"/>
      <c r="F493" s="529"/>
      <c r="G493" s="471"/>
      <c r="H493" s="476"/>
      <c r="I493" s="492"/>
      <c r="J493" s="492" t="s">
        <v>732</v>
      </c>
      <c r="K493" s="476"/>
      <c r="L493" s="476"/>
      <c r="M493" s="476"/>
      <c r="N493" s="476"/>
      <c r="O493" s="476"/>
      <c r="P493" s="476"/>
      <c r="Q493" s="476"/>
      <c r="R493" s="575">
        <f t="shared" si="43"/>
        <v>45214</v>
      </c>
      <c r="S493" s="575">
        <f t="shared" si="43"/>
        <v>45214</v>
      </c>
      <c r="T493" s="575">
        <f t="shared" si="43"/>
        <v>45214</v>
      </c>
      <c r="U493" s="575">
        <f t="shared" si="43"/>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25">
      <c r="A494" s="440"/>
      <c r="B494" s="449"/>
      <c r="C494" s="442">
        <f t="shared" si="44"/>
        <v>4</v>
      </c>
      <c r="D494" s="471"/>
      <c r="E494" s="529"/>
      <c r="F494" s="529"/>
      <c r="G494" s="471"/>
      <c r="H494" s="476"/>
      <c r="I494" s="492">
        <v>5</v>
      </c>
      <c r="J494" s="492" t="s">
        <v>742</v>
      </c>
      <c r="K494" s="575">
        <f>DATE(YEAR(K491)+1,MONTH(K491),DAY(K491))</f>
        <v>45580</v>
      </c>
      <c r="L494" s="575">
        <f>DATE(YEAR(L491)+1,MONTH(L491),DAY(L491))</f>
        <v>45580</v>
      </c>
      <c r="M494" s="575">
        <f>DATE(YEAR(M491)+1,MONTH(M491),DAY(M491))</f>
        <v>45580</v>
      </c>
      <c r="N494" s="476"/>
      <c r="O494" s="476"/>
      <c r="P494" s="476"/>
      <c r="Q494" s="476"/>
      <c r="R494" s="575">
        <f t="shared" si="43"/>
        <v>45580</v>
      </c>
      <c r="S494" s="575">
        <f t="shared" si="43"/>
        <v>45580</v>
      </c>
      <c r="T494" s="575">
        <f t="shared" si="43"/>
        <v>45580</v>
      </c>
      <c r="U494" s="575">
        <f t="shared" si="43"/>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25">
      <c r="A495" s="440"/>
      <c r="B495" s="449"/>
      <c r="C495" s="442">
        <f t="shared" si="44"/>
        <v>4</v>
      </c>
      <c r="D495" s="471"/>
      <c r="E495" s="529"/>
      <c r="F495" s="529"/>
      <c r="G495" s="471"/>
      <c r="H495" s="476"/>
      <c r="I495" s="492"/>
      <c r="J495" s="492" t="s">
        <v>731</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43"/>
        <v>45580</v>
      </c>
      <c r="S495" s="575">
        <f t="shared" si="43"/>
        <v>45580</v>
      </c>
      <c r="T495" s="575">
        <f t="shared" si="43"/>
        <v>45580</v>
      </c>
      <c r="U495" s="575">
        <f t="shared" si="43"/>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25">
      <c r="A496" s="440"/>
      <c r="B496" s="449"/>
      <c r="C496" s="442">
        <f t="shared" si="44"/>
        <v>4</v>
      </c>
      <c r="D496" s="471"/>
      <c r="E496" s="529"/>
      <c r="F496" s="529"/>
      <c r="G496" s="471"/>
      <c r="H496" s="476"/>
      <c r="I496" s="492"/>
      <c r="J496" s="492" t="s">
        <v>732</v>
      </c>
      <c r="K496" s="476"/>
      <c r="L496" s="476"/>
      <c r="M496" s="476"/>
      <c r="N496" s="476"/>
      <c r="O496" s="476"/>
      <c r="P496" s="476"/>
      <c r="Q496" s="476"/>
      <c r="R496" s="575">
        <f t="shared" si="43"/>
        <v>45580</v>
      </c>
      <c r="S496" s="575">
        <f t="shared" si="43"/>
        <v>45580</v>
      </c>
      <c r="T496" s="575">
        <f t="shared" si="43"/>
        <v>45580</v>
      </c>
      <c r="U496" s="575">
        <f t="shared" si="43"/>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25">
      <c r="A497" s="440"/>
      <c r="B497" s="449"/>
      <c r="C497" s="442">
        <f t="shared" si="44"/>
        <v>4</v>
      </c>
      <c r="D497" s="471"/>
      <c r="E497" s="529"/>
      <c r="F497" s="529"/>
      <c r="G497" s="471"/>
      <c r="H497" s="476"/>
      <c r="I497" s="492">
        <v>6</v>
      </c>
      <c r="J497" s="492" t="s">
        <v>742</v>
      </c>
      <c r="K497" s="575">
        <f>DATE(YEAR(K494)+1,MONTH(K494),DAY(K494))</f>
        <v>45945</v>
      </c>
      <c r="L497" s="575">
        <f>DATE(YEAR(L494)+1,MONTH(L494),DAY(L494))</f>
        <v>45945</v>
      </c>
      <c r="M497" s="575">
        <f>DATE(YEAR(M494)+1,MONTH(M494),DAY(M494))</f>
        <v>45945</v>
      </c>
      <c r="N497" s="476"/>
      <c r="O497" s="476"/>
      <c r="P497" s="476"/>
      <c r="Q497" s="476"/>
      <c r="R497" s="575">
        <f t="shared" si="43"/>
        <v>45945</v>
      </c>
      <c r="S497" s="575">
        <f t="shared" si="43"/>
        <v>45945</v>
      </c>
      <c r="T497" s="575">
        <f t="shared" si="43"/>
        <v>45945</v>
      </c>
      <c r="U497" s="575">
        <f t="shared" si="43"/>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25">
      <c r="A498" s="440"/>
      <c r="B498" s="449"/>
      <c r="C498" s="442">
        <f t="shared" si="44"/>
        <v>4</v>
      </c>
      <c r="D498" s="471"/>
      <c r="E498" s="529"/>
      <c r="F498" s="529"/>
      <c r="G498" s="471"/>
      <c r="H498" s="476"/>
      <c r="I498" s="492"/>
      <c r="J498" s="492" t="s">
        <v>731</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ref="R498:U502" si="45">DATE(YEAR(R495)+1,MONTH(R495),DAY(R495))</f>
        <v>45945</v>
      </c>
      <c r="S498" s="575">
        <f t="shared" si="45"/>
        <v>45945</v>
      </c>
      <c r="T498" s="575">
        <f t="shared" si="45"/>
        <v>45945</v>
      </c>
      <c r="U498" s="575">
        <f t="shared" si="45"/>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25">
      <c r="A499" s="440"/>
      <c r="B499" s="449"/>
      <c r="C499" s="442">
        <f t="shared" si="44"/>
        <v>4</v>
      </c>
      <c r="D499" s="471"/>
      <c r="E499" s="529"/>
      <c r="F499" s="529"/>
      <c r="G499" s="471"/>
      <c r="H499" s="476"/>
      <c r="I499" s="492"/>
      <c r="J499" s="492" t="s">
        <v>732</v>
      </c>
      <c r="K499" s="476"/>
      <c r="L499" s="476"/>
      <c r="M499" s="476"/>
      <c r="N499" s="476"/>
      <c r="O499" s="476"/>
      <c r="P499" s="476"/>
      <c r="Q499" s="476"/>
      <c r="R499" s="575">
        <f t="shared" si="45"/>
        <v>45945</v>
      </c>
      <c r="S499" s="575">
        <f t="shared" si="45"/>
        <v>45945</v>
      </c>
      <c r="T499" s="575">
        <f t="shared" si="45"/>
        <v>45945</v>
      </c>
      <c r="U499" s="575">
        <f t="shared" si="45"/>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25">
      <c r="A500" s="440"/>
      <c r="B500" s="449"/>
      <c r="C500" s="442">
        <f t="shared" si="44"/>
        <v>4</v>
      </c>
      <c r="D500" s="471"/>
      <c r="E500" s="529"/>
      <c r="F500" s="529"/>
      <c r="G500" s="471"/>
      <c r="H500" s="476"/>
      <c r="I500" s="492">
        <v>7</v>
      </c>
      <c r="J500" s="492" t="s">
        <v>742</v>
      </c>
      <c r="K500" s="575">
        <f>DATE(YEAR(K497)+1,MONTH(K497),DAY(K497))</f>
        <v>46310</v>
      </c>
      <c r="L500" s="575">
        <f>DATE(YEAR(L497)+1,MONTH(L497),DAY(L497))</f>
        <v>46310</v>
      </c>
      <c r="M500" s="575">
        <f>DATE(YEAR(M497)+1,MONTH(M497),DAY(M497))</f>
        <v>46310</v>
      </c>
      <c r="N500" s="476"/>
      <c r="O500" s="476"/>
      <c r="P500" s="476"/>
      <c r="Q500" s="476"/>
      <c r="R500" s="575">
        <f t="shared" si="45"/>
        <v>46310</v>
      </c>
      <c r="S500" s="575">
        <f t="shared" si="45"/>
        <v>46310</v>
      </c>
      <c r="T500" s="575">
        <f t="shared" si="45"/>
        <v>46310</v>
      </c>
      <c r="U500" s="575">
        <f t="shared" si="45"/>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25">
      <c r="A501" s="440"/>
      <c r="B501" s="449"/>
      <c r="C501" s="442">
        <f t="shared" si="44"/>
        <v>4</v>
      </c>
      <c r="D501" s="471"/>
      <c r="E501" s="529"/>
      <c r="F501" s="529"/>
      <c r="G501" s="471"/>
      <c r="H501" s="476"/>
      <c r="I501" s="492"/>
      <c r="J501" s="492" t="s">
        <v>731</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45"/>
        <v>46310</v>
      </c>
      <c r="S501" s="575">
        <f t="shared" si="45"/>
        <v>46310</v>
      </c>
      <c r="T501" s="575">
        <f t="shared" si="45"/>
        <v>46310</v>
      </c>
      <c r="U501" s="575">
        <f t="shared" si="45"/>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25">
      <c r="A502" s="440"/>
      <c r="B502" s="449"/>
      <c r="C502" s="442">
        <f t="shared" si="44"/>
        <v>4</v>
      </c>
      <c r="D502" s="471"/>
      <c r="E502" s="529"/>
      <c r="F502" s="529"/>
      <c r="G502" s="471"/>
      <c r="H502" s="476"/>
      <c r="I502" s="492"/>
      <c r="J502" s="492" t="s">
        <v>732</v>
      </c>
      <c r="K502" s="476"/>
      <c r="L502" s="476"/>
      <c r="M502" s="476"/>
      <c r="N502" s="476"/>
      <c r="O502" s="476"/>
      <c r="P502" s="476"/>
      <c r="Q502" s="476"/>
      <c r="R502" s="575">
        <f t="shared" si="45"/>
        <v>46310</v>
      </c>
      <c r="S502" s="575">
        <f t="shared" si="45"/>
        <v>46310</v>
      </c>
      <c r="T502" s="575">
        <f t="shared" si="45"/>
        <v>46310</v>
      </c>
      <c r="U502" s="575">
        <f t="shared" si="45"/>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25">
      <c r="A503" s="440"/>
      <c r="B503" s="449"/>
      <c r="C503" s="442">
        <f t="shared" si="44"/>
        <v>4</v>
      </c>
      <c r="D503" s="471"/>
      <c r="E503" s="529"/>
      <c r="F503" s="529"/>
      <c r="G503" s="471"/>
      <c r="H503" s="492" t="str">
        <f>H$259</f>
        <v>July</v>
      </c>
      <c r="I503" s="492">
        <v>0</v>
      </c>
      <c r="J503" s="492" t="s">
        <v>742</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46">R503&lt;(MAX(R$271:R$278)+MAX($I$308*R$308,$I$309*R$309,$I$310*R$310))</f>
        <v>0</v>
      </c>
      <c r="Y503" s="476" t="b">
        <f t="shared" si="46"/>
        <v>0</v>
      </c>
      <c r="Z503" s="476" t="b">
        <f t="shared" si="46"/>
        <v>0</v>
      </c>
      <c r="AA503" s="476" t="b">
        <f t="shared" si="4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25">
      <c r="A504" s="440"/>
      <c r="B504" s="449"/>
      <c r="C504" s="442">
        <f t="shared" si="44"/>
        <v>4</v>
      </c>
      <c r="D504" s="471"/>
      <c r="E504" s="529"/>
      <c r="F504" s="529"/>
      <c r="G504" s="471"/>
      <c r="H504" s="492"/>
      <c r="I504" s="492"/>
      <c r="J504" s="492" t="s">
        <v>731</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46"/>
        <v>0</v>
      </c>
      <c r="Y504" s="476" t="b">
        <f t="shared" si="46"/>
        <v>0</v>
      </c>
      <c r="Z504" s="476" t="b">
        <f t="shared" si="46"/>
        <v>0</v>
      </c>
      <c r="AA504" s="476" t="b">
        <f t="shared" si="4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25">
      <c r="A505" s="440"/>
      <c r="B505" s="449"/>
      <c r="C505" s="442">
        <f t="shared" si="44"/>
        <v>4</v>
      </c>
      <c r="D505" s="471"/>
      <c r="E505" s="529"/>
      <c r="F505" s="529"/>
      <c r="G505" s="471"/>
      <c r="H505" s="492"/>
      <c r="I505" s="492"/>
      <c r="J505" s="492" t="s">
        <v>732</v>
      </c>
      <c r="K505" s="476"/>
      <c r="L505" s="476"/>
      <c r="M505" s="476"/>
      <c r="N505" s="476"/>
      <c r="O505" s="476"/>
      <c r="P505" s="476"/>
      <c r="Q505" s="476"/>
      <c r="R505" s="614">
        <v>43845</v>
      </c>
      <c r="S505" s="614">
        <v>43845</v>
      </c>
      <c r="T505" s="614">
        <v>43845</v>
      </c>
      <c r="U505" s="614">
        <v>43845</v>
      </c>
      <c r="V505" s="476"/>
      <c r="W505" s="476"/>
      <c r="X505" s="476" t="b">
        <f t="shared" si="46"/>
        <v>0</v>
      </c>
      <c r="Y505" s="476" t="b">
        <f t="shared" si="46"/>
        <v>0</v>
      </c>
      <c r="Z505" s="476" t="b">
        <f t="shared" si="46"/>
        <v>0</v>
      </c>
      <c r="AA505" s="476" t="b">
        <f t="shared" si="4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25">
      <c r="A506" s="440"/>
      <c r="B506" s="449"/>
      <c r="C506" s="442">
        <f t="shared" si="44"/>
        <v>4</v>
      </c>
      <c r="D506" s="471"/>
      <c r="E506" s="529"/>
      <c r="F506" s="529"/>
      <c r="G506" s="471"/>
      <c r="H506" s="476"/>
      <c r="I506" s="492">
        <v>1</v>
      </c>
      <c r="J506" s="492" t="s">
        <v>742</v>
      </c>
      <c r="K506" s="575">
        <f>DATE(YEAR(K503)+1,MONTH(K503),DAY(K503))</f>
        <v>44211</v>
      </c>
      <c r="L506" s="575">
        <f>DATE(YEAR(L503)+1,MONTH(L503),DAY(L503))</f>
        <v>44211</v>
      </c>
      <c r="M506" s="575">
        <f>DATE(YEAR(M503)+1,MONTH(M503),DAY(M503))</f>
        <v>44211</v>
      </c>
      <c r="N506" s="476"/>
      <c r="O506" s="476"/>
      <c r="P506" s="476"/>
      <c r="Q506" s="476"/>
      <c r="R506" s="575">
        <f t="shared" ref="R506:U521" si="47">DATE(YEAR(R503)+1,MONTH(R503),DAY(R503))</f>
        <v>44211</v>
      </c>
      <c r="S506" s="575">
        <f t="shared" si="47"/>
        <v>44211</v>
      </c>
      <c r="T506" s="575">
        <f t="shared" si="47"/>
        <v>44211</v>
      </c>
      <c r="U506" s="575">
        <f t="shared" si="4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25">
      <c r="A507" s="440"/>
      <c r="B507" s="449"/>
      <c r="C507" s="442">
        <f t="shared" si="44"/>
        <v>4</v>
      </c>
      <c r="D507" s="471"/>
      <c r="E507" s="529"/>
      <c r="F507" s="529"/>
      <c r="G507" s="471"/>
      <c r="H507" s="476"/>
      <c r="I507" s="492"/>
      <c r="J507" s="492" t="s">
        <v>731</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47"/>
        <v>44211</v>
      </c>
      <c r="S507" s="575">
        <f t="shared" si="47"/>
        <v>44211</v>
      </c>
      <c r="T507" s="575">
        <f t="shared" si="47"/>
        <v>44211</v>
      </c>
      <c r="U507" s="575">
        <f t="shared" si="4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25">
      <c r="A508" s="440"/>
      <c r="B508" s="449"/>
      <c r="C508" s="442">
        <f t="shared" si="44"/>
        <v>4</v>
      </c>
      <c r="D508" s="471"/>
      <c r="E508" s="529"/>
      <c r="F508" s="529"/>
      <c r="G508" s="471"/>
      <c r="H508" s="476"/>
      <c r="I508" s="492"/>
      <c r="J508" s="492" t="s">
        <v>732</v>
      </c>
      <c r="K508" s="476"/>
      <c r="L508" s="476"/>
      <c r="M508" s="476"/>
      <c r="N508" s="476"/>
      <c r="O508" s="476"/>
      <c r="P508" s="476"/>
      <c r="Q508" s="476"/>
      <c r="R508" s="575">
        <f t="shared" si="47"/>
        <v>44211</v>
      </c>
      <c r="S508" s="575">
        <f t="shared" si="47"/>
        <v>44211</v>
      </c>
      <c r="T508" s="575">
        <f t="shared" si="47"/>
        <v>44211</v>
      </c>
      <c r="U508" s="575">
        <f t="shared" si="4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25">
      <c r="A509" s="440"/>
      <c r="B509" s="449"/>
      <c r="C509" s="442">
        <f t="shared" si="44"/>
        <v>4</v>
      </c>
      <c r="D509" s="471"/>
      <c r="E509" s="529"/>
      <c r="F509" s="529"/>
      <c r="G509" s="471"/>
      <c r="H509" s="476"/>
      <c r="I509" s="492">
        <v>2</v>
      </c>
      <c r="J509" s="492" t="s">
        <v>742</v>
      </c>
      <c r="K509" s="575">
        <f>DATE(YEAR(K506)+1,MONTH(K506),DAY(K506))</f>
        <v>44576</v>
      </c>
      <c r="L509" s="575">
        <f>DATE(YEAR(L506)+1,MONTH(L506),DAY(L506))</f>
        <v>44576</v>
      </c>
      <c r="M509" s="575">
        <f>DATE(YEAR(M506)+1,MONTH(M506),DAY(M506))</f>
        <v>44576</v>
      </c>
      <c r="N509" s="476"/>
      <c r="O509" s="476"/>
      <c r="P509" s="476"/>
      <c r="Q509" s="476"/>
      <c r="R509" s="575">
        <f t="shared" si="47"/>
        <v>44576</v>
      </c>
      <c r="S509" s="575">
        <f t="shared" si="47"/>
        <v>44576</v>
      </c>
      <c r="T509" s="575">
        <f t="shared" si="47"/>
        <v>44576</v>
      </c>
      <c r="U509" s="575">
        <f t="shared" si="4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25">
      <c r="A510" s="440"/>
      <c r="B510" s="449"/>
      <c r="C510" s="442">
        <f t="shared" si="44"/>
        <v>4</v>
      </c>
      <c r="D510" s="471"/>
      <c r="E510" s="529"/>
      <c r="F510" s="529"/>
      <c r="G510" s="471"/>
      <c r="H510" s="476"/>
      <c r="I510" s="492"/>
      <c r="J510" s="492" t="s">
        <v>731</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47"/>
        <v>44576</v>
      </c>
      <c r="S510" s="575">
        <f t="shared" si="47"/>
        <v>44576</v>
      </c>
      <c r="T510" s="575">
        <f t="shared" si="47"/>
        <v>44576</v>
      </c>
      <c r="U510" s="575">
        <f t="shared" si="4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25">
      <c r="A511" s="440"/>
      <c r="B511" s="449"/>
      <c r="C511" s="442">
        <f t="shared" si="44"/>
        <v>4</v>
      </c>
      <c r="D511" s="471"/>
      <c r="E511" s="529"/>
      <c r="F511" s="529"/>
      <c r="G511" s="471"/>
      <c r="H511" s="476"/>
      <c r="I511" s="492"/>
      <c r="J511" s="492" t="s">
        <v>732</v>
      </c>
      <c r="K511" s="476"/>
      <c r="L511" s="476"/>
      <c r="M511" s="476"/>
      <c r="N511" s="476"/>
      <c r="O511" s="476"/>
      <c r="P511" s="476"/>
      <c r="Q511" s="476"/>
      <c r="R511" s="575">
        <f t="shared" si="47"/>
        <v>44576</v>
      </c>
      <c r="S511" s="575">
        <f t="shared" si="47"/>
        <v>44576</v>
      </c>
      <c r="T511" s="575">
        <f t="shared" si="47"/>
        <v>44576</v>
      </c>
      <c r="U511" s="575">
        <f t="shared" si="4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25">
      <c r="A512" s="440"/>
      <c r="B512" s="449"/>
      <c r="C512" s="442">
        <f t="shared" si="44"/>
        <v>4</v>
      </c>
      <c r="D512" s="471"/>
      <c r="E512" s="529"/>
      <c r="F512" s="529"/>
      <c r="G512" s="471"/>
      <c r="H512" s="476"/>
      <c r="I512" s="492">
        <v>3</v>
      </c>
      <c r="J512" s="492" t="s">
        <v>742</v>
      </c>
      <c r="K512" s="575">
        <f>DATE(YEAR(K509)+1,MONTH(K509),DAY(K509))</f>
        <v>44941</v>
      </c>
      <c r="L512" s="575">
        <f>DATE(YEAR(L509)+1,MONTH(L509),DAY(L509))</f>
        <v>44941</v>
      </c>
      <c r="M512" s="575">
        <f>DATE(YEAR(M509)+1,MONTH(M509),DAY(M509))</f>
        <v>44941</v>
      </c>
      <c r="N512" s="476"/>
      <c r="O512" s="476"/>
      <c r="P512" s="476"/>
      <c r="Q512" s="476"/>
      <c r="R512" s="575">
        <f t="shared" si="47"/>
        <v>44941</v>
      </c>
      <c r="S512" s="575">
        <f t="shared" si="47"/>
        <v>44941</v>
      </c>
      <c r="T512" s="575">
        <f t="shared" si="47"/>
        <v>44941</v>
      </c>
      <c r="U512" s="575">
        <f t="shared" si="4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25">
      <c r="A513" s="440"/>
      <c r="B513" s="449"/>
      <c r="C513" s="442">
        <f t="shared" si="44"/>
        <v>4</v>
      </c>
      <c r="D513" s="471"/>
      <c r="E513" s="529"/>
      <c r="F513" s="529"/>
      <c r="G513" s="471"/>
      <c r="H513" s="476"/>
      <c r="I513" s="492"/>
      <c r="J513" s="492" t="s">
        <v>731</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47"/>
        <v>44941</v>
      </c>
      <c r="S513" s="575">
        <f t="shared" si="47"/>
        <v>44941</v>
      </c>
      <c r="T513" s="575">
        <f t="shared" si="47"/>
        <v>44941</v>
      </c>
      <c r="U513" s="575">
        <f t="shared" si="4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25">
      <c r="A514" s="440"/>
      <c r="B514" s="449"/>
      <c r="C514" s="442">
        <f t="shared" si="44"/>
        <v>4</v>
      </c>
      <c r="D514" s="471"/>
      <c r="E514" s="529"/>
      <c r="F514" s="529"/>
      <c r="G514" s="471"/>
      <c r="H514" s="476"/>
      <c r="I514" s="492"/>
      <c r="J514" s="492" t="s">
        <v>732</v>
      </c>
      <c r="K514" s="476"/>
      <c r="L514" s="476"/>
      <c r="M514" s="476"/>
      <c r="N514" s="476"/>
      <c r="O514" s="476"/>
      <c r="P514" s="476"/>
      <c r="Q514" s="476"/>
      <c r="R514" s="575">
        <f t="shared" si="47"/>
        <v>44941</v>
      </c>
      <c r="S514" s="575">
        <f t="shared" si="47"/>
        <v>44941</v>
      </c>
      <c r="T514" s="575">
        <f t="shared" si="47"/>
        <v>44941</v>
      </c>
      <c r="U514" s="575">
        <f t="shared" si="4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25">
      <c r="A515" s="440"/>
      <c r="B515" s="449"/>
      <c r="C515" s="442">
        <f t="shared" si="44"/>
        <v>4</v>
      </c>
      <c r="D515" s="471"/>
      <c r="E515" s="529"/>
      <c r="F515" s="529"/>
      <c r="G515" s="471"/>
      <c r="H515" s="476"/>
      <c r="I515" s="492">
        <v>4</v>
      </c>
      <c r="J515" s="492" t="s">
        <v>742</v>
      </c>
      <c r="K515" s="575">
        <f>DATE(YEAR(K512)+1,MONTH(K512),DAY(K512))</f>
        <v>45306</v>
      </c>
      <c r="L515" s="575">
        <f>DATE(YEAR(L512)+1,MONTH(L512),DAY(L512))</f>
        <v>45306</v>
      </c>
      <c r="M515" s="575">
        <f>DATE(YEAR(M512)+1,MONTH(M512),DAY(M512))</f>
        <v>45306</v>
      </c>
      <c r="N515" s="476"/>
      <c r="O515" s="476"/>
      <c r="P515" s="476"/>
      <c r="Q515" s="476"/>
      <c r="R515" s="575">
        <f t="shared" si="47"/>
        <v>45306</v>
      </c>
      <c r="S515" s="575">
        <f t="shared" si="47"/>
        <v>45306</v>
      </c>
      <c r="T515" s="575">
        <f t="shared" si="47"/>
        <v>45306</v>
      </c>
      <c r="U515" s="575">
        <f t="shared" si="4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25">
      <c r="A516" s="440"/>
      <c r="B516" s="449"/>
      <c r="C516" s="442">
        <f t="shared" si="44"/>
        <v>4</v>
      </c>
      <c r="D516" s="471"/>
      <c r="E516" s="529"/>
      <c r="F516" s="529"/>
      <c r="G516" s="471"/>
      <c r="H516" s="476"/>
      <c r="I516" s="492"/>
      <c r="J516" s="492" t="s">
        <v>731</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47"/>
        <v>45306</v>
      </c>
      <c r="S516" s="575">
        <f t="shared" si="47"/>
        <v>45306</v>
      </c>
      <c r="T516" s="575">
        <f t="shared" si="47"/>
        <v>45306</v>
      </c>
      <c r="U516" s="575">
        <f t="shared" si="4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25">
      <c r="A517" s="440"/>
      <c r="B517" s="449"/>
      <c r="C517" s="442">
        <f t="shared" si="44"/>
        <v>4</v>
      </c>
      <c r="D517" s="471"/>
      <c r="E517" s="529"/>
      <c r="F517" s="529"/>
      <c r="G517" s="471"/>
      <c r="H517" s="476"/>
      <c r="I517" s="492"/>
      <c r="J517" s="492" t="s">
        <v>732</v>
      </c>
      <c r="K517" s="476"/>
      <c r="L517" s="476"/>
      <c r="M517" s="476"/>
      <c r="N517" s="476"/>
      <c r="O517" s="476"/>
      <c r="P517" s="476"/>
      <c r="Q517" s="476"/>
      <c r="R517" s="575">
        <f t="shared" si="47"/>
        <v>45306</v>
      </c>
      <c r="S517" s="575">
        <f t="shared" si="47"/>
        <v>45306</v>
      </c>
      <c r="T517" s="575">
        <f t="shared" si="47"/>
        <v>45306</v>
      </c>
      <c r="U517" s="575">
        <f t="shared" si="4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25">
      <c r="A518" s="440"/>
      <c r="B518" s="449"/>
      <c r="C518" s="442">
        <f t="shared" ref="C518:C526" si="48">INT($C$239)+3</f>
        <v>4</v>
      </c>
      <c r="D518" s="471"/>
      <c r="E518" s="529"/>
      <c r="F518" s="529"/>
      <c r="G518" s="471"/>
      <c r="H518" s="476"/>
      <c r="I518" s="492">
        <v>5</v>
      </c>
      <c r="J518" s="492" t="s">
        <v>742</v>
      </c>
      <c r="K518" s="575">
        <f>DATE(YEAR(K515)+1,MONTH(K515),DAY(K515))</f>
        <v>45672</v>
      </c>
      <c r="L518" s="575">
        <f>DATE(YEAR(L515)+1,MONTH(L515),DAY(L515))</f>
        <v>45672</v>
      </c>
      <c r="M518" s="575">
        <f>DATE(YEAR(M515)+1,MONTH(M515),DAY(M515))</f>
        <v>45672</v>
      </c>
      <c r="N518" s="476"/>
      <c r="O518" s="476"/>
      <c r="P518" s="476"/>
      <c r="Q518" s="476"/>
      <c r="R518" s="575">
        <f t="shared" si="47"/>
        <v>45672</v>
      </c>
      <c r="S518" s="575">
        <f t="shared" si="47"/>
        <v>45672</v>
      </c>
      <c r="T518" s="575">
        <f t="shared" si="47"/>
        <v>45672</v>
      </c>
      <c r="U518" s="575">
        <f t="shared" si="4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25">
      <c r="A519" s="440"/>
      <c r="B519" s="449"/>
      <c r="C519" s="442">
        <f t="shared" si="48"/>
        <v>4</v>
      </c>
      <c r="D519" s="471"/>
      <c r="E519" s="529"/>
      <c r="F519" s="529"/>
      <c r="G519" s="471"/>
      <c r="H519" s="476"/>
      <c r="I519" s="492"/>
      <c r="J519" s="492" t="s">
        <v>731</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47"/>
        <v>45672</v>
      </c>
      <c r="S519" s="575">
        <f t="shared" si="47"/>
        <v>45672</v>
      </c>
      <c r="T519" s="575">
        <f t="shared" si="47"/>
        <v>45672</v>
      </c>
      <c r="U519" s="575">
        <f t="shared" si="4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25">
      <c r="A520" s="440"/>
      <c r="B520" s="449"/>
      <c r="C520" s="442">
        <f t="shared" si="48"/>
        <v>4</v>
      </c>
      <c r="D520" s="471"/>
      <c r="E520" s="529"/>
      <c r="F520" s="529"/>
      <c r="G520" s="471"/>
      <c r="H520" s="476"/>
      <c r="I520" s="492"/>
      <c r="J520" s="492" t="s">
        <v>732</v>
      </c>
      <c r="K520" s="476"/>
      <c r="L520" s="476"/>
      <c r="M520" s="476"/>
      <c r="N520" s="476"/>
      <c r="O520" s="476"/>
      <c r="P520" s="476"/>
      <c r="Q520" s="476"/>
      <c r="R520" s="575">
        <f t="shared" si="47"/>
        <v>45672</v>
      </c>
      <c r="S520" s="575">
        <f t="shared" si="47"/>
        <v>45672</v>
      </c>
      <c r="T520" s="575">
        <f t="shared" si="47"/>
        <v>45672</v>
      </c>
      <c r="U520" s="575">
        <f t="shared" si="4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25">
      <c r="A521" s="440"/>
      <c r="B521" s="449"/>
      <c r="C521" s="442">
        <f t="shared" si="48"/>
        <v>4</v>
      </c>
      <c r="D521" s="471"/>
      <c r="E521" s="529"/>
      <c r="F521" s="529"/>
      <c r="G521" s="471"/>
      <c r="H521" s="476"/>
      <c r="I521" s="492">
        <v>6</v>
      </c>
      <c r="J521" s="492" t="s">
        <v>742</v>
      </c>
      <c r="K521" s="575">
        <f>DATE(YEAR(K518)+1,MONTH(K518),DAY(K518))</f>
        <v>46037</v>
      </c>
      <c r="L521" s="575">
        <f>DATE(YEAR(L518)+1,MONTH(L518),DAY(L518))</f>
        <v>46037</v>
      </c>
      <c r="M521" s="575">
        <f>DATE(YEAR(M518)+1,MONTH(M518),DAY(M518))</f>
        <v>46037</v>
      </c>
      <c r="N521" s="476"/>
      <c r="O521" s="476"/>
      <c r="P521" s="476"/>
      <c r="Q521" s="476"/>
      <c r="R521" s="575">
        <f t="shared" si="47"/>
        <v>46037</v>
      </c>
      <c r="S521" s="575">
        <f t="shared" si="47"/>
        <v>46037</v>
      </c>
      <c r="T521" s="575">
        <f t="shared" si="47"/>
        <v>46037</v>
      </c>
      <c r="U521" s="575">
        <f t="shared" si="4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25">
      <c r="A522" s="440"/>
      <c r="B522" s="449"/>
      <c r="C522" s="442">
        <f t="shared" si="48"/>
        <v>4</v>
      </c>
      <c r="D522" s="471"/>
      <c r="E522" s="529"/>
      <c r="F522" s="529"/>
      <c r="G522" s="471"/>
      <c r="H522" s="476"/>
      <c r="I522" s="492"/>
      <c r="J522" s="492" t="s">
        <v>731</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ref="R522:U526" si="49">DATE(YEAR(R519)+1,MONTH(R519),DAY(R519))</f>
        <v>46037</v>
      </c>
      <c r="S522" s="575">
        <f t="shared" si="49"/>
        <v>46037</v>
      </c>
      <c r="T522" s="575">
        <f t="shared" si="49"/>
        <v>46037</v>
      </c>
      <c r="U522" s="575">
        <f t="shared" si="49"/>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25">
      <c r="A523" s="440"/>
      <c r="B523" s="449"/>
      <c r="C523" s="442">
        <f t="shared" si="48"/>
        <v>4</v>
      </c>
      <c r="D523" s="471"/>
      <c r="E523" s="529"/>
      <c r="F523" s="529"/>
      <c r="G523" s="471"/>
      <c r="H523" s="476"/>
      <c r="I523" s="492"/>
      <c r="J523" s="492" t="s">
        <v>732</v>
      </c>
      <c r="K523" s="476"/>
      <c r="L523" s="476"/>
      <c r="M523" s="476"/>
      <c r="N523" s="476"/>
      <c r="O523" s="476"/>
      <c r="P523" s="476"/>
      <c r="Q523" s="476"/>
      <c r="R523" s="575">
        <f t="shared" si="49"/>
        <v>46037</v>
      </c>
      <c r="S523" s="575">
        <f t="shared" si="49"/>
        <v>46037</v>
      </c>
      <c r="T523" s="575">
        <f t="shared" si="49"/>
        <v>46037</v>
      </c>
      <c r="U523" s="575">
        <f t="shared" si="49"/>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25">
      <c r="A524" s="440"/>
      <c r="B524" s="449"/>
      <c r="C524" s="442">
        <f t="shared" si="48"/>
        <v>4</v>
      </c>
      <c r="D524" s="471"/>
      <c r="E524" s="529"/>
      <c r="F524" s="529"/>
      <c r="G524" s="471"/>
      <c r="H524" s="476"/>
      <c r="I524" s="492">
        <v>7</v>
      </c>
      <c r="J524" s="492" t="s">
        <v>742</v>
      </c>
      <c r="K524" s="575">
        <f>DATE(YEAR(K521)+1,MONTH(K521),DAY(K521))</f>
        <v>46402</v>
      </c>
      <c r="L524" s="575">
        <f>DATE(YEAR(L521)+1,MONTH(L521),DAY(L521))</f>
        <v>46402</v>
      </c>
      <c r="M524" s="575">
        <f>DATE(YEAR(M521)+1,MONTH(M521),DAY(M521))</f>
        <v>46402</v>
      </c>
      <c r="N524" s="476"/>
      <c r="O524" s="476"/>
      <c r="P524" s="476"/>
      <c r="Q524" s="476"/>
      <c r="R524" s="575">
        <f t="shared" si="49"/>
        <v>46402</v>
      </c>
      <c r="S524" s="575">
        <f t="shared" si="49"/>
        <v>46402</v>
      </c>
      <c r="T524" s="575">
        <f t="shared" si="49"/>
        <v>46402</v>
      </c>
      <c r="U524" s="575">
        <f t="shared" si="49"/>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25">
      <c r="A525" s="440"/>
      <c r="B525" s="449"/>
      <c r="C525" s="442">
        <f t="shared" si="48"/>
        <v>4</v>
      </c>
      <c r="D525" s="471"/>
      <c r="E525" s="529"/>
      <c r="F525" s="529"/>
      <c r="G525" s="471"/>
      <c r="H525" s="476"/>
      <c r="I525" s="492"/>
      <c r="J525" s="492" t="s">
        <v>731</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49"/>
        <v>46402</v>
      </c>
      <c r="S525" s="575">
        <f t="shared" si="49"/>
        <v>46402</v>
      </c>
      <c r="T525" s="575">
        <f t="shared" si="49"/>
        <v>46402</v>
      </c>
      <c r="U525" s="575">
        <f t="shared" si="49"/>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25">
      <c r="A526" s="440"/>
      <c r="B526" s="449"/>
      <c r="C526" s="442">
        <f t="shared" si="48"/>
        <v>4</v>
      </c>
      <c r="D526" s="471"/>
      <c r="E526" s="529"/>
      <c r="F526" s="529"/>
      <c r="G526" s="471"/>
      <c r="H526" s="476"/>
      <c r="I526" s="492"/>
      <c r="J526" s="492" t="s">
        <v>732</v>
      </c>
      <c r="K526" s="476"/>
      <c r="L526" s="476"/>
      <c r="M526" s="476"/>
      <c r="N526" s="476"/>
      <c r="O526" s="476"/>
      <c r="P526" s="476"/>
      <c r="Q526" s="476"/>
      <c r="R526" s="575">
        <f t="shared" si="49"/>
        <v>46402</v>
      </c>
      <c r="S526" s="575">
        <f t="shared" si="49"/>
        <v>46402</v>
      </c>
      <c r="T526" s="575">
        <f t="shared" si="49"/>
        <v>46402</v>
      </c>
      <c r="U526" s="575">
        <f t="shared" si="49"/>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hidden="1"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507</v>
      </c>
      <c r="AQ527" s="452"/>
      <c r="AR527" s="440"/>
      <c r="AS527" s="440"/>
      <c r="AT527" s="440"/>
    </row>
    <row r="528" spans="1:46" hidden="1" outlineLevel="2" x14ac:dyDescent="0.25">
      <c r="A528" s="440"/>
      <c r="B528" s="449"/>
      <c r="C528" s="442">
        <f>INT($C$239)+2</f>
        <v>3</v>
      </c>
      <c r="D528" s="471"/>
      <c r="E528" s="529"/>
      <c r="F528" s="529"/>
      <c r="G528" s="471"/>
      <c r="H528" s="545"/>
      <c r="I528" s="499" t="s">
        <v>737</v>
      </c>
      <c r="J528" s="499"/>
      <c r="K528" s="499" t="s">
        <v>743</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25">
      <c r="A529" s="440"/>
      <c r="B529" s="449"/>
      <c r="C529" s="442">
        <f t="shared" ref="C529:C536" si="50">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25">
      <c r="A530" s="440"/>
      <c r="B530" s="449"/>
      <c r="C530" s="442">
        <f t="shared" si="50"/>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25">
      <c r="A531" s="440"/>
      <c r="B531" s="449"/>
      <c r="C531" s="442">
        <f t="shared" si="50"/>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25">
      <c r="A532" s="440"/>
      <c r="B532" s="449"/>
      <c r="C532" s="442">
        <f t="shared" si="50"/>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25">
      <c r="A533" s="440"/>
      <c r="B533" s="449"/>
      <c r="C533" s="442">
        <f t="shared" si="50"/>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25">
      <c r="A534" s="440"/>
      <c r="B534" s="449"/>
      <c r="C534" s="442">
        <f t="shared" si="50"/>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25">
      <c r="A535" s="440"/>
      <c r="B535" s="449"/>
      <c r="C535" s="442">
        <f t="shared" si="50"/>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25">
      <c r="A536" s="440"/>
      <c r="B536" s="449"/>
      <c r="C536" s="442">
        <f t="shared" si="50"/>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hidden="1"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507</v>
      </c>
      <c r="AQ537" s="452"/>
      <c r="AR537" s="440"/>
      <c r="AS537" s="440"/>
      <c r="AT537" s="440"/>
    </row>
    <row r="538" spans="1:46" ht="5.0999999999999996" hidden="1"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141</v>
      </c>
      <c r="AR539" s="440"/>
      <c r="AS539" s="440"/>
      <c r="AT539" s="440"/>
    </row>
    <row r="540" spans="1:46" ht="5.0999999999999996" customHeight="1" collapsed="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hidden="1"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hidden="1"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collapsed="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493</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collapsed="1" x14ac:dyDescent="0.25">
      <c r="A547" s="440"/>
      <c r="B547" s="449"/>
      <c r="C547" s="442">
        <f>INT($C$546)+1.02</f>
        <v>2.02</v>
      </c>
      <c r="D547" s="453"/>
      <c r="E547" s="522" t="s">
        <v>495</v>
      </c>
      <c r="F547" s="526">
        <v>1</v>
      </c>
      <c r="G547" s="462"/>
      <c r="H547" s="463" t="s">
        <v>744</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hidden="1"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hidden="1"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hidden="1"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hidden="1" outlineLevel="2" x14ac:dyDescent="0.25">
      <c r="A551" s="440"/>
      <c r="B551" s="449"/>
      <c r="C551" s="442">
        <f>INT($C$546)+2</f>
        <v>3</v>
      </c>
      <c r="D551" s="450"/>
      <c r="E551" s="529"/>
      <c r="F551" s="529"/>
      <c r="G551" s="450"/>
      <c r="H551" s="469"/>
      <c r="I551" s="469"/>
      <c r="J551" s="469"/>
      <c r="K551" s="530" t="s">
        <v>539</v>
      </c>
      <c r="L551" s="530"/>
      <c r="M551" s="530"/>
      <c r="N551" s="530" t="s">
        <v>540</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hidden="1" outlineLevel="2" x14ac:dyDescent="0.25">
      <c r="A552" s="440"/>
      <c r="B552" s="449"/>
      <c r="C552" s="442">
        <f>INT($C$546)+2</f>
        <v>3</v>
      </c>
      <c r="D552" s="450"/>
      <c r="E552" s="529"/>
      <c r="F552" s="529"/>
      <c r="G552" s="450"/>
      <c r="H552" s="469"/>
      <c r="I552" s="469"/>
      <c r="J552" s="469"/>
      <c r="K552" s="519" t="s">
        <v>14</v>
      </c>
      <c r="L552" s="519" t="s">
        <v>616</v>
      </c>
      <c r="M552" s="519" t="s">
        <v>4</v>
      </c>
      <c r="N552" s="519" t="s">
        <v>641</v>
      </c>
      <c r="O552" s="519" t="s">
        <v>642</v>
      </c>
      <c r="P552" s="519" t="s">
        <v>643</v>
      </c>
      <c r="Q552" s="519" t="s">
        <v>644</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hidden="1" customHeight="1" outlineLevel="2" x14ac:dyDescent="0.25">
      <c r="A553" s="440"/>
      <c r="B553" s="449" t="s">
        <v>499</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25">
      <c r="A555" s="440"/>
      <c r="B555" s="449" t="s">
        <v>500</v>
      </c>
      <c r="C555" s="442">
        <f>INT(MAX($C$557:$C$597))+1</f>
        <v>5</v>
      </c>
      <c r="D555" s="471" t="s">
        <v>501</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collapsed="1" x14ac:dyDescent="0.25">
      <c r="A556" s="440"/>
      <c r="B556" s="449"/>
      <c r="C556" s="442">
        <f>INT($C$546)+1</f>
        <v>2</v>
      </c>
      <c r="D556" s="471"/>
      <c r="E556" s="529"/>
      <c r="F556" s="529"/>
      <c r="G556" s="471"/>
      <c r="H556" s="532" t="s">
        <v>745</v>
      </c>
      <c r="I556" s="489" t="s">
        <v>746</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hidden="1" customHeight="1" outlineLevel="3" x14ac:dyDescent="0.25">
      <c r="A557" s="440"/>
      <c r="B557" s="449"/>
      <c r="C557" s="442">
        <f>INT($C$546)+3.005</f>
        <v>4.0049999999999999</v>
      </c>
      <c r="D557" s="471" t="s">
        <v>502</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hidden="1" outlineLevel="2" x14ac:dyDescent="0.25">
      <c r="A558" s="440"/>
      <c r="B558" s="449"/>
      <c r="C558" s="442">
        <f>INT($C$546)+2</f>
        <v>3</v>
      </c>
      <c r="D558" s="471"/>
      <c r="E558" s="529"/>
      <c r="F558" s="529"/>
      <c r="G558" s="471"/>
      <c r="H558" s="492" t="s">
        <v>747</v>
      </c>
      <c r="I558" s="478" t="s">
        <v>539</v>
      </c>
      <c r="J558" s="479">
        <v>1</v>
      </c>
      <c r="K558" s="476">
        <f>J558</f>
        <v>1</v>
      </c>
      <c r="L558" s="478" t="s">
        <v>540</v>
      </c>
      <c r="M558" s="479">
        <f>COUNTA($H$559:$H$578)</f>
        <v>2</v>
      </c>
      <c r="N558" s="476">
        <f>M558+3</f>
        <v>5</v>
      </c>
      <c r="O558" s="476" t="s">
        <v>748</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hidden="1" outlineLevel="2" x14ac:dyDescent="0.25">
      <c r="A559" s="440"/>
      <c r="B559" s="449"/>
      <c r="C559" s="442">
        <f>INT($C$546)+2</f>
        <v>3</v>
      </c>
      <c r="D559" s="471"/>
      <c r="E559" s="529"/>
      <c r="F559" s="529"/>
      <c r="G559" s="471"/>
      <c r="H559" s="545" t="s">
        <v>749</v>
      </c>
      <c r="I559" s="499" t="s">
        <v>737</v>
      </c>
      <c r="J559" s="499"/>
      <c r="K559" s="499" t="s">
        <v>750</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25">
      <c r="A560" s="440"/>
      <c r="B560" s="449"/>
      <c r="C560" s="442">
        <f t="shared" ref="C560:C567" si="51">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25">
      <c r="A561" s="440"/>
      <c r="B561" s="449"/>
      <c r="C561" s="442">
        <f t="shared" si="51"/>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25">
      <c r="A562" s="440"/>
      <c r="B562" s="449"/>
      <c r="C562" s="442">
        <f t="shared" si="51"/>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25">
      <c r="A563" s="440"/>
      <c r="B563" s="449"/>
      <c r="C563" s="442">
        <f t="shared" si="51"/>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25">
      <c r="A564" s="440"/>
      <c r="B564" s="449"/>
      <c r="C564" s="442">
        <f t="shared" si="51"/>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25">
      <c r="A565" s="440"/>
      <c r="B565" s="449"/>
      <c r="C565" s="442">
        <f t="shared" si="51"/>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25">
      <c r="A566" s="440"/>
      <c r="B566" s="449"/>
      <c r="C566" s="442">
        <f t="shared" si="51"/>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25">
      <c r="A567" s="440"/>
      <c r="B567" s="449"/>
      <c r="C567" s="442">
        <f t="shared" si="51"/>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hidden="1"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507</v>
      </c>
      <c r="AQ568" s="452"/>
      <c r="AR568" s="440"/>
      <c r="AS568" s="440"/>
      <c r="AT568" s="440"/>
    </row>
    <row r="569" spans="1:46" hidden="1" outlineLevel="2" x14ac:dyDescent="0.25">
      <c r="A569" s="440"/>
      <c r="B569" s="449"/>
      <c r="C569" s="442">
        <f>INT($C$546)+2</f>
        <v>3</v>
      </c>
      <c r="D569" s="471"/>
      <c r="E569" s="529"/>
      <c r="F569" s="529"/>
      <c r="G569" s="471"/>
      <c r="H569" s="545" t="s">
        <v>751</v>
      </c>
      <c r="I569" s="499" t="s">
        <v>639</v>
      </c>
      <c r="J569" s="499"/>
      <c r="K569" s="476"/>
      <c r="L569" s="476"/>
      <c r="M569" s="476"/>
      <c r="N569" s="499" t="s">
        <v>752</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25">
      <c r="A570" s="440"/>
      <c r="B570" s="449"/>
      <c r="C570" s="442">
        <f t="shared" ref="C570:C577" si="52">INT($C$546)+3</f>
        <v>4</v>
      </c>
      <c r="D570" s="471"/>
      <c r="E570" s="529"/>
      <c r="F570" s="529"/>
      <c r="G570" s="471"/>
      <c r="H570" s="476"/>
      <c r="I570" s="476">
        <v>0</v>
      </c>
      <c r="J570" s="476" t="s">
        <v>661</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25">
      <c r="A571" s="440"/>
      <c r="B571" s="449"/>
      <c r="C571" s="442">
        <f t="shared" si="52"/>
        <v>4</v>
      </c>
      <c r="D571" s="471"/>
      <c r="E571" s="529"/>
      <c r="F571" s="529"/>
      <c r="G571" s="471"/>
      <c r="H571" s="476"/>
      <c r="I571" s="476">
        <v>1</v>
      </c>
      <c r="J571" s="476" t="s">
        <v>662</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25">
      <c r="A572" s="440"/>
      <c r="B572" s="449"/>
      <c r="C572" s="442">
        <f t="shared" si="52"/>
        <v>4</v>
      </c>
      <c r="D572" s="471"/>
      <c r="E572" s="529"/>
      <c r="F572" s="529"/>
      <c r="G572" s="471"/>
      <c r="H572" s="476"/>
      <c r="I572" s="476">
        <v>2</v>
      </c>
      <c r="J572" s="476" t="s">
        <v>663</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25">
      <c r="A573" s="440"/>
      <c r="B573" s="449"/>
      <c r="C573" s="442">
        <f t="shared" si="52"/>
        <v>4</v>
      </c>
      <c r="D573" s="471"/>
      <c r="E573" s="529"/>
      <c r="F573" s="529"/>
      <c r="G573" s="471"/>
      <c r="H573" s="476"/>
      <c r="I573" s="476">
        <v>3</v>
      </c>
      <c r="J573" s="476" t="s">
        <v>648</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25">
      <c r="A574" s="440"/>
      <c r="B574" s="449"/>
      <c r="C574" s="442">
        <f t="shared" si="52"/>
        <v>4</v>
      </c>
      <c r="D574" s="471"/>
      <c r="E574" s="529"/>
      <c r="F574" s="529"/>
      <c r="G574" s="471"/>
      <c r="H574" s="476"/>
      <c r="I574" s="476">
        <v>4</v>
      </c>
      <c r="J574" s="476" t="s">
        <v>649</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25">
      <c r="A575" s="440"/>
      <c r="B575" s="449"/>
      <c r="C575" s="442">
        <f t="shared" si="52"/>
        <v>4</v>
      </c>
      <c r="D575" s="471"/>
      <c r="E575" s="529"/>
      <c r="F575" s="529"/>
      <c r="G575" s="471"/>
      <c r="H575" s="476"/>
      <c r="I575" s="476">
        <v>5</v>
      </c>
      <c r="J575" s="476" t="s">
        <v>650</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25">
      <c r="A576" s="440"/>
      <c r="B576" s="449"/>
      <c r="C576" s="442">
        <f t="shared" si="52"/>
        <v>4</v>
      </c>
      <c r="D576" s="471"/>
      <c r="E576" s="529"/>
      <c r="F576" s="529"/>
      <c r="G576" s="471"/>
      <c r="H576" s="476"/>
      <c r="I576" s="476">
        <v>6</v>
      </c>
      <c r="J576" s="476" t="s">
        <v>651</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25">
      <c r="A577" s="440"/>
      <c r="B577" s="449"/>
      <c r="C577" s="442">
        <f t="shared" si="52"/>
        <v>4</v>
      </c>
      <c r="D577" s="471"/>
      <c r="E577" s="529"/>
      <c r="F577" s="529"/>
      <c r="G577" s="471"/>
      <c r="H577" s="476"/>
      <c r="I577" s="476">
        <v>7</v>
      </c>
      <c r="J577" s="476" t="s">
        <v>652</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hidden="1"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507</v>
      </c>
      <c r="AQ578" s="452"/>
      <c r="AR578" s="440"/>
      <c r="AS578" s="440"/>
      <c r="AT578" s="440"/>
    </row>
    <row r="579" spans="1:46" outlineLevel="1" collapsed="1" x14ac:dyDescent="0.25">
      <c r="A579" s="440"/>
      <c r="B579" s="449"/>
      <c r="C579" s="442">
        <f>INT($C$546)+1</f>
        <v>2</v>
      </c>
      <c r="D579" s="471"/>
      <c r="E579" s="529"/>
      <c r="F579" s="529"/>
      <c r="G579" s="471"/>
      <c r="H579" s="532" t="s">
        <v>753</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hidden="1" customHeight="1" outlineLevel="3" x14ac:dyDescent="0.25">
      <c r="A580" s="440"/>
      <c r="B580" s="449"/>
      <c r="C580" s="442">
        <f>INT($C$546)+3.005</f>
        <v>4.0049999999999999</v>
      </c>
      <c r="D580" s="471" t="s">
        <v>502</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hidden="1" outlineLevel="2" x14ac:dyDescent="0.25">
      <c r="A581" s="440"/>
      <c r="B581" s="449"/>
      <c r="C581" s="442">
        <f>INT($C$546)+2</f>
        <v>3</v>
      </c>
      <c r="D581" s="471"/>
      <c r="E581" s="529"/>
      <c r="F581" s="529"/>
      <c r="G581" s="471"/>
      <c r="H581" s="492" t="s">
        <v>747</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hidden="1" outlineLevel="2" x14ac:dyDescent="0.25">
      <c r="A582" s="440"/>
      <c r="B582" s="449"/>
      <c r="C582" s="442">
        <f>INT($C$546)+2</f>
        <v>3</v>
      </c>
      <c r="D582" s="471"/>
      <c r="E582" s="529"/>
      <c r="F582" s="529"/>
      <c r="G582" s="471"/>
      <c r="H582" s="545" t="s">
        <v>707</v>
      </c>
      <c r="I582" s="499" t="s">
        <v>754</v>
      </c>
      <c r="J582" s="499"/>
      <c r="K582" s="499" t="s">
        <v>755</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25">
      <c r="A583" s="440"/>
      <c r="B583" s="449"/>
      <c r="C583" s="442">
        <f t="shared" ref="C583:C596" si="53">INT($C$546)+3</f>
        <v>4</v>
      </c>
      <c r="D583" s="471"/>
      <c r="E583" s="529">
        <v>0</v>
      </c>
      <c r="F583" s="529"/>
      <c r="G583" s="471"/>
      <c r="H583" s="492" t="str">
        <f>H$258</f>
        <v>May</v>
      </c>
      <c r="I583" s="620">
        <v>2</v>
      </c>
      <c r="J583" s="620"/>
      <c r="K583" s="575">
        <f t="shared" ref="K583:M584" si="54">INDEX(i_date_shear_sixg0,($E583*i_s_len+$I583)*i_x_len+1,0)</f>
        <v>44484</v>
      </c>
      <c r="L583" s="575">
        <f t="shared" si="54"/>
        <v>44484</v>
      </c>
      <c r="M583" s="575">
        <f t="shared" si="54"/>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25">
      <c r="A584" s="440"/>
      <c r="B584" s="449"/>
      <c r="C584" s="442">
        <f t="shared" si="53"/>
        <v>4</v>
      </c>
      <c r="D584" s="471"/>
      <c r="E584" s="529">
        <v>1</v>
      </c>
      <c r="F584" s="529"/>
      <c r="G584" s="471"/>
      <c r="H584" s="492" t="str">
        <f>H$259</f>
        <v>July</v>
      </c>
      <c r="I584" s="620">
        <v>2</v>
      </c>
      <c r="J584" s="620"/>
      <c r="K584" s="575">
        <f t="shared" si="54"/>
        <v>44576</v>
      </c>
      <c r="L584" s="575">
        <f t="shared" si="54"/>
        <v>44576</v>
      </c>
      <c r="M584" s="575">
        <f t="shared" si="54"/>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25">
      <c r="A585" s="440"/>
      <c r="B585" s="449"/>
      <c r="C585" s="442">
        <f t="shared" si="53"/>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25">
      <c r="A586" s="440"/>
      <c r="B586" s="449"/>
      <c r="C586" s="442">
        <f t="shared" si="53"/>
        <v>4</v>
      </c>
      <c r="D586" s="471"/>
      <c r="E586" s="529"/>
      <c r="F586" s="529"/>
      <c r="G586" s="471"/>
      <c r="H586" s="476"/>
      <c r="I586" s="499" t="s">
        <v>756</v>
      </c>
      <c r="J586" s="498"/>
      <c r="K586" s="499" t="s">
        <v>757</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25">
      <c r="A587" s="440"/>
      <c r="B587" s="449"/>
      <c r="C587" s="442">
        <f t="shared" si="53"/>
        <v>4</v>
      </c>
      <c r="D587" s="471"/>
      <c r="E587" s="529">
        <v>0</v>
      </c>
      <c r="F587" s="529"/>
      <c r="G587" s="471"/>
      <c r="H587" s="492" t="str">
        <f>H$258</f>
        <v>May</v>
      </c>
      <c r="I587" s="620">
        <v>5</v>
      </c>
      <c r="J587" s="620"/>
      <c r="K587" s="575">
        <f t="shared" ref="K587:M588" si="55">INDEX(i_date_shear_sixg0,($E587*i_s_len+$I587)*i_x_len+1,0)</f>
        <v>45580</v>
      </c>
      <c r="L587" s="575">
        <f t="shared" si="55"/>
        <v>45580</v>
      </c>
      <c r="M587" s="575">
        <f t="shared" si="55"/>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25">
      <c r="A588" s="440"/>
      <c r="B588" s="449"/>
      <c r="C588" s="442">
        <f t="shared" si="53"/>
        <v>4</v>
      </c>
      <c r="D588" s="471"/>
      <c r="E588" s="529">
        <v>1</v>
      </c>
      <c r="F588" s="529"/>
      <c r="G588" s="471"/>
      <c r="H588" s="492" t="str">
        <f>H$259</f>
        <v>July</v>
      </c>
      <c r="I588" s="620">
        <v>5</v>
      </c>
      <c r="J588" s="620"/>
      <c r="K588" s="575">
        <f t="shared" si="55"/>
        <v>45672</v>
      </c>
      <c r="L588" s="575">
        <f t="shared" si="55"/>
        <v>45672</v>
      </c>
      <c r="M588" s="575">
        <f t="shared" si="55"/>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25">
      <c r="A589" s="440"/>
      <c r="B589" s="449"/>
      <c r="C589" s="442">
        <f t="shared" si="53"/>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25">
      <c r="A590" s="440"/>
      <c r="B590" s="449"/>
      <c r="C590" s="442">
        <f t="shared" si="53"/>
        <v>4</v>
      </c>
      <c r="D590" s="471"/>
      <c r="E590" s="529"/>
      <c r="F590" s="529"/>
      <c r="G590" s="471"/>
      <c r="H590" s="476"/>
      <c r="I590" s="476"/>
      <c r="J590" s="476"/>
      <c r="K590" s="499" t="s">
        <v>895</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25">
      <c r="A591" s="440"/>
      <c r="B591" s="449"/>
      <c r="C591" s="442">
        <f t="shared" si="53"/>
        <v>4</v>
      </c>
      <c r="D591" s="471"/>
      <c r="E591" s="529"/>
      <c r="F591" s="529"/>
      <c r="G591" s="471"/>
      <c r="H591" s="492" t="str">
        <f>H$258</f>
        <v>May</v>
      </c>
      <c r="I591" s="476"/>
      <c r="J591" s="476"/>
      <c r="K591" s="689">
        <v>1550</v>
      </c>
      <c r="L591" s="689">
        <v>1550</v>
      </c>
      <c r="M591" s="689">
        <v>1550</v>
      </c>
      <c r="N591" s="476"/>
      <c r="O591" s="476" t="s">
        <v>907</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25">
      <c r="A592" s="440"/>
      <c r="B592" s="449"/>
      <c r="C592" s="442">
        <f t="shared" si="53"/>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25">
      <c r="A593" s="440"/>
      <c r="B593" s="449"/>
      <c r="C593" s="442">
        <f t="shared" si="53"/>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25">
      <c r="A594" s="440"/>
      <c r="B594" s="449"/>
      <c r="C594" s="442">
        <f t="shared" si="53"/>
        <v>4</v>
      </c>
      <c r="D594" s="471"/>
      <c r="E594" s="529"/>
      <c r="F594" s="529"/>
      <c r="G594" s="471"/>
      <c r="H594" s="476"/>
      <c r="I594" s="476"/>
      <c r="J594" s="476"/>
      <c r="K594" s="499" t="s">
        <v>758</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25">
      <c r="A595" s="440"/>
      <c r="B595" s="449"/>
      <c r="C595" s="442">
        <f t="shared" si="53"/>
        <v>4</v>
      </c>
      <c r="D595" s="471"/>
      <c r="E595" s="529"/>
      <c r="F595" s="529"/>
      <c r="G595" s="471"/>
      <c r="H595" s="492" t="str">
        <f>H$258</f>
        <v>May</v>
      </c>
      <c r="I595" s="476"/>
      <c r="J595" s="476"/>
      <c r="K595" s="621">
        <f t="shared" ref="K595:M596" si="56">(K587-K583)/30.5</f>
        <v>35.934426229508198</v>
      </c>
      <c r="L595" s="621">
        <f t="shared" si="56"/>
        <v>35.934426229508198</v>
      </c>
      <c r="M595" s="621">
        <f t="shared" si="56"/>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25">
      <c r="A596" s="440"/>
      <c r="B596" s="449"/>
      <c r="C596" s="442">
        <f t="shared" si="53"/>
        <v>4</v>
      </c>
      <c r="D596" s="471"/>
      <c r="E596" s="529"/>
      <c r="F596" s="529"/>
      <c r="G596" s="471"/>
      <c r="H596" s="492" t="str">
        <f>H$259</f>
        <v>July</v>
      </c>
      <c r="I596" s="476"/>
      <c r="J596" s="476"/>
      <c r="K596" s="621">
        <f t="shared" si="56"/>
        <v>35.934426229508198</v>
      </c>
      <c r="L596" s="621">
        <f t="shared" si="56"/>
        <v>35.934426229508198</v>
      </c>
      <c r="M596" s="621">
        <f t="shared" si="56"/>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hidden="1"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507</v>
      </c>
      <c r="AQ597" s="452"/>
      <c r="AR597" s="440"/>
      <c r="AS597" s="440"/>
      <c r="AT597" s="440"/>
    </row>
    <row r="598" spans="1:46" ht="5.0999999999999996" hidden="1"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141</v>
      </c>
      <c r="AR599" s="440"/>
      <c r="AS599" s="440"/>
      <c r="AT599" s="440"/>
    </row>
    <row r="600" spans="1:46" ht="5.0999999999999996" customHeight="1" collapsed="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hidden="1"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hidden="1"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collapsed="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493</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collapsed="1" x14ac:dyDescent="0.25">
      <c r="A607" s="440"/>
      <c r="B607" s="449"/>
      <c r="C607" s="442">
        <f>INT($C$606)+1.02</f>
        <v>2.02</v>
      </c>
      <c r="D607" s="453"/>
      <c r="E607" s="522" t="s">
        <v>495</v>
      </c>
      <c r="F607" s="526">
        <v>1</v>
      </c>
      <c r="G607" s="462"/>
      <c r="H607" s="622" t="s">
        <v>759</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hidden="1"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hidden="1"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hidden="1"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hidden="1" outlineLevel="2" x14ac:dyDescent="0.25">
      <c r="A611" s="440"/>
      <c r="B611" s="449"/>
      <c r="C611" s="442">
        <f>INT($C$606)+2</f>
        <v>3</v>
      </c>
      <c r="D611" s="450"/>
      <c r="E611" s="529"/>
      <c r="F611" s="529"/>
      <c r="G611" s="450"/>
      <c r="H611" s="469"/>
      <c r="I611" s="469"/>
      <c r="J611" s="469"/>
      <c r="K611" s="530" t="s">
        <v>542</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hidden="1" outlineLevel="2" x14ac:dyDescent="0.25">
      <c r="A612" s="440"/>
      <c r="B612" s="449"/>
      <c r="C612" s="442">
        <f>INT($C$606)+2</f>
        <v>3</v>
      </c>
      <c r="D612" s="450"/>
      <c r="E612" s="529"/>
      <c r="F612" s="529"/>
      <c r="G612" s="450"/>
      <c r="H612" s="469"/>
      <c r="I612" s="469"/>
      <c r="J612" s="469"/>
      <c r="K612" s="519" t="s">
        <v>617</v>
      </c>
      <c r="L612" s="519" t="s">
        <v>618</v>
      </c>
      <c r="M612" s="519" t="s">
        <v>619</v>
      </c>
      <c r="N612" s="519" t="s">
        <v>620</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hidden="1" customHeight="1" outlineLevel="2" x14ac:dyDescent="0.25">
      <c r="A613" s="440"/>
      <c r="B613" s="449" t="s">
        <v>499</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25">
      <c r="A615" s="440"/>
      <c r="B615" s="449" t="s">
        <v>500</v>
      </c>
      <c r="C615" s="442">
        <f>INT(MAX($C$625:$C$655))+1</f>
        <v>6</v>
      </c>
      <c r="D615" s="471" t="s">
        <v>501</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collapsed="1" x14ac:dyDescent="0.25">
      <c r="A616" s="440"/>
      <c r="B616" s="449"/>
      <c r="C616" s="442">
        <f>INT($C$606)+1</f>
        <v>2</v>
      </c>
      <c r="D616" s="471"/>
      <c r="E616" s="529"/>
      <c r="F616" s="529"/>
      <c r="G616" s="471"/>
      <c r="H616" s="532" t="s">
        <v>760</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hidden="1" customHeight="1" outlineLevel="3" x14ac:dyDescent="0.25">
      <c r="A617" s="440"/>
      <c r="B617" s="449"/>
      <c r="C617" s="442">
        <f>INT($C$606)+3.005</f>
        <v>4.0049999999999999</v>
      </c>
      <c r="D617" s="471" t="s">
        <v>502</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hidden="1"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761</v>
      </c>
      <c r="AE618" s="476"/>
      <c r="AF618" s="476"/>
      <c r="AG618" s="476"/>
      <c r="AH618" s="476"/>
      <c r="AI618" s="476"/>
      <c r="AJ618" s="476"/>
      <c r="AK618" s="476"/>
      <c r="AL618" s="476"/>
      <c r="AM618" s="476"/>
      <c r="AN618" s="476"/>
      <c r="AO618" s="476"/>
      <c r="AP618" s="471"/>
      <c r="AQ618" s="452"/>
      <c r="AR618" s="440"/>
      <c r="AS618" s="440"/>
      <c r="AT618" s="440"/>
    </row>
    <row r="619" spans="1:46" ht="15" hidden="1" customHeight="1" outlineLevel="2" x14ac:dyDescent="0.25">
      <c r="A619" s="440"/>
      <c r="B619" s="449"/>
      <c r="C619" s="442">
        <f>INT($C$606)+2</f>
        <v>3</v>
      </c>
      <c r="D619" s="471"/>
      <c r="E619" s="529"/>
      <c r="F619" s="529"/>
      <c r="G619" s="471"/>
      <c r="H619" s="588"/>
      <c r="I619" s="624" t="s">
        <v>762</v>
      </c>
      <c r="J619" s="588" t="s">
        <v>763</v>
      </c>
      <c r="K619" s="546"/>
      <c r="L619" s="546"/>
      <c r="M619" s="546"/>
      <c r="N619" s="546"/>
      <c r="O619" s="546"/>
      <c r="P619" s="546"/>
      <c r="Q619" s="546"/>
      <c r="R619" s="546"/>
      <c r="S619" s="546"/>
      <c r="T619" s="546"/>
      <c r="U619" s="546"/>
      <c r="V619" s="546"/>
      <c r="W619" s="476"/>
      <c r="X619" s="476"/>
      <c r="Y619" s="476"/>
      <c r="Z619" s="476"/>
      <c r="AA619" s="476"/>
      <c r="AB619" s="476"/>
      <c r="AC619" s="476"/>
      <c r="AD619" s="498" t="s">
        <v>764</v>
      </c>
      <c r="AE619" s="498"/>
      <c r="AF619" s="498"/>
      <c r="AG619" s="498"/>
      <c r="AH619" s="498" t="s">
        <v>765</v>
      </c>
      <c r="AI619" s="498"/>
      <c r="AJ619" s="498"/>
      <c r="AK619" s="498"/>
      <c r="AL619" s="498" t="s">
        <v>766</v>
      </c>
      <c r="AM619" s="498"/>
      <c r="AN619" s="498"/>
      <c r="AO619" s="498"/>
      <c r="AP619" s="471"/>
      <c r="AQ619" s="452"/>
      <c r="AR619" s="440"/>
      <c r="AS619" s="440"/>
      <c r="AT619" s="440"/>
    </row>
    <row r="620" spans="1:46" hidden="1" outlineLevel="4" x14ac:dyDescent="0.25">
      <c r="A620" s="440"/>
      <c r="B620" s="449"/>
      <c r="C620" s="442">
        <f>INT($C$606)+4</f>
        <v>5</v>
      </c>
      <c r="D620" s="471"/>
      <c r="E620" s="529"/>
      <c r="F620" s="529"/>
      <c r="G620" s="471"/>
      <c r="H620" s="625"/>
      <c r="I620" s="626">
        <v>0</v>
      </c>
      <c r="J620" s="626" t="s">
        <v>767</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57">K620</f>
        <v>0</v>
      </c>
      <c r="AE620" s="627">
        <f t="shared" si="57"/>
        <v>0</v>
      </c>
      <c r="AF620" s="627">
        <f t="shared" si="57"/>
        <v>0</v>
      </c>
      <c r="AG620" s="627">
        <f t="shared" si="57"/>
        <v>0</v>
      </c>
      <c r="AH620" s="627">
        <f t="shared" si="57"/>
        <v>0</v>
      </c>
      <c r="AI620" s="627">
        <f t="shared" si="57"/>
        <v>0</v>
      </c>
      <c r="AJ620" s="627">
        <f t="shared" si="57"/>
        <v>0</v>
      </c>
      <c r="AK620" s="627">
        <f t="shared" si="57"/>
        <v>0</v>
      </c>
      <c r="AL620" s="627">
        <f t="shared" si="57"/>
        <v>0</v>
      </c>
      <c r="AM620" s="627">
        <f t="shared" si="57"/>
        <v>0</v>
      </c>
      <c r="AN620" s="627">
        <f t="shared" si="57"/>
        <v>0</v>
      </c>
      <c r="AO620" s="627">
        <f t="shared" si="57"/>
        <v>0</v>
      </c>
      <c r="AP620" s="471"/>
      <c r="AQ620" s="452"/>
      <c r="AR620" s="440"/>
      <c r="AS620" s="440"/>
      <c r="AT620" s="440"/>
    </row>
    <row r="621" spans="1:46" hidden="1" outlineLevel="4" x14ac:dyDescent="0.25">
      <c r="A621" s="440"/>
      <c r="B621" s="449"/>
      <c r="C621" s="442">
        <f>INT($C$606)+4</f>
        <v>5</v>
      </c>
      <c r="D621" s="471"/>
      <c r="E621" s="529"/>
      <c r="F621" s="529"/>
      <c r="G621" s="471"/>
      <c r="H621" s="492"/>
      <c r="I621" s="498">
        <v>1</v>
      </c>
      <c r="J621" s="492" t="s">
        <v>768</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57"/>
        <v>0</v>
      </c>
      <c r="AE621" s="627">
        <f t="shared" si="57"/>
        <v>0</v>
      </c>
      <c r="AF621" s="627">
        <f t="shared" si="57"/>
        <v>0</v>
      </c>
      <c r="AG621" s="627">
        <f t="shared" si="57"/>
        <v>0</v>
      </c>
      <c r="AH621" s="627">
        <f t="shared" si="57"/>
        <v>0</v>
      </c>
      <c r="AI621" s="627">
        <f t="shared" si="57"/>
        <v>0</v>
      </c>
      <c r="AJ621" s="627">
        <f t="shared" si="57"/>
        <v>0</v>
      </c>
      <c r="AK621" s="627">
        <f t="shared" si="57"/>
        <v>0</v>
      </c>
      <c r="AL621" s="627">
        <f t="shared" si="57"/>
        <v>0</v>
      </c>
      <c r="AM621" s="627">
        <f t="shared" si="57"/>
        <v>0</v>
      </c>
      <c r="AN621" s="627">
        <f t="shared" si="57"/>
        <v>0</v>
      </c>
      <c r="AO621" s="627">
        <f t="shared" si="57"/>
        <v>0</v>
      </c>
      <c r="AP621" s="471"/>
      <c r="AQ621" s="452"/>
      <c r="AR621" s="440"/>
      <c r="AS621" s="440"/>
      <c r="AT621" s="440"/>
    </row>
    <row r="622" spans="1:46" hidden="1" outlineLevel="4" x14ac:dyDescent="0.25">
      <c r="A622" s="440"/>
      <c r="B622" s="449"/>
      <c r="C622" s="442">
        <f>INT($C$606)+4</f>
        <v>5</v>
      </c>
      <c r="D622" s="471"/>
      <c r="E622" s="529"/>
      <c r="F622" s="529"/>
      <c r="G622" s="471"/>
      <c r="H622" s="492"/>
      <c r="I622" s="498">
        <v>2</v>
      </c>
      <c r="J622" s="492" t="s">
        <v>769</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57"/>
        <v>0</v>
      </c>
      <c r="AE622" s="627">
        <f t="shared" si="57"/>
        <v>0</v>
      </c>
      <c r="AF622" s="627">
        <f t="shared" si="57"/>
        <v>0</v>
      </c>
      <c r="AG622" s="627">
        <f t="shared" si="57"/>
        <v>0</v>
      </c>
      <c r="AH622" s="627">
        <f t="shared" si="57"/>
        <v>0</v>
      </c>
      <c r="AI622" s="627">
        <f t="shared" si="57"/>
        <v>0</v>
      </c>
      <c r="AJ622" s="627">
        <f t="shared" si="57"/>
        <v>0</v>
      </c>
      <c r="AK622" s="627">
        <f t="shared" si="57"/>
        <v>0</v>
      </c>
      <c r="AL622" s="627">
        <f t="shared" si="57"/>
        <v>0</v>
      </c>
      <c r="AM622" s="627">
        <f t="shared" si="57"/>
        <v>0</v>
      </c>
      <c r="AN622" s="627">
        <f t="shared" si="57"/>
        <v>0</v>
      </c>
      <c r="AO622" s="627">
        <f t="shared" si="57"/>
        <v>0</v>
      </c>
      <c r="AP622" s="471"/>
      <c r="AQ622" s="452"/>
      <c r="AR622" s="440"/>
      <c r="AS622" s="440"/>
      <c r="AT622" s="440"/>
    </row>
    <row r="623" spans="1:46" ht="5.0999999999999996" hidden="1"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507</v>
      </c>
      <c r="AQ623" s="452"/>
      <c r="AR623" s="440"/>
      <c r="AS623" s="440"/>
      <c r="AT623" s="440"/>
    </row>
    <row r="624" spans="1:46" outlineLevel="1" collapsed="1" x14ac:dyDescent="0.25">
      <c r="A624" s="440"/>
      <c r="B624" s="449"/>
      <c r="C624" s="442">
        <f>INT($C$606)+1</f>
        <v>2</v>
      </c>
      <c r="D624" s="471"/>
      <c r="E624" s="529"/>
      <c r="F624" s="529"/>
      <c r="G624" s="471"/>
      <c r="H624" s="532" t="s">
        <v>770</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hidden="1" customHeight="1" outlineLevel="3" x14ac:dyDescent="0.25">
      <c r="A625" s="440"/>
      <c r="B625" s="449"/>
      <c r="C625" s="442">
        <f>INT($C$606)+3.005</f>
        <v>4.0049999999999999</v>
      </c>
      <c r="D625" s="471" t="s">
        <v>502</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hidden="1" outlineLevel="2" x14ac:dyDescent="0.25">
      <c r="A626" s="440"/>
      <c r="B626" s="449"/>
      <c r="C626" s="442">
        <f>INT($C$606)+2</f>
        <v>3</v>
      </c>
      <c r="D626" s="471"/>
      <c r="E626" s="529"/>
      <c r="F626" s="529"/>
      <c r="G626" s="471"/>
      <c r="H626" s="476"/>
      <c r="I626" s="476"/>
      <c r="J626" s="476"/>
      <c r="K626" s="492">
        <f>i_s_len</f>
        <v>8</v>
      </c>
      <c r="L626" s="479">
        <v>3</v>
      </c>
      <c r="M626" s="476"/>
      <c r="N626" s="477" t="s">
        <v>771</v>
      </c>
      <c r="O626" s="476"/>
      <c r="P626" s="476"/>
      <c r="Q626" s="476"/>
      <c r="R626" s="476"/>
      <c r="S626" s="476"/>
      <c r="T626" s="476"/>
      <c r="U626" s="476"/>
      <c r="V626" s="476"/>
      <c r="W626" s="476"/>
      <c r="X626" s="476"/>
      <c r="Y626" s="476"/>
      <c r="Z626" s="476"/>
      <c r="AA626" s="476"/>
      <c r="AB626" s="476"/>
      <c r="AC626" s="476"/>
      <c r="AD626" s="623" t="s">
        <v>761</v>
      </c>
      <c r="AE626" s="476"/>
      <c r="AF626" s="476"/>
      <c r="AG626" s="476"/>
      <c r="AH626" s="476"/>
      <c r="AI626" s="476"/>
      <c r="AJ626" s="476"/>
      <c r="AK626" s="476"/>
      <c r="AL626" s="476"/>
      <c r="AM626" s="476"/>
      <c r="AN626" s="476"/>
      <c r="AO626" s="476"/>
      <c r="AP626" s="471"/>
      <c r="AQ626" s="452"/>
      <c r="AR626" s="440"/>
      <c r="AS626" s="440"/>
      <c r="AT626" s="440"/>
    </row>
    <row r="627" spans="1:46" ht="15" hidden="1" customHeight="1" outlineLevel="2" x14ac:dyDescent="0.25">
      <c r="A627" s="440"/>
      <c r="B627" s="449"/>
      <c r="C627" s="442">
        <f>INT($C$606)+2</f>
        <v>3</v>
      </c>
      <c r="D627" s="471"/>
      <c r="E627" s="529"/>
      <c r="F627" s="529"/>
      <c r="G627" s="471"/>
      <c r="H627" s="588" t="s">
        <v>772</v>
      </c>
      <c r="I627" s="588" t="s">
        <v>762</v>
      </c>
      <c r="J627" s="588" t="s">
        <v>763</v>
      </c>
      <c r="K627" s="546" t="s">
        <v>773</v>
      </c>
      <c r="L627" s="546"/>
      <c r="M627" s="546"/>
      <c r="N627" s="546"/>
      <c r="O627" s="546" t="s">
        <v>774</v>
      </c>
      <c r="P627" s="546"/>
      <c r="Q627" s="546"/>
      <c r="R627" s="546"/>
      <c r="S627" s="546" t="s">
        <v>775</v>
      </c>
      <c r="T627" s="546"/>
      <c r="U627" s="546"/>
      <c r="V627" s="546"/>
      <c r="W627" s="476"/>
      <c r="X627" s="476"/>
      <c r="Y627" s="476"/>
      <c r="Z627" s="476"/>
      <c r="AA627" s="476"/>
      <c r="AB627" s="476"/>
      <c r="AC627" s="476"/>
      <c r="AD627" s="628" t="s">
        <v>764</v>
      </c>
      <c r="AE627" s="628"/>
      <c r="AF627" s="628"/>
      <c r="AG627" s="628"/>
      <c r="AH627" s="628" t="s">
        <v>765</v>
      </c>
      <c r="AI627" s="628"/>
      <c r="AJ627" s="628"/>
      <c r="AK627" s="628"/>
      <c r="AL627" s="628" t="s">
        <v>766</v>
      </c>
      <c r="AM627" s="628"/>
      <c r="AN627" s="628"/>
      <c r="AO627" s="628"/>
      <c r="AP627" s="471"/>
      <c r="AQ627" s="452"/>
      <c r="AR627" s="440"/>
      <c r="AS627" s="440"/>
      <c r="AT627" s="440"/>
    </row>
    <row r="628" spans="1:46" hidden="1" outlineLevel="4" x14ac:dyDescent="0.25">
      <c r="A628" s="440"/>
      <c r="B628" s="449"/>
      <c r="C628" s="442">
        <f t="shared" ref="C628:C636" si="58">INT($C$606)+4</f>
        <v>5</v>
      </c>
      <c r="D628" s="471"/>
      <c r="E628" s="529"/>
      <c r="F628" s="529"/>
      <c r="G628" s="471"/>
      <c r="H628" s="625" t="s">
        <v>776</v>
      </c>
      <c r="I628" s="626">
        <v>0</v>
      </c>
      <c r="J628" s="626" t="s">
        <v>777</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G636" si="59">IF(K628="",3650,K628)</f>
        <v>3650</v>
      </c>
      <c r="AE628" s="631">
        <f t="shared" si="59"/>
        <v>3650</v>
      </c>
      <c r="AF628" s="631">
        <f t="shared" si="59"/>
        <v>3650</v>
      </c>
      <c r="AG628" s="631">
        <f t="shared" si="59"/>
        <v>3650</v>
      </c>
      <c r="AH628" s="631">
        <f t="shared" ref="AH628:AK643" si="60">IF(O628="",1000,O628)</f>
        <v>1000</v>
      </c>
      <c r="AI628" s="631">
        <f t="shared" si="60"/>
        <v>1000</v>
      </c>
      <c r="AJ628" s="631">
        <f t="shared" si="60"/>
        <v>1000</v>
      </c>
      <c r="AK628" s="631">
        <f t="shared" si="60"/>
        <v>1000</v>
      </c>
      <c r="AL628" s="631">
        <f t="shared" ref="AL628:AO643" si="61">S628</f>
        <v>0</v>
      </c>
      <c r="AM628" s="631">
        <f t="shared" si="61"/>
        <v>0</v>
      </c>
      <c r="AN628" s="631">
        <f t="shared" si="61"/>
        <v>0</v>
      </c>
      <c r="AO628" s="631">
        <f t="shared" si="61"/>
        <v>0</v>
      </c>
      <c r="AP628" s="471"/>
      <c r="AQ628" s="452"/>
      <c r="AR628" s="440"/>
      <c r="AS628" s="440"/>
      <c r="AT628" s="440"/>
    </row>
    <row r="629" spans="1:46" hidden="1" outlineLevel="4" x14ac:dyDescent="0.25">
      <c r="A629" s="440"/>
      <c r="B629" s="449"/>
      <c r="C629" s="442">
        <f t="shared" si="58"/>
        <v>5</v>
      </c>
      <c r="D629" s="471"/>
      <c r="E629" s="529"/>
      <c r="F629" s="529"/>
      <c r="G629" s="471"/>
      <c r="H629" s="492" t="s">
        <v>778</v>
      </c>
      <c r="I629" s="498"/>
      <c r="J629" s="492" t="s">
        <v>779</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59"/>
        <v>3650</v>
      </c>
      <c r="AE629" s="627">
        <f t="shared" si="59"/>
        <v>3650</v>
      </c>
      <c r="AF629" s="627">
        <f t="shared" si="59"/>
        <v>3650</v>
      </c>
      <c r="AG629" s="627">
        <f t="shared" si="59"/>
        <v>3650</v>
      </c>
      <c r="AH629" s="627">
        <f t="shared" si="60"/>
        <v>1000</v>
      </c>
      <c r="AI629" s="627">
        <f t="shared" si="60"/>
        <v>1000</v>
      </c>
      <c r="AJ629" s="627">
        <f t="shared" si="60"/>
        <v>1000</v>
      </c>
      <c r="AK629" s="627">
        <f t="shared" si="60"/>
        <v>1000</v>
      </c>
      <c r="AL629" s="627">
        <f t="shared" si="61"/>
        <v>0</v>
      </c>
      <c r="AM629" s="627">
        <f t="shared" si="61"/>
        <v>0</v>
      </c>
      <c r="AN629" s="627">
        <f t="shared" si="61"/>
        <v>0</v>
      </c>
      <c r="AO629" s="627">
        <f t="shared" si="61"/>
        <v>0</v>
      </c>
      <c r="AP629" s="471"/>
      <c r="AQ629" s="452"/>
      <c r="AR629" s="440"/>
      <c r="AS629" s="440"/>
      <c r="AT629" s="440"/>
    </row>
    <row r="630" spans="1:46" hidden="1" outlineLevel="4" x14ac:dyDescent="0.25">
      <c r="A630" s="440"/>
      <c r="B630" s="449"/>
      <c r="C630" s="442">
        <f t="shared" si="58"/>
        <v>5</v>
      </c>
      <c r="D630" s="471"/>
      <c r="E630" s="529"/>
      <c r="F630" s="529"/>
      <c r="G630" s="471"/>
      <c r="H630" s="492" t="s">
        <v>780</v>
      </c>
      <c r="I630" s="498"/>
      <c r="J630" s="492" t="s">
        <v>779</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59"/>
        <v>3650</v>
      </c>
      <c r="AE630" s="627">
        <f t="shared" si="59"/>
        <v>3650</v>
      </c>
      <c r="AF630" s="627">
        <f t="shared" si="59"/>
        <v>3650</v>
      </c>
      <c r="AG630" s="627">
        <f t="shared" si="59"/>
        <v>3650</v>
      </c>
      <c r="AH630" s="627">
        <f t="shared" si="60"/>
        <v>1000</v>
      </c>
      <c r="AI630" s="627">
        <f t="shared" si="60"/>
        <v>1000</v>
      </c>
      <c r="AJ630" s="627">
        <f t="shared" si="60"/>
        <v>1000</v>
      </c>
      <c r="AK630" s="627">
        <f t="shared" si="60"/>
        <v>1000</v>
      </c>
      <c r="AL630" s="627">
        <f t="shared" si="61"/>
        <v>0</v>
      </c>
      <c r="AM630" s="627">
        <f t="shared" si="61"/>
        <v>0</v>
      </c>
      <c r="AN630" s="627">
        <f t="shared" si="61"/>
        <v>0</v>
      </c>
      <c r="AO630" s="627">
        <f t="shared" si="61"/>
        <v>0</v>
      </c>
      <c r="AP630" s="471"/>
      <c r="AQ630" s="452"/>
      <c r="AR630" s="440"/>
      <c r="AS630" s="440"/>
      <c r="AT630" s="440"/>
    </row>
    <row r="631" spans="1:46" hidden="1" outlineLevel="4" x14ac:dyDescent="0.25">
      <c r="A631" s="440"/>
      <c r="B631" s="449"/>
      <c r="C631" s="442">
        <f t="shared" si="58"/>
        <v>5</v>
      </c>
      <c r="D631" s="471"/>
      <c r="E631" s="529"/>
      <c r="F631" s="529"/>
      <c r="G631" s="471"/>
      <c r="H631" s="492">
        <v>3</v>
      </c>
      <c r="I631" s="498"/>
      <c r="J631" s="492" t="s">
        <v>779</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59"/>
        <v>3650</v>
      </c>
      <c r="AE631" s="627">
        <f t="shared" si="59"/>
        <v>3650</v>
      </c>
      <c r="AF631" s="627">
        <f t="shared" si="59"/>
        <v>3650</v>
      </c>
      <c r="AG631" s="627">
        <f t="shared" si="59"/>
        <v>3650</v>
      </c>
      <c r="AH631" s="627">
        <f t="shared" si="60"/>
        <v>1000</v>
      </c>
      <c r="AI631" s="627">
        <f t="shared" si="60"/>
        <v>1000</v>
      </c>
      <c r="AJ631" s="627">
        <f t="shared" si="60"/>
        <v>1000</v>
      </c>
      <c r="AK631" s="627">
        <f t="shared" si="60"/>
        <v>1000</v>
      </c>
      <c r="AL631" s="627">
        <f t="shared" si="61"/>
        <v>0</v>
      </c>
      <c r="AM631" s="627">
        <f t="shared" si="61"/>
        <v>0</v>
      </c>
      <c r="AN631" s="627">
        <f t="shared" si="61"/>
        <v>0</v>
      </c>
      <c r="AO631" s="627">
        <f t="shared" si="61"/>
        <v>0</v>
      </c>
      <c r="AP631" s="471"/>
      <c r="AQ631" s="452"/>
      <c r="AR631" s="440"/>
      <c r="AS631" s="440"/>
      <c r="AT631" s="440"/>
    </row>
    <row r="632" spans="1:46" hidden="1" outlineLevel="4" x14ac:dyDescent="0.25">
      <c r="A632" s="440"/>
      <c r="B632" s="449"/>
      <c r="C632" s="442">
        <f t="shared" si="58"/>
        <v>5</v>
      </c>
      <c r="D632" s="471"/>
      <c r="E632" s="529"/>
      <c r="F632" s="529"/>
      <c r="G632" s="471"/>
      <c r="H632" s="492">
        <v>4</v>
      </c>
      <c r="I632" s="498"/>
      <c r="J632" s="492" t="s">
        <v>779</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59"/>
        <v>3650</v>
      </c>
      <c r="AE632" s="627">
        <f t="shared" si="59"/>
        <v>3650</v>
      </c>
      <c r="AF632" s="627">
        <f t="shared" si="59"/>
        <v>3650</v>
      </c>
      <c r="AG632" s="627">
        <f t="shared" si="59"/>
        <v>3650</v>
      </c>
      <c r="AH632" s="627">
        <f t="shared" si="60"/>
        <v>1000</v>
      </c>
      <c r="AI632" s="627">
        <f t="shared" si="60"/>
        <v>1000</v>
      </c>
      <c r="AJ632" s="627">
        <f t="shared" si="60"/>
        <v>1000</v>
      </c>
      <c r="AK632" s="627">
        <f t="shared" si="60"/>
        <v>1000</v>
      </c>
      <c r="AL632" s="627">
        <f t="shared" si="61"/>
        <v>0</v>
      </c>
      <c r="AM632" s="627">
        <f t="shared" si="61"/>
        <v>0</v>
      </c>
      <c r="AN632" s="627">
        <f t="shared" si="61"/>
        <v>0</v>
      </c>
      <c r="AO632" s="627">
        <f t="shared" si="61"/>
        <v>0</v>
      </c>
      <c r="AP632" s="471"/>
      <c r="AQ632" s="452"/>
      <c r="AR632" s="440"/>
      <c r="AS632" s="440"/>
      <c r="AT632" s="440"/>
    </row>
    <row r="633" spans="1:46" hidden="1" outlineLevel="4" x14ac:dyDescent="0.25">
      <c r="A633" s="440"/>
      <c r="B633" s="449"/>
      <c r="C633" s="442">
        <f t="shared" si="58"/>
        <v>5</v>
      </c>
      <c r="D633" s="471"/>
      <c r="E633" s="529"/>
      <c r="F633" s="529"/>
      <c r="G633" s="471"/>
      <c r="H633" s="492">
        <v>5</v>
      </c>
      <c r="I633" s="498"/>
      <c r="J633" s="492" t="s">
        <v>779</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59"/>
        <v>3650</v>
      </c>
      <c r="AE633" s="627">
        <f t="shared" si="59"/>
        <v>3650</v>
      </c>
      <c r="AF633" s="627">
        <f t="shared" si="59"/>
        <v>3650</v>
      </c>
      <c r="AG633" s="627">
        <f t="shared" si="59"/>
        <v>3650</v>
      </c>
      <c r="AH633" s="627">
        <f t="shared" si="60"/>
        <v>1000</v>
      </c>
      <c r="AI633" s="627">
        <f t="shared" si="60"/>
        <v>1000</v>
      </c>
      <c r="AJ633" s="627">
        <f t="shared" si="60"/>
        <v>1000</v>
      </c>
      <c r="AK633" s="627">
        <f t="shared" si="60"/>
        <v>1000</v>
      </c>
      <c r="AL633" s="627">
        <f t="shared" si="61"/>
        <v>0</v>
      </c>
      <c r="AM633" s="627">
        <f t="shared" si="61"/>
        <v>0</v>
      </c>
      <c r="AN633" s="627">
        <f t="shared" si="61"/>
        <v>0</v>
      </c>
      <c r="AO633" s="627">
        <f t="shared" si="61"/>
        <v>0</v>
      </c>
      <c r="AP633" s="471"/>
      <c r="AQ633" s="452"/>
      <c r="AR633" s="440"/>
      <c r="AS633" s="440"/>
      <c r="AT633" s="440"/>
    </row>
    <row r="634" spans="1:46" hidden="1" outlineLevel="4" x14ac:dyDescent="0.25">
      <c r="A634" s="440"/>
      <c r="B634" s="449"/>
      <c r="C634" s="442">
        <f t="shared" si="58"/>
        <v>5</v>
      </c>
      <c r="D634" s="471"/>
      <c r="E634" s="529"/>
      <c r="F634" s="529"/>
      <c r="G634" s="471"/>
      <c r="H634" s="492">
        <v>6</v>
      </c>
      <c r="I634" s="498"/>
      <c r="J634" s="492" t="s">
        <v>779</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59"/>
        <v>3650</v>
      </c>
      <c r="AE634" s="627">
        <f t="shared" si="59"/>
        <v>3650</v>
      </c>
      <c r="AF634" s="627">
        <f t="shared" si="59"/>
        <v>3650</v>
      </c>
      <c r="AG634" s="627">
        <f t="shared" si="59"/>
        <v>3650</v>
      </c>
      <c r="AH634" s="627">
        <f t="shared" si="60"/>
        <v>1000</v>
      </c>
      <c r="AI634" s="627">
        <f t="shared" si="60"/>
        <v>1000</v>
      </c>
      <c r="AJ634" s="627">
        <f t="shared" si="60"/>
        <v>1000</v>
      </c>
      <c r="AK634" s="627">
        <f t="shared" si="60"/>
        <v>1000</v>
      </c>
      <c r="AL634" s="627">
        <f t="shared" si="61"/>
        <v>0</v>
      </c>
      <c r="AM634" s="627">
        <f t="shared" si="61"/>
        <v>0</v>
      </c>
      <c r="AN634" s="627">
        <f t="shared" si="61"/>
        <v>0</v>
      </c>
      <c r="AO634" s="627">
        <f t="shared" si="61"/>
        <v>0</v>
      </c>
      <c r="AP634" s="471"/>
      <c r="AQ634" s="452"/>
      <c r="AR634" s="440"/>
      <c r="AS634" s="440"/>
      <c r="AT634" s="440"/>
    </row>
    <row r="635" spans="1:46" hidden="1" outlineLevel="4" x14ac:dyDescent="0.25">
      <c r="A635" s="440"/>
      <c r="B635" s="449"/>
      <c r="C635" s="442">
        <f t="shared" si="58"/>
        <v>5</v>
      </c>
      <c r="D635" s="471"/>
      <c r="E635" s="529"/>
      <c r="F635" s="529"/>
      <c r="G635" s="471"/>
      <c r="H635" s="492">
        <v>7</v>
      </c>
      <c r="I635" s="498"/>
      <c r="J635" s="492" t="s">
        <v>779</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59"/>
        <v>3650</v>
      </c>
      <c r="AE635" s="627">
        <f t="shared" si="59"/>
        <v>3650</v>
      </c>
      <c r="AF635" s="627">
        <f t="shared" si="59"/>
        <v>3650</v>
      </c>
      <c r="AG635" s="627">
        <f t="shared" si="59"/>
        <v>3650</v>
      </c>
      <c r="AH635" s="627">
        <f t="shared" si="60"/>
        <v>1000</v>
      </c>
      <c r="AI635" s="627">
        <f t="shared" si="60"/>
        <v>1000</v>
      </c>
      <c r="AJ635" s="627">
        <f t="shared" si="60"/>
        <v>1000</v>
      </c>
      <c r="AK635" s="627">
        <f t="shared" si="60"/>
        <v>1000</v>
      </c>
      <c r="AL635" s="627">
        <f t="shared" si="61"/>
        <v>0</v>
      </c>
      <c r="AM635" s="627">
        <f t="shared" si="61"/>
        <v>0</v>
      </c>
      <c r="AN635" s="627">
        <f t="shared" si="61"/>
        <v>0</v>
      </c>
      <c r="AO635" s="627">
        <f t="shared" si="61"/>
        <v>0</v>
      </c>
      <c r="AP635" s="471"/>
      <c r="AQ635" s="452"/>
      <c r="AR635" s="440"/>
      <c r="AS635" s="440"/>
      <c r="AT635" s="440"/>
    </row>
    <row r="636" spans="1:46" hidden="1" outlineLevel="4" x14ac:dyDescent="0.25">
      <c r="A636" s="440"/>
      <c r="B636" s="449"/>
      <c r="C636" s="442">
        <f t="shared" si="58"/>
        <v>5</v>
      </c>
      <c r="D636" s="471"/>
      <c r="E636" s="529"/>
      <c r="F636" s="529"/>
      <c r="G636" s="471"/>
      <c r="H636" s="633">
        <v>8</v>
      </c>
      <c r="I636" s="634"/>
      <c r="J636" s="633" t="s">
        <v>779</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59"/>
        <v>3650</v>
      </c>
      <c r="AE636" s="637">
        <f t="shared" si="59"/>
        <v>3650</v>
      </c>
      <c r="AF636" s="637">
        <f t="shared" si="59"/>
        <v>3650</v>
      </c>
      <c r="AG636" s="637">
        <f t="shared" si="59"/>
        <v>3650</v>
      </c>
      <c r="AH636" s="637">
        <f t="shared" si="60"/>
        <v>1000</v>
      </c>
      <c r="AI636" s="637">
        <f t="shared" si="60"/>
        <v>1000</v>
      </c>
      <c r="AJ636" s="637">
        <f t="shared" si="60"/>
        <v>1000</v>
      </c>
      <c r="AK636" s="637">
        <f t="shared" si="60"/>
        <v>1000</v>
      </c>
      <c r="AL636" s="637">
        <f t="shared" si="61"/>
        <v>0</v>
      </c>
      <c r="AM636" s="637">
        <f t="shared" si="61"/>
        <v>0</v>
      </c>
      <c r="AN636" s="637">
        <f t="shared" si="61"/>
        <v>0</v>
      </c>
      <c r="AO636" s="637">
        <f t="shared" si="61"/>
        <v>0</v>
      </c>
      <c r="AP636" s="471"/>
      <c r="AQ636" s="452"/>
      <c r="AR636" s="440"/>
      <c r="AS636" s="440"/>
      <c r="AT636" s="440"/>
    </row>
    <row r="637" spans="1:46" ht="15" hidden="1" customHeight="1" outlineLevel="3" x14ac:dyDescent="0.25">
      <c r="A637" s="440"/>
      <c r="B637" s="449"/>
      <c r="C637" s="442">
        <f t="shared" ref="C637:C654" si="62">INT($C$606)+3</f>
        <v>4</v>
      </c>
      <c r="D637" s="471"/>
      <c r="E637" s="529"/>
      <c r="F637" s="529"/>
      <c r="G637" s="471"/>
      <c r="H637" s="625" t="s">
        <v>776</v>
      </c>
      <c r="I637" s="626">
        <v>1</v>
      </c>
      <c r="J637" s="626" t="s">
        <v>781</v>
      </c>
      <c r="K637" s="629">
        <v>30</v>
      </c>
      <c r="L637" s="629">
        <v>30</v>
      </c>
      <c r="M637" s="629">
        <v>30</v>
      </c>
      <c r="N637" s="629">
        <v>30</v>
      </c>
      <c r="O637" s="630"/>
      <c r="P637" s="630"/>
      <c r="Q637" s="630"/>
      <c r="R637" s="630"/>
      <c r="S637" s="630">
        <v>1</v>
      </c>
      <c r="T637" s="630">
        <v>1</v>
      </c>
      <c r="U637" s="630">
        <v>1</v>
      </c>
      <c r="V637" s="630">
        <v>1</v>
      </c>
      <c r="W637" s="835" t="s">
        <v>782</v>
      </c>
      <c r="X637" s="836"/>
      <c r="Y637" s="836"/>
      <c r="Z637" s="836"/>
      <c r="AA637" s="837"/>
      <c r="AB637" s="745"/>
      <c r="AC637" s="745"/>
      <c r="AD637" s="638">
        <f>IF(K637="",0,K637)</f>
        <v>30</v>
      </c>
      <c r="AE637" s="638">
        <f t="shared" ref="AE637:AG645" si="63">IF(L637="",0,L637)</f>
        <v>30</v>
      </c>
      <c r="AF637" s="638">
        <f t="shared" si="63"/>
        <v>30</v>
      </c>
      <c r="AG637" s="638">
        <f t="shared" si="63"/>
        <v>30</v>
      </c>
      <c r="AH637" s="631">
        <f>IF(O637="",1000,O637)</f>
        <v>1000</v>
      </c>
      <c r="AI637" s="631">
        <f t="shared" si="60"/>
        <v>1000</v>
      </c>
      <c r="AJ637" s="631">
        <f t="shared" si="60"/>
        <v>1000</v>
      </c>
      <c r="AK637" s="631">
        <f t="shared" si="60"/>
        <v>1000</v>
      </c>
      <c r="AL637" s="631">
        <f t="shared" si="61"/>
        <v>1</v>
      </c>
      <c r="AM637" s="631">
        <f t="shared" si="61"/>
        <v>1</v>
      </c>
      <c r="AN637" s="631">
        <f t="shared" si="61"/>
        <v>1</v>
      </c>
      <c r="AO637" s="631">
        <f t="shared" si="61"/>
        <v>1</v>
      </c>
      <c r="AP637" s="471"/>
      <c r="AQ637" s="452"/>
      <c r="AR637" s="440"/>
      <c r="AS637" s="440"/>
      <c r="AT637" s="440"/>
    </row>
    <row r="638" spans="1:46" hidden="1" outlineLevel="3" x14ac:dyDescent="0.25">
      <c r="A638" s="440"/>
      <c r="B638" s="449"/>
      <c r="C638" s="442">
        <f t="shared" si="62"/>
        <v>4</v>
      </c>
      <c r="D638" s="471"/>
      <c r="E638" s="529"/>
      <c r="F638" s="529"/>
      <c r="G638" s="471"/>
      <c r="H638" s="492" t="s">
        <v>778</v>
      </c>
      <c r="I638" s="498"/>
      <c r="J638" s="498" t="s">
        <v>783</v>
      </c>
      <c r="K638" s="632">
        <v>90</v>
      </c>
      <c r="L638" s="632">
        <v>90</v>
      </c>
      <c r="M638" s="632">
        <v>90</v>
      </c>
      <c r="N638" s="632">
        <v>90</v>
      </c>
      <c r="O638" s="619">
        <v>35</v>
      </c>
      <c r="P638" s="619">
        <v>35</v>
      </c>
      <c r="Q638" s="619">
        <v>35</v>
      </c>
      <c r="R638" s="619">
        <v>35</v>
      </c>
      <c r="S638" s="619">
        <v>3</v>
      </c>
      <c r="T638" s="619">
        <v>3</v>
      </c>
      <c r="U638" s="619">
        <v>3</v>
      </c>
      <c r="V638" s="619">
        <v>3</v>
      </c>
      <c r="W638" s="838"/>
      <c r="X638" s="839"/>
      <c r="Y638" s="839"/>
      <c r="Z638" s="839"/>
      <c r="AA638" s="840"/>
      <c r="AB638" s="745"/>
      <c r="AC638" s="745"/>
      <c r="AD638" s="638">
        <f t="shared" ref="AD638:AD645" si="64">IF(K638="",0,K638)</f>
        <v>90</v>
      </c>
      <c r="AE638" s="638">
        <f t="shared" si="63"/>
        <v>90</v>
      </c>
      <c r="AF638" s="638">
        <f t="shared" si="63"/>
        <v>90</v>
      </c>
      <c r="AG638" s="638">
        <f t="shared" si="63"/>
        <v>90</v>
      </c>
      <c r="AH638" s="627">
        <f t="shared" ref="AH638:AK654" si="65">IF(O638="",1000,O638)</f>
        <v>35</v>
      </c>
      <c r="AI638" s="627">
        <f t="shared" si="60"/>
        <v>35</v>
      </c>
      <c r="AJ638" s="627">
        <f t="shared" si="60"/>
        <v>35</v>
      </c>
      <c r="AK638" s="627">
        <f t="shared" si="60"/>
        <v>35</v>
      </c>
      <c r="AL638" s="627">
        <f t="shared" si="61"/>
        <v>3</v>
      </c>
      <c r="AM638" s="627">
        <f t="shared" si="61"/>
        <v>3</v>
      </c>
      <c r="AN638" s="627">
        <f t="shared" si="61"/>
        <v>3</v>
      </c>
      <c r="AO638" s="627">
        <f t="shared" si="61"/>
        <v>3</v>
      </c>
      <c r="AP638" s="471"/>
      <c r="AQ638" s="452"/>
      <c r="AR638" s="440"/>
      <c r="AS638" s="440"/>
      <c r="AT638" s="440"/>
    </row>
    <row r="639" spans="1:46" hidden="1" outlineLevel="3" x14ac:dyDescent="0.25">
      <c r="A639" s="440"/>
      <c r="B639" s="449"/>
      <c r="C639" s="442">
        <f t="shared" si="62"/>
        <v>4</v>
      </c>
      <c r="D639" s="471"/>
      <c r="E639" s="529"/>
      <c r="F639" s="529"/>
      <c r="G639" s="471"/>
      <c r="H639" s="492" t="s">
        <v>780</v>
      </c>
      <c r="I639" s="498"/>
      <c r="J639" s="498" t="s">
        <v>784</v>
      </c>
      <c r="K639" s="632">
        <v>180</v>
      </c>
      <c r="L639" s="632">
        <v>180</v>
      </c>
      <c r="M639" s="632">
        <v>180</v>
      </c>
      <c r="N639" s="632">
        <v>180</v>
      </c>
      <c r="O639" s="619"/>
      <c r="P639" s="619"/>
      <c r="Q639" s="619"/>
      <c r="R639" s="619"/>
      <c r="S639" s="619">
        <v>1</v>
      </c>
      <c r="T639" s="619">
        <v>1</v>
      </c>
      <c r="U639" s="619">
        <v>1</v>
      </c>
      <c r="V639" s="619">
        <v>1</v>
      </c>
      <c r="W639" s="838"/>
      <c r="X639" s="839"/>
      <c r="Y639" s="839"/>
      <c r="Z639" s="839"/>
      <c r="AA639" s="840"/>
      <c r="AB639" s="745"/>
      <c r="AC639" s="745"/>
      <c r="AD639" s="638">
        <f t="shared" si="64"/>
        <v>180</v>
      </c>
      <c r="AE639" s="638">
        <f t="shared" si="63"/>
        <v>180</v>
      </c>
      <c r="AF639" s="638">
        <f t="shared" si="63"/>
        <v>180</v>
      </c>
      <c r="AG639" s="638">
        <f t="shared" si="63"/>
        <v>180</v>
      </c>
      <c r="AH639" s="627">
        <f t="shared" si="65"/>
        <v>1000</v>
      </c>
      <c r="AI639" s="627">
        <f t="shared" si="60"/>
        <v>1000</v>
      </c>
      <c r="AJ639" s="627">
        <f t="shared" si="60"/>
        <v>1000</v>
      </c>
      <c r="AK639" s="627">
        <f t="shared" si="60"/>
        <v>1000</v>
      </c>
      <c r="AL639" s="627">
        <f t="shared" si="61"/>
        <v>1</v>
      </c>
      <c r="AM639" s="627">
        <f t="shared" si="61"/>
        <v>1</v>
      </c>
      <c r="AN639" s="627">
        <f t="shared" si="61"/>
        <v>1</v>
      </c>
      <c r="AO639" s="627">
        <f t="shared" si="61"/>
        <v>1</v>
      </c>
      <c r="AP639" s="471"/>
      <c r="AQ639" s="452"/>
      <c r="AR639" s="440"/>
      <c r="AS639" s="440"/>
      <c r="AT639" s="440"/>
    </row>
    <row r="640" spans="1:46" hidden="1" outlineLevel="3" x14ac:dyDescent="0.25">
      <c r="A640" s="440"/>
      <c r="B640" s="449"/>
      <c r="C640" s="442">
        <f t="shared" si="62"/>
        <v>4</v>
      </c>
      <c r="D640" s="471"/>
      <c r="E640" s="529"/>
      <c r="F640" s="529"/>
      <c r="G640" s="471"/>
      <c r="H640" s="492">
        <v>3</v>
      </c>
      <c r="I640" s="498"/>
      <c r="J640" s="492" t="s">
        <v>779</v>
      </c>
      <c r="K640" s="632">
        <v>180</v>
      </c>
      <c r="L640" s="632">
        <v>180</v>
      </c>
      <c r="M640" s="632">
        <v>180</v>
      </c>
      <c r="N640" s="632">
        <v>180</v>
      </c>
      <c r="O640" s="619"/>
      <c r="P640" s="619"/>
      <c r="Q640" s="619"/>
      <c r="R640" s="619"/>
      <c r="S640" s="619">
        <v>1</v>
      </c>
      <c r="T640" s="619">
        <v>1</v>
      </c>
      <c r="U640" s="619">
        <v>1</v>
      </c>
      <c r="V640" s="619">
        <v>1</v>
      </c>
      <c r="W640" s="838"/>
      <c r="X640" s="839"/>
      <c r="Y640" s="839"/>
      <c r="Z640" s="839"/>
      <c r="AA640" s="840"/>
      <c r="AB640" s="745"/>
      <c r="AC640" s="745"/>
      <c r="AD640" s="638">
        <f t="shared" si="64"/>
        <v>180</v>
      </c>
      <c r="AE640" s="638">
        <f t="shared" si="63"/>
        <v>180</v>
      </c>
      <c r="AF640" s="638">
        <f t="shared" si="63"/>
        <v>180</v>
      </c>
      <c r="AG640" s="638">
        <f t="shared" si="63"/>
        <v>180</v>
      </c>
      <c r="AH640" s="627">
        <f t="shared" si="65"/>
        <v>1000</v>
      </c>
      <c r="AI640" s="627">
        <f t="shared" si="60"/>
        <v>1000</v>
      </c>
      <c r="AJ640" s="627">
        <f t="shared" si="60"/>
        <v>1000</v>
      </c>
      <c r="AK640" s="627">
        <f t="shared" si="60"/>
        <v>1000</v>
      </c>
      <c r="AL640" s="627">
        <f t="shared" si="61"/>
        <v>1</v>
      </c>
      <c r="AM640" s="627">
        <f t="shared" si="61"/>
        <v>1</v>
      </c>
      <c r="AN640" s="627">
        <f t="shared" si="61"/>
        <v>1</v>
      </c>
      <c r="AO640" s="627">
        <f t="shared" si="61"/>
        <v>1</v>
      </c>
      <c r="AP640" s="471"/>
      <c r="AQ640" s="452"/>
      <c r="AR640" s="440"/>
      <c r="AS640" s="440"/>
      <c r="AT640" s="440"/>
    </row>
    <row r="641" spans="1:46" hidden="1" outlineLevel="3" x14ac:dyDescent="0.25">
      <c r="A641" s="440"/>
      <c r="B641" s="449"/>
      <c r="C641" s="442">
        <f t="shared" si="62"/>
        <v>4</v>
      </c>
      <c r="D641" s="471"/>
      <c r="E641" s="529"/>
      <c r="F641" s="529"/>
      <c r="G641" s="471"/>
      <c r="H641" s="492">
        <v>4</v>
      </c>
      <c r="I641" s="498"/>
      <c r="J641" s="492" t="s">
        <v>779</v>
      </c>
      <c r="K641" s="632">
        <v>180</v>
      </c>
      <c r="L641" s="632">
        <v>180</v>
      </c>
      <c r="M641" s="632">
        <v>180</v>
      </c>
      <c r="N641" s="632">
        <v>180</v>
      </c>
      <c r="O641" s="619"/>
      <c r="P641" s="619"/>
      <c r="Q641" s="619"/>
      <c r="R641" s="619"/>
      <c r="S641" s="619">
        <v>1</v>
      </c>
      <c r="T641" s="619">
        <v>1</v>
      </c>
      <c r="U641" s="619">
        <v>1</v>
      </c>
      <c r="V641" s="619">
        <v>1</v>
      </c>
      <c r="W641" s="838"/>
      <c r="X641" s="839"/>
      <c r="Y641" s="839"/>
      <c r="Z641" s="839"/>
      <c r="AA641" s="840"/>
      <c r="AB641" s="745"/>
      <c r="AC641" s="745"/>
      <c r="AD641" s="638">
        <f t="shared" si="64"/>
        <v>180</v>
      </c>
      <c r="AE641" s="638">
        <f t="shared" si="63"/>
        <v>180</v>
      </c>
      <c r="AF641" s="638">
        <f t="shared" si="63"/>
        <v>180</v>
      </c>
      <c r="AG641" s="638">
        <f t="shared" si="63"/>
        <v>180</v>
      </c>
      <c r="AH641" s="627">
        <f t="shared" si="65"/>
        <v>1000</v>
      </c>
      <c r="AI641" s="627">
        <f t="shared" si="60"/>
        <v>1000</v>
      </c>
      <c r="AJ641" s="627">
        <f t="shared" si="60"/>
        <v>1000</v>
      </c>
      <c r="AK641" s="627">
        <f t="shared" si="60"/>
        <v>1000</v>
      </c>
      <c r="AL641" s="627">
        <f t="shared" si="61"/>
        <v>1</v>
      </c>
      <c r="AM641" s="627">
        <f t="shared" si="61"/>
        <v>1</v>
      </c>
      <c r="AN641" s="627">
        <f t="shared" si="61"/>
        <v>1</v>
      </c>
      <c r="AO641" s="627">
        <f t="shared" si="61"/>
        <v>1</v>
      </c>
      <c r="AP641" s="471"/>
      <c r="AQ641" s="452"/>
      <c r="AR641" s="440"/>
      <c r="AS641" s="440"/>
      <c r="AT641" s="440"/>
    </row>
    <row r="642" spans="1:46" hidden="1" outlineLevel="3" x14ac:dyDescent="0.25">
      <c r="A642" s="440"/>
      <c r="B642" s="449"/>
      <c r="C642" s="442">
        <f t="shared" si="62"/>
        <v>4</v>
      </c>
      <c r="D642" s="471"/>
      <c r="E642" s="529"/>
      <c r="F642" s="529"/>
      <c r="G642" s="471"/>
      <c r="H642" s="492">
        <v>5</v>
      </c>
      <c r="I642" s="498"/>
      <c r="J642" s="492" t="s">
        <v>779</v>
      </c>
      <c r="K642" s="632">
        <v>180</v>
      </c>
      <c r="L642" s="632">
        <v>180</v>
      </c>
      <c r="M642" s="632">
        <v>180</v>
      </c>
      <c r="N642" s="632">
        <v>180</v>
      </c>
      <c r="O642" s="619"/>
      <c r="P642" s="619"/>
      <c r="Q642" s="619"/>
      <c r="R642" s="619"/>
      <c r="S642" s="619">
        <v>1</v>
      </c>
      <c r="T642" s="619">
        <v>1</v>
      </c>
      <c r="U642" s="619">
        <v>1</v>
      </c>
      <c r="V642" s="619">
        <v>1</v>
      </c>
      <c r="W642" s="838"/>
      <c r="X642" s="839"/>
      <c r="Y642" s="839"/>
      <c r="Z642" s="839"/>
      <c r="AA642" s="840"/>
      <c r="AB642" s="745"/>
      <c r="AC642" s="745"/>
      <c r="AD642" s="638">
        <f t="shared" si="64"/>
        <v>180</v>
      </c>
      <c r="AE642" s="638">
        <f t="shared" si="63"/>
        <v>180</v>
      </c>
      <c r="AF642" s="638">
        <f t="shared" si="63"/>
        <v>180</v>
      </c>
      <c r="AG642" s="638">
        <f t="shared" si="63"/>
        <v>180</v>
      </c>
      <c r="AH642" s="627">
        <f t="shared" si="65"/>
        <v>1000</v>
      </c>
      <c r="AI642" s="627">
        <f t="shared" si="60"/>
        <v>1000</v>
      </c>
      <c r="AJ642" s="627">
        <f t="shared" si="60"/>
        <v>1000</v>
      </c>
      <c r="AK642" s="627">
        <f t="shared" si="60"/>
        <v>1000</v>
      </c>
      <c r="AL642" s="627">
        <f t="shared" si="61"/>
        <v>1</v>
      </c>
      <c r="AM642" s="627">
        <f t="shared" si="61"/>
        <v>1</v>
      </c>
      <c r="AN642" s="627">
        <f t="shared" si="61"/>
        <v>1</v>
      </c>
      <c r="AO642" s="627">
        <f t="shared" si="61"/>
        <v>1</v>
      </c>
      <c r="AP642" s="471"/>
      <c r="AQ642" s="452"/>
      <c r="AR642" s="440"/>
      <c r="AS642" s="440"/>
      <c r="AT642" s="440"/>
    </row>
    <row r="643" spans="1:46" hidden="1" outlineLevel="3" x14ac:dyDescent="0.25">
      <c r="A643" s="440"/>
      <c r="B643" s="449"/>
      <c r="C643" s="442">
        <f t="shared" si="62"/>
        <v>4</v>
      </c>
      <c r="D643" s="471"/>
      <c r="E643" s="529"/>
      <c r="F643" s="529"/>
      <c r="G643" s="471"/>
      <c r="H643" s="492">
        <v>6</v>
      </c>
      <c r="I643" s="498"/>
      <c r="J643" s="492" t="s">
        <v>779</v>
      </c>
      <c r="K643" s="632">
        <v>180</v>
      </c>
      <c r="L643" s="632">
        <v>180</v>
      </c>
      <c r="M643" s="632">
        <v>180</v>
      </c>
      <c r="N643" s="632">
        <v>180</v>
      </c>
      <c r="O643" s="619"/>
      <c r="P643" s="619"/>
      <c r="Q643" s="619"/>
      <c r="R643" s="619"/>
      <c r="S643" s="619">
        <v>1</v>
      </c>
      <c r="T643" s="619">
        <v>1</v>
      </c>
      <c r="U643" s="619">
        <v>1</v>
      </c>
      <c r="V643" s="619">
        <v>1</v>
      </c>
      <c r="W643" s="838"/>
      <c r="X643" s="839"/>
      <c r="Y643" s="839"/>
      <c r="Z643" s="839"/>
      <c r="AA643" s="840"/>
      <c r="AB643" s="745"/>
      <c r="AC643" s="745"/>
      <c r="AD643" s="638">
        <f t="shared" si="64"/>
        <v>180</v>
      </c>
      <c r="AE643" s="638">
        <f t="shared" si="63"/>
        <v>180</v>
      </c>
      <c r="AF643" s="638">
        <f t="shared" si="63"/>
        <v>180</v>
      </c>
      <c r="AG643" s="638">
        <f t="shared" si="63"/>
        <v>180</v>
      </c>
      <c r="AH643" s="627">
        <f t="shared" si="65"/>
        <v>1000</v>
      </c>
      <c r="AI643" s="627">
        <f t="shared" si="60"/>
        <v>1000</v>
      </c>
      <c r="AJ643" s="627">
        <f t="shared" si="60"/>
        <v>1000</v>
      </c>
      <c r="AK643" s="627">
        <f t="shared" si="60"/>
        <v>1000</v>
      </c>
      <c r="AL643" s="627">
        <f t="shared" si="61"/>
        <v>1</v>
      </c>
      <c r="AM643" s="627">
        <f t="shared" si="61"/>
        <v>1</v>
      </c>
      <c r="AN643" s="627">
        <f t="shared" si="61"/>
        <v>1</v>
      </c>
      <c r="AO643" s="627">
        <f t="shared" si="61"/>
        <v>1</v>
      </c>
      <c r="AP643" s="471"/>
      <c r="AQ643" s="452"/>
      <c r="AR643" s="440"/>
      <c r="AS643" s="440"/>
      <c r="AT643" s="440"/>
    </row>
    <row r="644" spans="1:46" hidden="1" outlineLevel="3" x14ac:dyDescent="0.25">
      <c r="A644" s="440"/>
      <c r="B644" s="449"/>
      <c r="C644" s="442">
        <f t="shared" si="62"/>
        <v>4</v>
      </c>
      <c r="D644" s="471"/>
      <c r="E644" s="529"/>
      <c r="F644" s="529"/>
      <c r="G644" s="471"/>
      <c r="H644" s="492">
        <v>7</v>
      </c>
      <c r="I644" s="498"/>
      <c r="J644" s="492" t="s">
        <v>779</v>
      </c>
      <c r="K644" s="632">
        <v>180</v>
      </c>
      <c r="L644" s="632">
        <v>180</v>
      </c>
      <c r="M644" s="632">
        <v>180</v>
      </c>
      <c r="N644" s="632">
        <v>180</v>
      </c>
      <c r="O644" s="619"/>
      <c r="P644" s="619"/>
      <c r="Q644" s="619"/>
      <c r="R644" s="619"/>
      <c r="S644" s="619">
        <v>1</v>
      </c>
      <c r="T644" s="619">
        <v>1</v>
      </c>
      <c r="U644" s="619">
        <v>1</v>
      </c>
      <c r="V644" s="619">
        <v>1</v>
      </c>
      <c r="W644" s="838"/>
      <c r="X644" s="839"/>
      <c r="Y644" s="839"/>
      <c r="Z644" s="839"/>
      <c r="AA644" s="840"/>
      <c r="AB644" s="745"/>
      <c r="AC644" s="745"/>
      <c r="AD644" s="638">
        <f t="shared" si="64"/>
        <v>180</v>
      </c>
      <c r="AE644" s="638">
        <f t="shared" si="63"/>
        <v>180</v>
      </c>
      <c r="AF644" s="638">
        <f t="shared" si="63"/>
        <v>180</v>
      </c>
      <c r="AG644" s="638">
        <f t="shared" si="63"/>
        <v>180</v>
      </c>
      <c r="AH644" s="627">
        <f t="shared" si="65"/>
        <v>1000</v>
      </c>
      <c r="AI644" s="627">
        <f t="shared" si="65"/>
        <v>1000</v>
      </c>
      <c r="AJ644" s="627">
        <f t="shared" si="65"/>
        <v>1000</v>
      </c>
      <c r="AK644" s="627">
        <f t="shared" si="65"/>
        <v>1000</v>
      </c>
      <c r="AL644" s="627">
        <f t="shared" ref="AL644:AO654" si="66">S644</f>
        <v>1</v>
      </c>
      <c r="AM644" s="627">
        <f t="shared" si="66"/>
        <v>1</v>
      </c>
      <c r="AN644" s="627">
        <f t="shared" si="66"/>
        <v>1</v>
      </c>
      <c r="AO644" s="627">
        <f t="shared" si="66"/>
        <v>1</v>
      </c>
      <c r="AP644" s="471"/>
      <c r="AQ644" s="452"/>
      <c r="AR644" s="440"/>
      <c r="AS644" s="440"/>
      <c r="AT644" s="440"/>
    </row>
    <row r="645" spans="1:46" hidden="1" outlineLevel="3" x14ac:dyDescent="0.25">
      <c r="A645" s="440"/>
      <c r="B645" s="449"/>
      <c r="C645" s="442">
        <f t="shared" si="62"/>
        <v>4</v>
      </c>
      <c r="D645" s="471"/>
      <c r="E645" s="529"/>
      <c r="F645" s="529"/>
      <c r="G645" s="471"/>
      <c r="H645" s="633">
        <v>8</v>
      </c>
      <c r="I645" s="634"/>
      <c r="J645" s="633" t="s">
        <v>779</v>
      </c>
      <c r="K645" s="635">
        <v>180</v>
      </c>
      <c r="L645" s="635">
        <v>180</v>
      </c>
      <c r="M645" s="635">
        <v>180</v>
      </c>
      <c r="N645" s="635">
        <v>180</v>
      </c>
      <c r="O645" s="636"/>
      <c r="P645" s="636"/>
      <c r="Q645" s="636"/>
      <c r="R645" s="636"/>
      <c r="S645" s="636">
        <v>1</v>
      </c>
      <c r="T645" s="636">
        <v>1</v>
      </c>
      <c r="U645" s="636">
        <v>1</v>
      </c>
      <c r="V645" s="636">
        <v>1</v>
      </c>
      <c r="W645" s="838"/>
      <c r="X645" s="839"/>
      <c r="Y645" s="839"/>
      <c r="Z645" s="839"/>
      <c r="AA645" s="840"/>
      <c r="AB645" s="745"/>
      <c r="AC645" s="745"/>
      <c r="AD645" s="638">
        <f t="shared" si="64"/>
        <v>180</v>
      </c>
      <c r="AE645" s="638">
        <f t="shared" si="63"/>
        <v>180</v>
      </c>
      <c r="AF645" s="638">
        <f t="shared" si="63"/>
        <v>180</v>
      </c>
      <c r="AG645" s="638">
        <f t="shared" si="63"/>
        <v>180</v>
      </c>
      <c r="AH645" s="637">
        <f t="shared" si="65"/>
        <v>1000</v>
      </c>
      <c r="AI645" s="637">
        <f t="shared" si="65"/>
        <v>1000</v>
      </c>
      <c r="AJ645" s="637">
        <f t="shared" si="65"/>
        <v>1000</v>
      </c>
      <c r="AK645" s="637">
        <f t="shared" si="65"/>
        <v>1000</v>
      </c>
      <c r="AL645" s="637">
        <f t="shared" si="66"/>
        <v>1</v>
      </c>
      <c r="AM645" s="637">
        <f t="shared" si="66"/>
        <v>1</v>
      </c>
      <c r="AN645" s="637">
        <f t="shared" si="66"/>
        <v>1</v>
      </c>
      <c r="AO645" s="637">
        <f t="shared" si="66"/>
        <v>1</v>
      </c>
      <c r="AP645" s="471"/>
      <c r="AQ645" s="452"/>
      <c r="AR645" s="440"/>
      <c r="AS645" s="440"/>
      <c r="AT645" s="440"/>
    </row>
    <row r="646" spans="1:46" hidden="1" outlineLevel="3" x14ac:dyDescent="0.25">
      <c r="A646" s="440"/>
      <c r="B646" s="449"/>
      <c r="C646" s="442">
        <f t="shared" si="62"/>
        <v>4</v>
      </c>
      <c r="D646" s="471"/>
      <c r="E646" s="529"/>
      <c r="F646" s="529"/>
      <c r="G646" s="471"/>
      <c r="H646" s="625" t="s">
        <v>776</v>
      </c>
      <c r="I646" s="626">
        <v>2</v>
      </c>
      <c r="J646" s="626" t="s">
        <v>785</v>
      </c>
      <c r="K646" s="629"/>
      <c r="L646" s="629"/>
      <c r="M646" s="629"/>
      <c r="N646" s="629"/>
      <c r="O646" s="630">
        <v>45</v>
      </c>
      <c r="P646" s="630">
        <v>45</v>
      </c>
      <c r="Q646" s="630">
        <v>45</v>
      </c>
      <c r="R646" s="630">
        <v>47</v>
      </c>
      <c r="S646" s="630">
        <v>3</v>
      </c>
      <c r="T646" s="630">
        <v>3</v>
      </c>
      <c r="U646" s="630">
        <v>3</v>
      </c>
      <c r="V646" s="630">
        <v>3</v>
      </c>
      <c r="W646" s="838"/>
      <c r="X646" s="839"/>
      <c r="Y646" s="839"/>
      <c r="Z646" s="839"/>
      <c r="AA646" s="840"/>
      <c r="AB646" s="745"/>
      <c r="AC646" s="745"/>
      <c r="AD646" s="639">
        <f>IF(K646="",350,K646)</f>
        <v>350</v>
      </c>
      <c r="AE646" s="639">
        <f t="shared" ref="AE646:AG654" si="67">IF(L646="",350,L646)</f>
        <v>350</v>
      </c>
      <c r="AF646" s="639">
        <f t="shared" si="67"/>
        <v>350</v>
      </c>
      <c r="AG646" s="639">
        <f t="shared" si="67"/>
        <v>350</v>
      </c>
      <c r="AH646" s="631">
        <f t="shared" si="65"/>
        <v>45</v>
      </c>
      <c r="AI646" s="631">
        <f t="shared" si="65"/>
        <v>45</v>
      </c>
      <c r="AJ646" s="631">
        <f t="shared" si="65"/>
        <v>45</v>
      </c>
      <c r="AK646" s="631">
        <f t="shared" si="65"/>
        <v>47</v>
      </c>
      <c r="AL646" s="631">
        <f t="shared" si="66"/>
        <v>3</v>
      </c>
      <c r="AM646" s="631">
        <f t="shared" si="66"/>
        <v>3</v>
      </c>
      <c r="AN646" s="631">
        <f t="shared" si="66"/>
        <v>3</v>
      </c>
      <c r="AO646" s="631">
        <f t="shared" si="66"/>
        <v>3</v>
      </c>
      <c r="AP646" s="471"/>
      <c r="AQ646" s="452"/>
      <c r="AR646" s="440"/>
      <c r="AS646" s="440"/>
      <c r="AT646" s="440"/>
    </row>
    <row r="647" spans="1:46" hidden="1" outlineLevel="3" x14ac:dyDescent="0.25">
      <c r="A647" s="440"/>
      <c r="B647" s="449"/>
      <c r="C647" s="442">
        <f t="shared" si="62"/>
        <v>4</v>
      </c>
      <c r="D647" s="471"/>
      <c r="E647" s="529"/>
      <c r="F647" s="529"/>
      <c r="G647" s="471"/>
      <c r="H647" s="492" t="s">
        <v>778</v>
      </c>
      <c r="I647" s="498"/>
      <c r="J647" s="498" t="s">
        <v>785</v>
      </c>
      <c r="K647" s="632"/>
      <c r="L647" s="632"/>
      <c r="M647" s="632"/>
      <c r="N647" s="632"/>
      <c r="O647" s="619">
        <v>45</v>
      </c>
      <c r="P647" s="619">
        <v>45</v>
      </c>
      <c r="Q647" s="619">
        <v>45</v>
      </c>
      <c r="R647" s="619">
        <v>47</v>
      </c>
      <c r="S647" s="619">
        <v>3</v>
      </c>
      <c r="T647" s="619">
        <v>3</v>
      </c>
      <c r="U647" s="619">
        <v>3</v>
      </c>
      <c r="V647" s="619">
        <v>3</v>
      </c>
      <c r="W647" s="838"/>
      <c r="X647" s="839"/>
      <c r="Y647" s="839"/>
      <c r="Z647" s="839"/>
      <c r="AA647" s="840"/>
      <c r="AB647" s="745"/>
      <c r="AC647" s="745"/>
      <c r="AD647" s="639">
        <f t="shared" ref="AD647:AD654" si="68">IF(K647="",350,K647)</f>
        <v>350</v>
      </c>
      <c r="AE647" s="639">
        <f t="shared" si="67"/>
        <v>350</v>
      </c>
      <c r="AF647" s="639">
        <f t="shared" si="67"/>
        <v>350</v>
      </c>
      <c r="AG647" s="639">
        <f t="shared" si="67"/>
        <v>350</v>
      </c>
      <c r="AH647" s="627">
        <f t="shared" si="65"/>
        <v>45</v>
      </c>
      <c r="AI647" s="627">
        <f t="shared" si="65"/>
        <v>45</v>
      </c>
      <c r="AJ647" s="627">
        <f t="shared" si="65"/>
        <v>45</v>
      </c>
      <c r="AK647" s="627">
        <f t="shared" si="65"/>
        <v>47</v>
      </c>
      <c r="AL647" s="627">
        <f t="shared" si="66"/>
        <v>3</v>
      </c>
      <c r="AM647" s="627">
        <f t="shared" si="66"/>
        <v>3</v>
      </c>
      <c r="AN647" s="627">
        <f t="shared" si="66"/>
        <v>3</v>
      </c>
      <c r="AO647" s="627">
        <f t="shared" si="66"/>
        <v>3</v>
      </c>
      <c r="AP647" s="471"/>
      <c r="AQ647" s="452"/>
      <c r="AR647" s="440"/>
      <c r="AS647" s="440"/>
      <c r="AT647" s="440"/>
    </row>
    <row r="648" spans="1:46" hidden="1" outlineLevel="3" x14ac:dyDescent="0.25">
      <c r="A648" s="440"/>
      <c r="B648" s="449"/>
      <c r="C648" s="442">
        <f t="shared" si="62"/>
        <v>4</v>
      </c>
      <c r="D648" s="471"/>
      <c r="E648" s="529"/>
      <c r="F648" s="529"/>
      <c r="G648" s="471"/>
      <c r="H648" s="492" t="s">
        <v>780</v>
      </c>
      <c r="I648" s="498"/>
      <c r="J648" s="498" t="s">
        <v>786</v>
      </c>
      <c r="K648" s="632"/>
      <c r="L648" s="632"/>
      <c r="M648" s="632"/>
      <c r="N648" s="632"/>
      <c r="O648" s="619"/>
      <c r="P648" s="619"/>
      <c r="Q648" s="619"/>
      <c r="R648" s="619"/>
      <c r="S648" s="619">
        <v>1</v>
      </c>
      <c r="T648" s="619">
        <v>1</v>
      </c>
      <c r="U648" s="619">
        <v>1</v>
      </c>
      <c r="V648" s="619">
        <v>1</v>
      </c>
      <c r="W648" s="838"/>
      <c r="X648" s="839"/>
      <c r="Y648" s="839"/>
      <c r="Z648" s="839"/>
      <c r="AA648" s="840"/>
      <c r="AB648" s="745"/>
      <c r="AC648" s="745"/>
      <c r="AD648" s="639">
        <f t="shared" si="68"/>
        <v>350</v>
      </c>
      <c r="AE648" s="639">
        <f t="shared" si="67"/>
        <v>350</v>
      </c>
      <c r="AF648" s="639">
        <f t="shared" si="67"/>
        <v>350</v>
      </c>
      <c r="AG648" s="639">
        <f t="shared" si="67"/>
        <v>350</v>
      </c>
      <c r="AH648" s="627">
        <f t="shared" si="65"/>
        <v>1000</v>
      </c>
      <c r="AI648" s="627">
        <f t="shared" si="65"/>
        <v>1000</v>
      </c>
      <c r="AJ648" s="627">
        <f t="shared" si="65"/>
        <v>1000</v>
      </c>
      <c r="AK648" s="627">
        <f t="shared" si="65"/>
        <v>1000</v>
      </c>
      <c r="AL648" s="627">
        <f t="shared" si="66"/>
        <v>1</v>
      </c>
      <c r="AM648" s="627">
        <f t="shared" si="66"/>
        <v>1</v>
      </c>
      <c r="AN648" s="627">
        <f t="shared" si="66"/>
        <v>1</v>
      </c>
      <c r="AO648" s="627">
        <f t="shared" si="66"/>
        <v>1</v>
      </c>
      <c r="AP648" s="471"/>
      <c r="AQ648" s="452"/>
      <c r="AR648" s="440"/>
      <c r="AS648" s="440"/>
      <c r="AT648" s="440"/>
    </row>
    <row r="649" spans="1:46" hidden="1" outlineLevel="3" x14ac:dyDescent="0.25">
      <c r="A649" s="440"/>
      <c r="B649" s="449"/>
      <c r="C649" s="442">
        <f t="shared" si="62"/>
        <v>4</v>
      </c>
      <c r="D649" s="471"/>
      <c r="E649" s="529"/>
      <c r="F649" s="529"/>
      <c r="G649" s="471"/>
      <c r="H649" s="492">
        <v>3</v>
      </c>
      <c r="I649" s="498"/>
      <c r="J649" s="492" t="s">
        <v>779</v>
      </c>
      <c r="K649" s="632"/>
      <c r="L649" s="632"/>
      <c r="M649" s="632"/>
      <c r="N649" s="632"/>
      <c r="O649" s="619"/>
      <c r="P649" s="619"/>
      <c r="Q649" s="619"/>
      <c r="R649" s="619"/>
      <c r="S649" s="619">
        <v>1</v>
      </c>
      <c r="T649" s="619">
        <v>1</v>
      </c>
      <c r="U649" s="619">
        <v>1</v>
      </c>
      <c r="V649" s="619">
        <v>1</v>
      </c>
      <c r="W649" s="838"/>
      <c r="X649" s="839"/>
      <c r="Y649" s="839"/>
      <c r="Z649" s="839"/>
      <c r="AA649" s="840"/>
      <c r="AB649" s="745"/>
      <c r="AC649" s="745"/>
      <c r="AD649" s="639">
        <f t="shared" si="68"/>
        <v>350</v>
      </c>
      <c r="AE649" s="639">
        <f t="shared" si="67"/>
        <v>350</v>
      </c>
      <c r="AF649" s="639">
        <f t="shared" si="67"/>
        <v>350</v>
      </c>
      <c r="AG649" s="639">
        <f t="shared" si="67"/>
        <v>350</v>
      </c>
      <c r="AH649" s="627">
        <f t="shared" si="65"/>
        <v>1000</v>
      </c>
      <c r="AI649" s="627">
        <f t="shared" si="65"/>
        <v>1000</v>
      </c>
      <c r="AJ649" s="627">
        <f t="shared" si="65"/>
        <v>1000</v>
      </c>
      <c r="AK649" s="627">
        <f t="shared" si="65"/>
        <v>1000</v>
      </c>
      <c r="AL649" s="627">
        <f t="shared" si="66"/>
        <v>1</v>
      </c>
      <c r="AM649" s="627">
        <f t="shared" si="66"/>
        <v>1</v>
      </c>
      <c r="AN649" s="627">
        <f t="shared" si="66"/>
        <v>1</v>
      </c>
      <c r="AO649" s="627">
        <f t="shared" si="66"/>
        <v>1</v>
      </c>
      <c r="AP649" s="471"/>
      <c r="AQ649" s="452"/>
      <c r="AR649" s="440"/>
      <c r="AS649" s="440"/>
      <c r="AT649" s="440"/>
    </row>
    <row r="650" spans="1:46" hidden="1" outlineLevel="3" x14ac:dyDescent="0.25">
      <c r="A650" s="440"/>
      <c r="B650" s="449"/>
      <c r="C650" s="442">
        <f t="shared" si="62"/>
        <v>4</v>
      </c>
      <c r="D650" s="471"/>
      <c r="E650" s="529"/>
      <c r="F650" s="529"/>
      <c r="G650" s="471"/>
      <c r="H650" s="492">
        <v>4</v>
      </c>
      <c r="I650" s="498"/>
      <c r="J650" s="492" t="s">
        <v>779</v>
      </c>
      <c r="K650" s="632"/>
      <c r="L650" s="632"/>
      <c r="M650" s="632"/>
      <c r="N650" s="632"/>
      <c r="O650" s="619"/>
      <c r="P650" s="619"/>
      <c r="Q650" s="619"/>
      <c r="R650" s="619"/>
      <c r="S650" s="619">
        <v>1</v>
      </c>
      <c r="T650" s="619">
        <v>1</v>
      </c>
      <c r="U650" s="619">
        <v>1</v>
      </c>
      <c r="V650" s="619">
        <v>1</v>
      </c>
      <c r="W650" s="838"/>
      <c r="X650" s="839"/>
      <c r="Y650" s="839"/>
      <c r="Z650" s="839"/>
      <c r="AA650" s="840"/>
      <c r="AB650" s="745"/>
      <c r="AC650" s="745"/>
      <c r="AD650" s="639">
        <f t="shared" si="68"/>
        <v>350</v>
      </c>
      <c r="AE650" s="639">
        <f t="shared" si="67"/>
        <v>350</v>
      </c>
      <c r="AF650" s="639">
        <f t="shared" si="67"/>
        <v>350</v>
      </c>
      <c r="AG650" s="639">
        <f t="shared" si="67"/>
        <v>350</v>
      </c>
      <c r="AH650" s="627">
        <f t="shared" si="65"/>
        <v>1000</v>
      </c>
      <c r="AI650" s="627">
        <f t="shared" si="65"/>
        <v>1000</v>
      </c>
      <c r="AJ650" s="627">
        <f t="shared" si="65"/>
        <v>1000</v>
      </c>
      <c r="AK650" s="627">
        <f t="shared" si="65"/>
        <v>1000</v>
      </c>
      <c r="AL650" s="627">
        <f t="shared" si="66"/>
        <v>1</v>
      </c>
      <c r="AM650" s="627">
        <f t="shared" si="66"/>
        <v>1</v>
      </c>
      <c r="AN650" s="627">
        <f t="shared" si="66"/>
        <v>1</v>
      </c>
      <c r="AO650" s="627">
        <f t="shared" si="66"/>
        <v>1</v>
      </c>
      <c r="AP650" s="471"/>
      <c r="AQ650" s="452"/>
      <c r="AR650" s="440"/>
      <c r="AS650" s="440"/>
      <c r="AT650" s="440"/>
    </row>
    <row r="651" spans="1:46" hidden="1" outlineLevel="3" x14ac:dyDescent="0.25">
      <c r="A651" s="440"/>
      <c r="B651" s="449"/>
      <c r="C651" s="442">
        <f t="shared" si="62"/>
        <v>4</v>
      </c>
      <c r="D651" s="471"/>
      <c r="E651" s="529"/>
      <c r="F651" s="529"/>
      <c r="G651" s="471"/>
      <c r="H651" s="492">
        <v>5</v>
      </c>
      <c r="I651" s="498"/>
      <c r="J651" s="492" t="s">
        <v>779</v>
      </c>
      <c r="K651" s="632"/>
      <c r="L651" s="632"/>
      <c r="M651" s="632"/>
      <c r="N651" s="632"/>
      <c r="O651" s="619"/>
      <c r="P651" s="619"/>
      <c r="Q651" s="619"/>
      <c r="R651" s="619"/>
      <c r="S651" s="619">
        <v>1</v>
      </c>
      <c r="T651" s="619">
        <v>1</v>
      </c>
      <c r="U651" s="619">
        <v>1</v>
      </c>
      <c r="V651" s="619">
        <v>1</v>
      </c>
      <c r="W651" s="838"/>
      <c r="X651" s="839"/>
      <c r="Y651" s="839"/>
      <c r="Z651" s="839"/>
      <c r="AA651" s="840"/>
      <c r="AB651" s="745"/>
      <c r="AC651" s="745"/>
      <c r="AD651" s="639">
        <f t="shared" si="68"/>
        <v>350</v>
      </c>
      <c r="AE651" s="639">
        <f t="shared" si="67"/>
        <v>350</v>
      </c>
      <c r="AF651" s="639">
        <f t="shared" si="67"/>
        <v>350</v>
      </c>
      <c r="AG651" s="639">
        <f t="shared" si="67"/>
        <v>350</v>
      </c>
      <c r="AH651" s="627">
        <f t="shared" si="65"/>
        <v>1000</v>
      </c>
      <c r="AI651" s="627">
        <f t="shared" si="65"/>
        <v>1000</v>
      </c>
      <c r="AJ651" s="627">
        <f t="shared" si="65"/>
        <v>1000</v>
      </c>
      <c r="AK651" s="627">
        <f t="shared" si="65"/>
        <v>1000</v>
      </c>
      <c r="AL651" s="627">
        <f t="shared" si="66"/>
        <v>1</v>
      </c>
      <c r="AM651" s="627">
        <f t="shared" si="66"/>
        <v>1</v>
      </c>
      <c r="AN651" s="627">
        <f t="shared" si="66"/>
        <v>1</v>
      </c>
      <c r="AO651" s="627">
        <f t="shared" si="66"/>
        <v>1</v>
      </c>
      <c r="AP651" s="471"/>
      <c r="AQ651" s="452"/>
      <c r="AR651" s="440"/>
      <c r="AS651" s="440"/>
      <c r="AT651" s="440"/>
    </row>
    <row r="652" spans="1:46" hidden="1" outlineLevel="3" x14ac:dyDescent="0.25">
      <c r="A652" s="440"/>
      <c r="B652" s="449"/>
      <c r="C652" s="442">
        <f t="shared" si="62"/>
        <v>4</v>
      </c>
      <c r="D652" s="471"/>
      <c r="E652" s="529"/>
      <c r="F652" s="529"/>
      <c r="G652" s="471"/>
      <c r="H652" s="492">
        <v>6</v>
      </c>
      <c r="I652" s="498"/>
      <c r="J652" s="492" t="s">
        <v>779</v>
      </c>
      <c r="K652" s="632"/>
      <c r="L652" s="632"/>
      <c r="M652" s="632"/>
      <c r="N652" s="632"/>
      <c r="O652" s="619"/>
      <c r="P652" s="619"/>
      <c r="Q652" s="619"/>
      <c r="R652" s="619"/>
      <c r="S652" s="619">
        <v>1</v>
      </c>
      <c r="T652" s="619">
        <v>1</v>
      </c>
      <c r="U652" s="619">
        <v>1</v>
      </c>
      <c r="V652" s="619">
        <v>1</v>
      </c>
      <c r="W652" s="838"/>
      <c r="X652" s="839"/>
      <c r="Y652" s="839"/>
      <c r="Z652" s="839"/>
      <c r="AA652" s="840"/>
      <c r="AB652" s="746"/>
      <c r="AC652" s="746"/>
      <c r="AD652" s="639">
        <f t="shared" si="68"/>
        <v>350</v>
      </c>
      <c r="AE652" s="639">
        <f t="shared" si="67"/>
        <v>350</v>
      </c>
      <c r="AF652" s="639">
        <f t="shared" si="67"/>
        <v>350</v>
      </c>
      <c r="AG652" s="639">
        <f t="shared" si="67"/>
        <v>350</v>
      </c>
      <c r="AH652" s="627">
        <f t="shared" si="65"/>
        <v>1000</v>
      </c>
      <c r="AI652" s="627">
        <f t="shared" si="65"/>
        <v>1000</v>
      </c>
      <c r="AJ652" s="627">
        <f t="shared" si="65"/>
        <v>1000</v>
      </c>
      <c r="AK652" s="627">
        <f t="shared" si="65"/>
        <v>1000</v>
      </c>
      <c r="AL652" s="627">
        <f t="shared" si="66"/>
        <v>1</v>
      </c>
      <c r="AM652" s="627">
        <f t="shared" si="66"/>
        <v>1</v>
      </c>
      <c r="AN652" s="627">
        <f t="shared" si="66"/>
        <v>1</v>
      </c>
      <c r="AO652" s="627">
        <f t="shared" si="66"/>
        <v>1</v>
      </c>
      <c r="AP652" s="471"/>
      <c r="AQ652" s="452"/>
      <c r="AR652" s="440"/>
      <c r="AS652" s="440"/>
      <c r="AT652" s="440"/>
    </row>
    <row r="653" spans="1:46" hidden="1" outlineLevel="3" x14ac:dyDescent="0.25">
      <c r="A653" s="440"/>
      <c r="B653" s="449"/>
      <c r="C653" s="442">
        <f t="shared" si="62"/>
        <v>4</v>
      </c>
      <c r="D653" s="471"/>
      <c r="E653" s="529"/>
      <c r="F653" s="529"/>
      <c r="G653" s="471"/>
      <c r="H653" s="492">
        <v>7</v>
      </c>
      <c r="I653" s="498"/>
      <c r="J653" s="492" t="s">
        <v>779</v>
      </c>
      <c r="K653" s="632"/>
      <c r="L653" s="632"/>
      <c r="M653" s="632"/>
      <c r="N653" s="632"/>
      <c r="O653" s="619"/>
      <c r="P653" s="619"/>
      <c r="Q653" s="619"/>
      <c r="R653" s="619"/>
      <c r="S653" s="619">
        <v>1</v>
      </c>
      <c r="T653" s="619">
        <v>1</v>
      </c>
      <c r="U653" s="619">
        <v>1</v>
      </c>
      <c r="V653" s="619">
        <v>1</v>
      </c>
      <c r="W653" s="838"/>
      <c r="X653" s="839"/>
      <c r="Y653" s="839"/>
      <c r="Z653" s="839"/>
      <c r="AA653" s="840"/>
      <c r="AB653" s="476"/>
      <c r="AC653" s="476"/>
      <c r="AD653" s="639">
        <f t="shared" si="68"/>
        <v>350</v>
      </c>
      <c r="AE653" s="639">
        <f t="shared" si="67"/>
        <v>350</v>
      </c>
      <c r="AF653" s="639">
        <f t="shared" si="67"/>
        <v>350</v>
      </c>
      <c r="AG653" s="639">
        <f t="shared" si="67"/>
        <v>350</v>
      </c>
      <c r="AH653" s="627">
        <f t="shared" si="65"/>
        <v>1000</v>
      </c>
      <c r="AI653" s="627">
        <f t="shared" si="65"/>
        <v>1000</v>
      </c>
      <c r="AJ653" s="627">
        <f t="shared" si="65"/>
        <v>1000</v>
      </c>
      <c r="AK653" s="627">
        <f t="shared" si="65"/>
        <v>1000</v>
      </c>
      <c r="AL653" s="627">
        <f t="shared" si="66"/>
        <v>1</v>
      </c>
      <c r="AM653" s="627">
        <f t="shared" si="66"/>
        <v>1</v>
      </c>
      <c r="AN653" s="627">
        <f t="shared" si="66"/>
        <v>1</v>
      </c>
      <c r="AO653" s="627">
        <f t="shared" si="66"/>
        <v>1</v>
      </c>
      <c r="AP653" s="471"/>
      <c r="AQ653" s="452"/>
      <c r="AR653" s="440"/>
      <c r="AS653" s="440"/>
      <c r="AT653" s="440"/>
    </row>
    <row r="654" spans="1:46" hidden="1" outlineLevel="3" x14ac:dyDescent="0.25">
      <c r="A654" s="440"/>
      <c r="B654" s="449"/>
      <c r="C654" s="442">
        <f t="shared" si="62"/>
        <v>4</v>
      </c>
      <c r="D654" s="471"/>
      <c r="E654" s="529"/>
      <c r="F654" s="529"/>
      <c r="G654" s="471"/>
      <c r="H654" s="633">
        <v>8</v>
      </c>
      <c r="I654" s="634"/>
      <c r="J654" s="633" t="s">
        <v>779</v>
      </c>
      <c r="K654" s="635"/>
      <c r="L654" s="635"/>
      <c r="M654" s="635"/>
      <c r="N654" s="635"/>
      <c r="O654" s="636"/>
      <c r="P654" s="636"/>
      <c r="Q654" s="636"/>
      <c r="R654" s="636"/>
      <c r="S654" s="636">
        <v>1</v>
      </c>
      <c r="T654" s="636">
        <v>1</v>
      </c>
      <c r="U654" s="636">
        <v>1</v>
      </c>
      <c r="V654" s="636">
        <v>1</v>
      </c>
      <c r="W654" s="841"/>
      <c r="X654" s="842"/>
      <c r="Y654" s="842"/>
      <c r="Z654" s="842"/>
      <c r="AA654" s="843"/>
      <c r="AB654" s="476"/>
      <c r="AC654" s="476"/>
      <c r="AD654" s="639">
        <f t="shared" si="68"/>
        <v>350</v>
      </c>
      <c r="AE654" s="639">
        <f t="shared" si="67"/>
        <v>350</v>
      </c>
      <c r="AF654" s="639">
        <f t="shared" si="67"/>
        <v>350</v>
      </c>
      <c r="AG654" s="639">
        <f t="shared" si="67"/>
        <v>350</v>
      </c>
      <c r="AH654" s="637">
        <f t="shared" si="65"/>
        <v>1000</v>
      </c>
      <c r="AI654" s="637">
        <f t="shared" si="65"/>
        <v>1000</v>
      </c>
      <c r="AJ654" s="637">
        <f t="shared" si="65"/>
        <v>1000</v>
      </c>
      <c r="AK654" s="637">
        <f t="shared" si="65"/>
        <v>1000</v>
      </c>
      <c r="AL654" s="637">
        <f t="shared" si="66"/>
        <v>1</v>
      </c>
      <c r="AM654" s="637">
        <f t="shared" si="66"/>
        <v>1</v>
      </c>
      <c r="AN654" s="637">
        <f t="shared" si="66"/>
        <v>1</v>
      </c>
      <c r="AO654" s="637">
        <f t="shared" si="66"/>
        <v>1</v>
      </c>
      <c r="AP654" s="471"/>
      <c r="AQ654" s="452"/>
      <c r="AR654" s="440"/>
      <c r="AS654" s="440"/>
      <c r="AT654" s="440"/>
    </row>
    <row r="655" spans="1:46" ht="5.0999999999999996" hidden="1"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507</v>
      </c>
      <c r="AQ655" s="452"/>
      <c r="AR655" s="440"/>
      <c r="AS655" s="440"/>
      <c r="AT655" s="440"/>
    </row>
    <row r="656" spans="1:46" ht="5.0999999999999996" hidden="1"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141</v>
      </c>
      <c r="AR657" s="440"/>
      <c r="AS657" s="440"/>
      <c r="AT657" s="440"/>
    </row>
    <row r="658" spans="1:46" ht="5.0999999999999996" customHeight="1" collapsed="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hidden="1"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hidden="1"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collapsed="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493</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collapsed="1" x14ac:dyDescent="0.25">
      <c r="A665" s="440"/>
      <c r="B665" s="449"/>
      <c r="C665" s="442">
        <f>INT($C$664)+1.02</f>
        <v>2.02</v>
      </c>
      <c r="D665" s="453"/>
      <c r="E665" s="522" t="s">
        <v>495</v>
      </c>
      <c r="F665" s="526">
        <v>1</v>
      </c>
      <c r="G665" s="462"/>
      <c r="H665" s="463" t="s">
        <v>787</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hidden="1"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hidden="1"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hidden="1" outlineLevel="2" x14ac:dyDescent="0.25">
      <c r="A668" s="440"/>
      <c r="B668" s="449"/>
      <c r="C668" s="442">
        <f>INT($C$664)+2</f>
        <v>3</v>
      </c>
      <c r="D668" s="450"/>
      <c r="E668" s="529"/>
      <c r="F668" s="529"/>
      <c r="G668" s="450"/>
      <c r="H668" s="469"/>
      <c r="I668" s="469"/>
      <c r="J668" s="469"/>
      <c r="K668" s="469"/>
      <c r="L668" s="530" t="s">
        <v>788</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hidden="1" outlineLevel="2" x14ac:dyDescent="0.25">
      <c r="A669" s="440"/>
      <c r="B669" s="449"/>
      <c r="C669" s="442">
        <f>INT($C$664)+2</f>
        <v>3</v>
      </c>
      <c r="D669" s="450"/>
      <c r="E669" s="529"/>
      <c r="F669" s="529"/>
      <c r="G669" s="450"/>
      <c r="H669" s="469"/>
      <c r="I669" s="469"/>
      <c r="J669" s="469"/>
      <c r="K669" s="469"/>
      <c r="L669" s="469"/>
      <c r="M669" s="469"/>
      <c r="N669" s="530" t="s">
        <v>789</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hidden="1" outlineLevel="2" x14ac:dyDescent="0.25">
      <c r="A670" s="440"/>
      <c r="B670" s="449"/>
      <c r="C670" s="442">
        <f>INT($C$664)+2</f>
        <v>3</v>
      </c>
      <c r="D670" s="450"/>
      <c r="E670" s="529"/>
      <c r="F670" s="529"/>
      <c r="G670" s="450"/>
      <c r="H670" s="469" t="s">
        <v>790</v>
      </c>
      <c r="I670" s="469"/>
      <c r="J670" s="469" t="s">
        <v>791</v>
      </c>
      <c r="K670" s="469" t="s">
        <v>185</v>
      </c>
      <c r="L670" s="469" t="s">
        <v>792</v>
      </c>
      <c r="M670" s="469" t="s">
        <v>793</v>
      </c>
      <c r="N670" s="469" t="s">
        <v>794</v>
      </c>
      <c r="O670" s="469" t="s">
        <v>795</v>
      </c>
      <c r="P670" s="469" t="s">
        <v>796</v>
      </c>
      <c r="Q670" s="640" t="s">
        <v>797</v>
      </c>
      <c r="R670" s="469" t="s">
        <v>798</v>
      </c>
      <c r="S670" s="469" t="s">
        <v>799</v>
      </c>
      <c r="T670" s="469" t="s">
        <v>738</v>
      </c>
      <c r="U670" s="469" t="s">
        <v>800</v>
      </c>
      <c r="V670" s="469" t="s">
        <v>801</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hidden="1" customHeight="1" outlineLevel="2" x14ac:dyDescent="0.25">
      <c r="A671" s="440"/>
      <c r="B671" s="449" t="s">
        <v>499</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25">
      <c r="A673" s="440"/>
      <c r="B673" s="449" t="s">
        <v>500</v>
      </c>
      <c r="C673" s="442">
        <f>INT(MAX($C$674:$C$784))+1</f>
        <v>5</v>
      </c>
      <c r="D673" s="471" t="s">
        <v>501</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hidden="1" customHeight="1" outlineLevel="2" x14ac:dyDescent="0.25">
      <c r="A674" s="440"/>
      <c r="B674" s="449"/>
      <c r="C674" s="442">
        <f>INT($C$664)+2.005</f>
        <v>3.0049999999999999</v>
      </c>
      <c r="D674" s="471" t="s">
        <v>502</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hidden="1" outlineLevel="2" x14ac:dyDescent="0.25">
      <c r="A675" s="440"/>
      <c r="B675" s="449"/>
      <c r="C675" s="442">
        <f>INT($C$664)+2</f>
        <v>3</v>
      </c>
      <c r="D675" s="471"/>
      <c r="E675" s="529" t="s">
        <v>802</v>
      </c>
      <c r="F675" s="523" t="s">
        <v>803</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hidden="1" outlineLevel="2" x14ac:dyDescent="0.25">
      <c r="A676" s="440"/>
      <c r="B676" s="449"/>
      <c r="C676" s="442">
        <f>INT($C$664)+2</f>
        <v>3</v>
      </c>
      <c r="D676" s="471"/>
      <c r="E676" s="529">
        <v>0</v>
      </c>
      <c r="F676" s="523" t="b">
        <f>COUNTIFS($L676:$V676,"-")&lt;&gt;COUNTA($L676:$V676)</f>
        <v>1</v>
      </c>
      <c r="G676" s="471"/>
      <c r="H676" s="644" t="s">
        <v>804</v>
      </c>
      <c r="I676" s="644"/>
      <c r="J676" s="625" t="s">
        <v>805</v>
      </c>
      <c r="K676" s="645" t="str">
        <f>IFERROR(DATE(2019,1,($L676-1)*7+1),"-")</f>
        <v>-</v>
      </c>
      <c r="L676" s="646" t="s">
        <v>806</v>
      </c>
      <c r="M676" s="646" t="s">
        <v>806</v>
      </c>
      <c r="N676" s="646" t="s">
        <v>806</v>
      </c>
      <c r="O676" s="646" t="s">
        <v>806</v>
      </c>
      <c r="P676" s="646" t="s">
        <v>806</v>
      </c>
      <c r="Q676" s="646" t="s">
        <v>806</v>
      </c>
      <c r="R676" s="646" t="s">
        <v>806</v>
      </c>
      <c r="S676" s="646" t="s">
        <v>806</v>
      </c>
      <c r="T676" s="646" t="s">
        <v>806</v>
      </c>
      <c r="U676" s="646" t="s">
        <v>806</v>
      </c>
      <c r="V676" s="646" t="s">
        <v>806</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hidden="1" outlineLevel="2" x14ac:dyDescent="0.25">
      <c r="A677" s="440"/>
      <c r="B677" s="449"/>
      <c r="C677" s="442">
        <f>INT($C$664)+2</f>
        <v>3</v>
      </c>
      <c r="D677" s="471"/>
      <c r="E677" s="647">
        <f>E676</f>
        <v>0</v>
      </c>
      <c r="F677" s="523" t="b">
        <f t="shared" ref="F677:F765" si="69">COUNTIFS($L677:$V677,"-")&lt;&gt;COUNTA($L677:$V677)</f>
        <v>1</v>
      </c>
      <c r="G677" s="471"/>
      <c r="H677" s="800" t="s">
        <v>807</v>
      </c>
      <c r="I677" s="801"/>
      <c r="J677" s="648" t="s">
        <v>808</v>
      </c>
      <c r="K677" s="649">
        <f t="shared" ref="K677:K740" si="70">IFERROR(DATE(2019,1,($L677-1)*7+1),"-")</f>
        <v>43795</v>
      </c>
      <c r="L677" s="519">
        <v>48</v>
      </c>
      <c r="M677" s="650" t="s">
        <v>806</v>
      </c>
      <c r="N677" s="650" t="s">
        <v>806</v>
      </c>
      <c r="O677" s="650" t="s">
        <v>806</v>
      </c>
      <c r="P677" s="650" t="s">
        <v>806</v>
      </c>
      <c r="Q677" s="650" t="s">
        <v>806</v>
      </c>
      <c r="R677" s="650" t="s">
        <v>806</v>
      </c>
      <c r="S677" s="650" t="s">
        <v>806</v>
      </c>
      <c r="T677" s="650" t="s">
        <v>806</v>
      </c>
      <c r="U677" s="650" t="s">
        <v>806</v>
      </c>
      <c r="V677" s="650" t="s">
        <v>806</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hidden="1" outlineLevel="2" x14ac:dyDescent="0.25">
      <c r="A678" s="440"/>
      <c r="B678" s="449"/>
      <c r="C678" s="442">
        <f>INT($C$664)+2</f>
        <v>3</v>
      </c>
      <c r="D678" s="471"/>
      <c r="E678" s="647">
        <f>E677</f>
        <v>0</v>
      </c>
      <c r="F678" s="523" t="b">
        <f t="shared" si="69"/>
        <v>1</v>
      </c>
      <c r="G678" s="471"/>
      <c r="H678" s="802"/>
      <c r="I678" s="803"/>
      <c r="J678" s="648" t="s">
        <v>809</v>
      </c>
      <c r="K678" s="649" t="str">
        <f t="shared" si="70"/>
        <v>-</v>
      </c>
      <c r="L678" s="650" t="s">
        <v>810</v>
      </c>
      <c r="M678" s="519">
        <v>26</v>
      </c>
      <c r="N678" s="650" t="s">
        <v>810</v>
      </c>
      <c r="O678" s="650" t="s">
        <v>810</v>
      </c>
      <c r="P678" s="650" t="s">
        <v>810</v>
      </c>
      <c r="Q678" s="650" t="s">
        <v>810</v>
      </c>
      <c r="R678" s="650" t="s">
        <v>810</v>
      </c>
      <c r="S678" s="650" t="s">
        <v>810</v>
      </c>
      <c r="T678" s="650" t="s">
        <v>810</v>
      </c>
      <c r="U678" s="650" t="s">
        <v>810</v>
      </c>
      <c r="V678" s="650" t="s">
        <v>810</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hidden="1" outlineLevel="2" x14ac:dyDescent="0.25">
      <c r="A679" s="440"/>
      <c r="B679" s="449"/>
      <c r="C679" s="442">
        <f>INT($C$664)+2</f>
        <v>3</v>
      </c>
      <c r="D679" s="471"/>
      <c r="E679" s="647">
        <f>E678</f>
        <v>0</v>
      </c>
      <c r="F679" s="523" t="b">
        <f t="shared" si="69"/>
        <v>1</v>
      </c>
      <c r="G679" s="471"/>
      <c r="H679" s="804"/>
      <c r="I679" s="805"/>
      <c r="J679" s="633" t="s">
        <v>811</v>
      </c>
      <c r="K679" s="651" t="str">
        <f t="shared" si="70"/>
        <v>-</v>
      </c>
      <c r="L679" s="648" t="s">
        <v>806</v>
      </c>
      <c r="M679" s="648" t="s">
        <v>806</v>
      </c>
      <c r="N679" s="648" t="s">
        <v>806</v>
      </c>
      <c r="O679" s="648" t="s">
        <v>806</v>
      </c>
      <c r="P679" s="648" t="s">
        <v>806</v>
      </c>
      <c r="Q679" s="648" t="s">
        <v>806</v>
      </c>
      <c r="R679" s="648" t="s">
        <v>806</v>
      </c>
      <c r="S679" s="648" t="s">
        <v>806</v>
      </c>
      <c r="T679" s="648" t="s">
        <v>806</v>
      </c>
      <c r="U679" s="652" t="s">
        <v>806</v>
      </c>
      <c r="V679" s="652" t="s">
        <v>806</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25">
      <c r="A680" s="440"/>
      <c r="B680" s="449"/>
      <c r="C680" s="442">
        <f>INT($C$664)+3</f>
        <v>4</v>
      </c>
      <c r="D680" s="471"/>
      <c r="E680" s="529">
        <v>1</v>
      </c>
      <c r="F680" s="523" t="b">
        <f t="shared" si="69"/>
        <v>1</v>
      </c>
      <c r="G680" s="471"/>
      <c r="H680" s="644" t="s">
        <v>812</v>
      </c>
      <c r="I680" s="644"/>
      <c r="J680" s="625" t="s">
        <v>805</v>
      </c>
      <c r="K680" s="645" t="str">
        <f t="shared" si="70"/>
        <v>-</v>
      </c>
      <c r="L680" s="646" t="s">
        <v>806</v>
      </c>
      <c r="M680" s="646" t="s">
        <v>806</v>
      </c>
      <c r="N680" s="646" t="s">
        <v>806</v>
      </c>
      <c r="O680" s="646" t="s">
        <v>806</v>
      </c>
      <c r="P680" s="646" t="s">
        <v>806</v>
      </c>
      <c r="Q680" s="646" t="s">
        <v>806</v>
      </c>
      <c r="R680" s="646" t="s">
        <v>806</v>
      </c>
      <c r="S680" s="646" t="s">
        <v>806</v>
      </c>
      <c r="T680" s="646" t="s">
        <v>806</v>
      </c>
      <c r="U680" s="646" t="s">
        <v>806</v>
      </c>
      <c r="V680" s="646" t="s">
        <v>806</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25">
      <c r="A681" s="440"/>
      <c r="B681" s="449"/>
      <c r="C681" s="442">
        <f>INT($C$664)+3</f>
        <v>4</v>
      </c>
      <c r="D681" s="471"/>
      <c r="E681" s="647">
        <f>E680</f>
        <v>1</v>
      </c>
      <c r="F681" s="523" t="b">
        <f t="shared" si="69"/>
        <v>1</v>
      </c>
      <c r="G681" s="471"/>
      <c r="H681" s="800" t="s">
        <v>813</v>
      </c>
      <c r="I681" s="801"/>
      <c r="J681" s="648" t="s">
        <v>808</v>
      </c>
      <c r="K681" s="649">
        <f t="shared" si="70"/>
        <v>43529</v>
      </c>
      <c r="L681" s="519">
        <v>10</v>
      </c>
      <c r="M681" s="650" t="s">
        <v>806</v>
      </c>
      <c r="N681" s="650" t="s">
        <v>806</v>
      </c>
      <c r="O681" s="650" t="s">
        <v>806</v>
      </c>
      <c r="P681" s="650" t="s">
        <v>806</v>
      </c>
      <c r="Q681" s="650" t="s">
        <v>806</v>
      </c>
      <c r="R681" s="650" t="s">
        <v>806</v>
      </c>
      <c r="S681" s="519" t="b">
        <v>1</v>
      </c>
      <c r="T681" s="650" t="s">
        <v>806</v>
      </c>
      <c r="U681" s="650" t="s">
        <v>806</v>
      </c>
      <c r="V681" s="650" t="s">
        <v>806</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25">
      <c r="A682" s="440"/>
      <c r="B682" s="449"/>
      <c r="C682" s="442">
        <f>INT($C$664)+3</f>
        <v>4</v>
      </c>
      <c r="D682" s="471"/>
      <c r="E682" s="647">
        <f>E681</f>
        <v>1</v>
      </c>
      <c r="F682" s="523" t="b">
        <f t="shared" si="69"/>
        <v>1</v>
      </c>
      <c r="G682" s="471"/>
      <c r="H682" s="802"/>
      <c r="I682" s="803"/>
      <c r="J682" s="648" t="s">
        <v>809</v>
      </c>
      <c r="K682" s="649" t="str">
        <f t="shared" si="70"/>
        <v>-</v>
      </c>
      <c r="L682" s="650" t="s">
        <v>810</v>
      </c>
      <c r="M682" s="650" t="s">
        <v>810</v>
      </c>
      <c r="N682" s="650" t="s">
        <v>810</v>
      </c>
      <c r="O682" s="650" t="s">
        <v>810</v>
      </c>
      <c r="P682" s="650" t="s">
        <v>810</v>
      </c>
      <c r="Q682" s="650" t="s">
        <v>810</v>
      </c>
      <c r="R682" s="650" t="s">
        <v>810</v>
      </c>
      <c r="S682" s="650" t="s">
        <v>810</v>
      </c>
      <c r="T682" s="650" t="s">
        <v>810</v>
      </c>
      <c r="U682" s="650" t="s">
        <v>810</v>
      </c>
      <c r="V682" s="650" t="s">
        <v>810</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25">
      <c r="A683" s="440"/>
      <c r="B683" s="449"/>
      <c r="C683" s="442">
        <f>INT($C$664)+3</f>
        <v>4</v>
      </c>
      <c r="D683" s="471"/>
      <c r="E683" s="647">
        <f>E682</f>
        <v>1</v>
      </c>
      <c r="F683" s="523" t="b">
        <f t="shared" si="69"/>
        <v>1</v>
      </c>
      <c r="G683" s="471"/>
      <c r="H683" s="804"/>
      <c r="I683" s="805"/>
      <c r="J683" s="633" t="s">
        <v>811</v>
      </c>
      <c r="K683" s="651" t="str">
        <f t="shared" si="70"/>
        <v>-</v>
      </c>
      <c r="L683" s="648" t="s">
        <v>806</v>
      </c>
      <c r="M683" s="648" t="s">
        <v>806</v>
      </c>
      <c r="N683" s="648" t="s">
        <v>806</v>
      </c>
      <c r="O683" s="648" t="s">
        <v>806</v>
      </c>
      <c r="P683" s="648" t="s">
        <v>806</v>
      </c>
      <c r="Q683" s="648" t="s">
        <v>806</v>
      </c>
      <c r="R683" s="648" t="s">
        <v>806</v>
      </c>
      <c r="S683" s="648" t="s">
        <v>806</v>
      </c>
      <c r="T683" s="648" t="s">
        <v>806</v>
      </c>
      <c r="U683" s="652" t="s">
        <v>806</v>
      </c>
      <c r="V683" s="652" t="s">
        <v>806</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25">
      <c r="A684" s="440"/>
      <c r="B684" s="449"/>
      <c r="C684" s="442">
        <f>INT($C$664)+3</f>
        <v>4</v>
      </c>
      <c r="D684" s="471"/>
      <c r="E684" s="529">
        <v>2</v>
      </c>
      <c r="F684" s="523" t="b">
        <f t="shared" si="69"/>
        <v>1</v>
      </c>
      <c r="G684" s="471"/>
      <c r="H684" s="644" t="s">
        <v>814</v>
      </c>
      <c r="I684" s="644"/>
      <c r="J684" s="625" t="s">
        <v>805</v>
      </c>
      <c r="K684" s="645" t="str">
        <f t="shared" si="70"/>
        <v>-</v>
      </c>
      <c r="L684" s="646" t="s">
        <v>806</v>
      </c>
      <c r="M684" s="653">
        <v>42</v>
      </c>
      <c r="N684" s="646" t="s">
        <v>806</v>
      </c>
      <c r="O684" s="646" t="s">
        <v>806</v>
      </c>
      <c r="P684" s="646" t="s">
        <v>806</v>
      </c>
      <c r="Q684" s="646" t="s">
        <v>806</v>
      </c>
      <c r="R684" s="646" t="s">
        <v>806</v>
      </c>
      <c r="S684" s="646" t="s">
        <v>806</v>
      </c>
      <c r="T684" s="646" t="s">
        <v>806</v>
      </c>
      <c r="U684" s="646" t="s">
        <v>806</v>
      </c>
      <c r="V684" s="646" t="s">
        <v>806</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25">
      <c r="A685" s="440"/>
      <c r="B685" s="449"/>
      <c r="C685" s="442">
        <f t="shared" ref="C685:C775" si="71">INT($C$664)+3</f>
        <v>4</v>
      </c>
      <c r="D685" s="471"/>
      <c r="E685" s="647">
        <f>E684</f>
        <v>2</v>
      </c>
      <c r="F685" s="523" t="b">
        <f t="shared" si="69"/>
        <v>1</v>
      </c>
      <c r="G685" s="471"/>
      <c r="H685" s="800" t="s">
        <v>815</v>
      </c>
      <c r="I685" s="801"/>
      <c r="J685" s="648" t="s">
        <v>808</v>
      </c>
      <c r="K685" s="649">
        <f t="shared" si="70"/>
        <v>43529</v>
      </c>
      <c r="L685" s="519">
        <v>10</v>
      </c>
      <c r="M685" s="650" t="s">
        <v>806</v>
      </c>
      <c r="N685" s="650" t="s">
        <v>806</v>
      </c>
      <c r="O685" s="650" t="s">
        <v>806</v>
      </c>
      <c r="P685" s="650" t="s">
        <v>806</v>
      </c>
      <c r="Q685" s="650" t="s">
        <v>806</v>
      </c>
      <c r="R685" s="650" t="s">
        <v>806</v>
      </c>
      <c r="S685" s="650" t="s">
        <v>806</v>
      </c>
      <c r="T685" s="650" t="s">
        <v>806</v>
      </c>
      <c r="U685" s="650" t="s">
        <v>806</v>
      </c>
      <c r="V685" s="650" t="s">
        <v>806</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25">
      <c r="A686" s="440"/>
      <c r="B686" s="449"/>
      <c r="C686" s="442">
        <f t="shared" si="71"/>
        <v>4</v>
      </c>
      <c r="D686" s="471"/>
      <c r="E686" s="647">
        <f>E685</f>
        <v>2</v>
      </c>
      <c r="F686" s="523" t="b">
        <f t="shared" si="69"/>
        <v>1</v>
      </c>
      <c r="G686" s="471"/>
      <c r="H686" s="802"/>
      <c r="I686" s="803"/>
      <c r="J686" s="648" t="s">
        <v>809</v>
      </c>
      <c r="K686" s="649" t="str">
        <f t="shared" si="70"/>
        <v>-</v>
      </c>
      <c r="L686" s="650" t="s">
        <v>810</v>
      </c>
      <c r="M686" s="650" t="s">
        <v>810</v>
      </c>
      <c r="N686" s="650" t="s">
        <v>810</v>
      </c>
      <c r="O686" s="650" t="s">
        <v>810</v>
      </c>
      <c r="P686" s="650" t="s">
        <v>810</v>
      </c>
      <c r="Q686" s="650" t="s">
        <v>810</v>
      </c>
      <c r="R686" s="650" t="s">
        <v>810</v>
      </c>
      <c r="S686" s="650" t="s">
        <v>810</v>
      </c>
      <c r="T686" s="650" t="s">
        <v>810</v>
      </c>
      <c r="U686" s="650" t="s">
        <v>810</v>
      </c>
      <c r="V686" s="650" t="s">
        <v>810</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25">
      <c r="A687" s="440"/>
      <c r="B687" s="449"/>
      <c r="C687" s="442">
        <f t="shared" si="71"/>
        <v>4</v>
      </c>
      <c r="D687" s="471"/>
      <c r="E687" s="647">
        <f>E686</f>
        <v>2</v>
      </c>
      <c r="F687" s="523" t="b">
        <f t="shared" si="69"/>
        <v>1</v>
      </c>
      <c r="G687" s="471"/>
      <c r="H687" s="804"/>
      <c r="I687" s="805"/>
      <c r="J687" s="633" t="s">
        <v>811</v>
      </c>
      <c r="K687" s="651" t="str">
        <f t="shared" si="70"/>
        <v>-</v>
      </c>
      <c r="L687" s="648" t="s">
        <v>806</v>
      </c>
      <c r="M687" s="648" t="s">
        <v>806</v>
      </c>
      <c r="N687" s="648" t="s">
        <v>806</v>
      </c>
      <c r="O687" s="648" t="s">
        <v>806</v>
      </c>
      <c r="P687" s="648" t="s">
        <v>806</v>
      </c>
      <c r="Q687" s="648" t="s">
        <v>806</v>
      </c>
      <c r="R687" s="648" t="s">
        <v>806</v>
      </c>
      <c r="S687" s="648" t="s">
        <v>806</v>
      </c>
      <c r="T687" s="648" t="s">
        <v>806</v>
      </c>
      <c r="U687" s="652" t="s">
        <v>806</v>
      </c>
      <c r="V687" s="652" t="s">
        <v>806</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25">
      <c r="A688" s="440"/>
      <c r="B688" s="449"/>
      <c r="C688" s="442">
        <f t="shared" si="71"/>
        <v>4</v>
      </c>
      <c r="D688" s="471"/>
      <c r="E688" s="529">
        <v>3</v>
      </c>
      <c r="F688" s="523" t="b">
        <f t="shared" si="69"/>
        <v>1</v>
      </c>
      <c r="G688" s="471"/>
      <c r="H688" s="644" t="s">
        <v>816</v>
      </c>
      <c r="I688" s="644"/>
      <c r="J688" s="625" t="s">
        <v>805</v>
      </c>
      <c r="K688" s="645" t="str">
        <f t="shared" si="70"/>
        <v>-</v>
      </c>
      <c r="L688" s="646" t="s">
        <v>806</v>
      </c>
      <c r="M688" s="646" t="s">
        <v>806</v>
      </c>
      <c r="N688" s="646" t="s">
        <v>806</v>
      </c>
      <c r="O688" s="646" t="s">
        <v>806</v>
      </c>
      <c r="P688" s="646" t="s">
        <v>806</v>
      </c>
      <c r="Q688" s="646" t="s">
        <v>806</v>
      </c>
      <c r="R688" s="646" t="s">
        <v>806</v>
      </c>
      <c r="S688" s="646" t="s">
        <v>806</v>
      </c>
      <c r="T688" s="646" t="s">
        <v>806</v>
      </c>
      <c r="U688" s="646" t="s">
        <v>806</v>
      </c>
      <c r="V688" s="646" t="s">
        <v>806</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25">
      <c r="A689" s="440"/>
      <c r="B689" s="449"/>
      <c r="C689" s="442">
        <f t="shared" si="71"/>
        <v>4</v>
      </c>
      <c r="D689" s="471"/>
      <c r="E689" s="647">
        <f>E688</f>
        <v>3</v>
      </c>
      <c r="F689" s="523" t="b">
        <f t="shared" si="69"/>
        <v>1</v>
      </c>
      <c r="G689" s="471"/>
      <c r="H689" s="800" t="s">
        <v>817</v>
      </c>
      <c r="I689" s="801"/>
      <c r="J689" s="648" t="s">
        <v>808</v>
      </c>
      <c r="K689" s="649">
        <f t="shared" si="70"/>
        <v>43795</v>
      </c>
      <c r="L689" s="519">
        <v>48</v>
      </c>
      <c r="M689" s="650" t="s">
        <v>806</v>
      </c>
      <c r="N689" s="650" t="s">
        <v>806</v>
      </c>
      <c r="O689" s="650" t="s">
        <v>806</v>
      </c>
      <c r="P689" s="650" t="s">
        <v>806</v>
      </c>
      <c r="Q689" s="650" t="s">
        <v>806</v>
      </c>
      <c r="R689" s="650" t="s">
        <v>806</v>
      </c>
      <c r="S689" s="650" t="s">
        <v>806</v>
      </c>
      <c r="T689" s="650" t="s">
        <v>806</v>
      </c>
      <c r="U689" s="650" t="s">
        <v>806</v>
      </c>
      <c r="V689" s="650" t="s">
        <v>806</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25">
      <c r="A690" s="440"/>
      <c r="B690" s="449"/>
      <c r="C690" s="442">
        <f t="shared" si="71"/>
        <v>4</v>
      </c>
      <c r="D690" s="471"/>
      <c r="E690" s="647">
        <f>E689</f>
        <v>3</v>
      </c>
      <c r="F690" s="523" t="b">
        <f t="shared" si="69"/>
        <v>1</v>
      </c>
      <c r="G690" s="471"/>
      <c r="H690" s="802"/>
      <c r="I690" s="803"/>
      <c r="J690" s="648" t="s">
        <v>809</v>
      </c>
      <c r="K690" s="649" t="str">
        <f t="shared" si="70"/>
        <v>-</v>
      </c>
      <c r="L690" s="650" t="s">
        <v>810</v>
      </c>
      <c r="M690" s="519">
        <v>26</v>
      </c>
      <c r="N690" s="650" t="s">
        <v>810</v>
      </c>
      <c r="O690" s="650" t="s">
        <v>810</v>
      </c>
      <c r="P690" s="650" t="s">
        <v>810</v>
      </c>
      <c r="Q690" s="650" t="s">
        <v>810</v>
      </c>
      <c r="R690" s="650" t="s">
        <v>810</v>
      </c>
      <c r="S690" s="650" t="s">
        <v>810</v>
      </c>
      <c r="T690" s="650" t="s">
        <v>810</v>
      </c>
      <c r="U690" s="650" t="s">
        <v>810</v>
      </c>
      <c r="V690" s="650" t="s">
        <v>810</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25">
      <c r="A691" s="440"/>
      <c r="B691" s="449"/>
      <c r="C691" s="442">
        <f t="shared" si="71"/>
        <v>4</v>
      </c>
      <c r="D691" s="471"/>
      <c r="E691" s="647">
        <f>E690</f>
        <v>3</v>
      </c>
      <c r="F691" s="523" t="b">
        <f t="shared" si="69"/>
        <v>1</v>
      </c>
      <c r="G691" s="471"/>
      <c r="H691" s="804"/>
      <c r="I691" s="805"/>
      <c r="J691" s="633" t="s">
        <v>811</v>
      </c>
      <c r="K691" s="651" t="str">
        <f t="shared" si="70"/>
        <v>-</v>
      </c>
      <c r="L691" s="648" t="s">
        <v>806</v>
      </c>
      <c r="M691" s="648" t="s">
        <v>806</v>
      </c>
      <c r="N691" s="648" t="s">
        <v>806</v>
      </c>
      <c r="O691" s="648" t="s">
        <v>806</v>
      </c>
      <c r="P691" s="648" t="s">
        <v>806</v>
      </c>
      <c r="Q691" s="648" t="s">
        <v>806</v>
      </c>
      <c r="R691" s="648" t="s">
        <v>806</v>
      </c>
      <c r="S691" s="648" t="s">
        <v>806</v>
      </c>
      <c r="T691" s="648" t="s">
        <v>806</v>
      </c>
      <c r="U691" s="652" t="s">
        <v>806</v>
      </c>
      <c r="V691" s="652" t="s">
        <v>806</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25">
      <c r="A692" s="440"/>
      <c r="B692" s="449"/>
      <c r="C692" s="442">
        <f t="shared" si="71"/>
        <v>4</v>
      </c>
      <c r="D692" s="471"/>
      <c r="E692" s="529">
        <v>4</v>
      </c>
      <c r="F692" s="523" t="b">
        <f t="shared" si="69"/>
        <v>1</v>
      </c>
      <c r="G692" s="471"/>
      <c r="H692" s="644" t="s">
        <v>818</v>
      </c>
      <c r="I692" s="644"/>
      <c r="J692" s="625" t="s">
        <v>805</v>
      </c>
      <c r="K692" s="645" t="str">
        <f t="shared" si="70"/>
        <v>-</v>
      </c>
      <c r="L692" s="646" t="s">
        <v>806</v>
      </c>
      <c r="M692" s="646" t="s">
        <v>806</v>
      </c>
      <c r="N692" s="646" t="s">
        <v>806</v>
      </c>
      <c r="O692" s="646" t="s">
        <v>806</v>
      </c>
      <c r="P692" s="646" t="s">
        <v>806</v>
      </c>
      <c r="Q692" s="646" t="s">
        <v>806</v>
      </c>
      <c r="R692" s="646" t="s">
        <v>806</v>
      </c>
      <c r="S692" s="646" t="s">
        <v>806</v>
      </c>
      <c r="T692" s="646" t="s">
        <v>806</v>
      </c>
      <c r="U692" s="646" t="s">
        <v>806</v>
      </c>
      <c r="V692" s="646" t="s">
        <v>806</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25">
      <c r="A693" s="440"/>
      <c r="B693" s="449"/>
      <c r="C693" s="442">
        <f t="shared" si="71"/>
        <v>4</v>
      </c>
      <c r="D693" s="471"/>
      <c r="E693" s="647">
        <f>E692</f>
        <v>4</v>
      </c>
      <c r="F693" s="523" t="b">
        <f t="shared" si="69"/>
        <v>1</v>
      </c>
      <c r="G693" s="471"/>
      <c r="H693" s="800" t="s">
        <v>819</v>
      </c>
      <c r="I693" s="801"/>
      <c r="J693" s="648" t="s">
        <v>808</v>
      </c>
      <c r="K693" s="649">
        <f t="shared" si="70"/>
        <v>43795</v>
      </c>
      <c r="L693" s="519">
        <v>48</v>
      </c>
      <c r="M693" s="650" t="s">
        <v>806</v>
      </c>
      <c r="N693" s="650" t="s">
        <v>806</v>
      </c>
      <c r="O693" s="650" t="s">
        <v>806</v>
      </c>
      <c r="P693" s="650" t="s">
        <v>806</v>
      </c>
      <c r="Q693" s="650" t="s">
        <v>806</v>
      </c>
      <c r="R693" s="650" t="s">
        <v>806</v>
      </c>
      <c r="S693" s="650" t="s">
        <v>806</v>
      </c>
      <c r="T693" s="650" t="s">
        <v>806</v>
      </c>
      <c r="U693" s="650" t="s">
        <v>806</v>
      </c>
      <c r="V693" s="650" t="s">
        <v>806</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25">
      <c r="A694" s="440"/>
      <c r="B694" s="449"/>
      <c r="C694" s="442">
        <f t="shared" si="71"/>
        <v>4</v>
      </c>
      <c r="D694" s="471"/>
      <c r="E694" s="647">
        <f>E693</f>
        <v>4</v>
      </c>
      <c r="F694" s="523" t="b">
        <f t="shared" si="69"/>
        <v>1</v>
      </c>
      <c r="G694" s="471"/>
      <c r="H694" s="802"/>
      <c r="I694" s="803"/>
      <c r="J694" s="648" t="s">
        <v>809</v>
      </c>
      <c r="K694" s="649" t="str">
        <f t="shared" si="70"/>
        <v>-</v>
      </c>
      <c r="L694" s="650" t="s">
        <v>810</v>
      </c>
      <c r="M694" s="519">
        <v>34</v>
      </c>
      <c r="N694" s="650" t="s">
        <v>810</v>
      </c>
      <c r="O694" s="650" t="s">
        <v>810</v>
      </c>
      <c r="P694" s="650" t="s">
        <v>810</v>
      </c>
      <c r="Q694" s="650" t="s">
        <v>810</v>
      </c>
      <c r="R694" s="650" t="s">
        <v>810</v>
      </c>
      <c r="S694" s="650" t="s">
        <v>810</v>
      </c>
      <c r="T694" s="650" t="s">
        <v>810</v>
      </c>
      <c r="U694" s="650" t="s">
        <v>810</v>
      </c>
      <c r="V694" s="650" t="s">
        <v>810</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25">
      <c r="A695" s="440"/>
      <c r="B695" s="449"/>
      <c r="C695" s="442">
        <f t="shared" si="71"/>
        <v>4</v>
      </c>
      <c r="D695" s="471"/>
      <c r="E695" s="647">
        <f>E694</f>
        <v>4</v>
      </c>
      <c r="F695" s="523" t="b">
        <f t="shared" si="69"/>
        <v>1</v>
      </c>
      <c r="G695" s="471"/>
      <c r="H695" s="804"/>
      <c r="I695" s="805"/>
      <c r="J695" s="633" t="s">
        <v>811</v>
      </c>
      <c r="K695" s="651" t="str">
        <f t="shared" si="70"/>
        <v>-</v>
      </c>
      <c r="L695" s="648" t="s">
        <v>806</v>
      </c>
      <c r="M695" s="648" t="s">
        <v>806</v>
      </c>
      <c r="N695" s="648" t="s">
        <v>806</v>
      </c>
      <c r="O695" s="648" t="s">
        <v>806</v>
      </c>
      <c r="P695" s="648" t="s">
        <v>806</v>
      </c>
      <c r="Q695" s="648" t="s">
        <v>806</v>
      </c>
      <c r="R695" s="648" t="s">
        <v>806</v>
      </c>
      <c r="S695" s="648" t="s">
        <v>806</v>
      </c>
      <c r="T695" s="648" t="s">
        <v>806</v>
      </c>
      <c r="U695" s="652" t="s">
        <v>806</v>
      </c>
      <c r="V695" s="652" t="s">
        <v>806</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25">
      <c r="A696" s="440"/>
      <c r="B696" s="449"/>
      <c r="C696" s="442">
        <f t="shared" si="71"/>
        <v>4</v>
      </c>
      <c r="D696" s="471"/>
      <c r="E696" s="529">
        <v>5</v>
      </c>
      <c r="F696" s="523" t="b">
        <f t="shared" si="69"/>
        <v>1</v>
      </c>
      <c r="G696" s="471"/>
      <c r="H696" s="644" t="s">
        <v>820</v>
      </c>
      <c r="I696" s="644"/>
      <c r="J696" s="625" t="s">
        <v>805</v>
      </c>
      <c r="K696" s="645">
        <f t="shared" si="70"/>
        <v>43452</v>
      </c>
      <c r="L696" s="654">
        <v>-1</v>
      </c>
      <c r="M696" s="646" t="s">
        <v>806</v>
      </c>
      <c r="N696" s="646" t="s">
        <v>806</v>
      </c>
      <c r="O696" s="646" t="s">
        <v>806</v>
      </c>
      <c r="P696" s="646" t="s">
        <v>806</v>
      </c>
      <c r="Q696" s="646" t="s">
        <v>806</v>
      </c>
      <c r="R696" s="646" t="s">
        <v>806</v>
      </c>
      <c r="S696" s="646" t="s">
        <v>806</v>
      </c>
      <c r="T696" s="646" t="s">
        <v>806</v>
      </c>
      <c r="U696" s="646" t="s">
        <v>806</v>
      </c>
      <c r="V696" s="646" t="s">
        <v>806</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25">
      <c r="A697" s="440"/>
      <c r="B697" s="449"/>
      <c r="C697" s="442">
        <f t="shared" si="71"/>
        <v>4</v>
      </c>
      <c r="D697" s="471"/>
      <c r="E697" s="647">
        <f>E696</f>
        <v>5</v>
      </c>
      <c r="F697" s="523" t="b">
        <f t="shared" si="69"/>
        <v>1</v>
      </c>
      <c r="G697" s="471"/>
      <c r="H697" s="800"/>
      <c r="I697" s="801"/>
      <c r="J697" s="648" t="s">
        <v>808</v>
      </c>
      <c r="K697" s="649" t="str">
        <f t="shared" si="70"/>
        <v>-</v>
      </c>
      <c r="L697" s="650" t="s">
        <v>806</v>
      </c>
      <c r="M697" s="650" t="s">
        <v>806</v>
      </c>
      <c r="N697" s="650" t="s">
        <v>806</v>
      </c>
      <c r="O697" s="650" t="s">
        <v>806</v>
      </c>
      <c r="P697" s="650" t="s">
        <v>806</v>
      </c>
      <c r="Q697" s="650" t="s">
        <v>806</v>
      </c>
      <c r="R697" s="650" t="s">
        <v>806</v>
      </c>
      <c r="S697" s="650" t="s">
        <v>806</v>
      </c>
      <c r="T697" s="650" t="s">
        <v>806</v>
      </c>
      <c r="U697" s="650" t="s">
        <v>806</v>
      </c>
      <c r="V697" s="650" t="s">
        <v>806</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25">
      <c r="A698" s="440"/>
      <c r="B698" s="449"/>
      <c r="C698" s="442">
        <f t="shared" si="71"/>
        <v>4</v>
      </c>
      <c r="D698" s="471"/>
      <c r="E698" s="647">
        <f>E697</f>
        <v>5</v>
      </c>
      <c r="F698" s="523" t="b">
        <f t="shared" si="69"/>
        <v>1</v>
      </c>
      <c r="G698" s="471"/>
      <c r="H698" s="802"/>
      <c r="I698" s="803"/>
      <c r="J698" s="648" t="s">
        <v>809</v>
      </c>
      <c r="K698" s="649" t="str">
        <f t="shared" si="70"/>
        <v>-</v>
      </c>
      <c r="L698" s="650" t="s">
        <v>810</v>
      </c>
      <c r="M698" s="650" t="s">
        <v>810</v>
      </c>
      <c r="N698" s="650" t="s">
        <v>810</v>
      </c>
      <c r="O698" s="650" t="s">
        <v>810</v>
      </c>
      <c r="P698" s="650" t="s">
        <v>810</v>
      </c>
      <c r="Q698" s="650" t="s">
        <v>810</v>
      </c>
      <c r="R698" s="650" t="s">
        <v>810</v>
      </c>
      <c r="S698" s="650" t="s">
        <v>810</v>
      </c>
      <c r="T698" s="650" t="s">
        <v>810</v>
      </c>
      <c r="U698" s="650" t="s">
        <v>810</v>
      </c>
      <c r="V698" s="650" t="s">
        <v>810</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25">
      <c r="A699" s="440"/>
      <c r="B699" s="449"/>
      <c r="C699" s="442">
        <f t="shared" si="71"/>
        <v>4</v>
      </c>
      <c r="D699" s="471"/>
      <c r="E699" s="647">
        <f>E698</f>
        <v>5</v>
      </c>
      <c r="F699" s="523" t="b">
        <f t="shared" si="69"/>
        <v>1</v>
      </c>
      <c r="G699" s="471"/>
      <c r="H699" s="804"/>
      <c r="I699" s="805"/>
      <c r="J699" s="633" t="s">
        <v>811</v>
      </c>
      <c r="K699" s="651" t="str">
        <f t="shared" si="70"/>
        <v>-</v>
      </c>
      <c r="L699" s="648" t="s">
        <v>806</v>
      </c>
      <c r="M699" s="648" t="s">
        <v>806</v>
      </c>
      <c r="N699" s="648" t="s">
        <v>806</v>
      </c>
      <c r="O699" s="648" t="s">
        <v>806</v>
      </c>
      <c r="P699" s="648" t="s">
        <v>806</v>
      </c>
      <c r="Q699" s="648" t="s">
        <v>806</v>
      </c>
      <c r="R699" s="648" t="s">
        <v>806</v>
      </c>
      <c r="S699" s="648" t="s">
        <v>806</v>
      </c>
      <c r="T699" s="648" t="s">
        <v>806</v>
      </c>
      <c r="U699" s="652" t="s">
        <v>806</v>
      </c>
      <c r="V699" s="652" t="s">
        <v>806</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25">
      <c r="A700" s="440"/>
      <c r="B700" s="449"/>
      <c r="C700" s="442">
        <f t="shared" si="71"/>
        <v>4</v>
      </c>
      <c r="D700" s="471"/>
      <c r="E700" s="529">
        <v>6</v>
      </c>
      <c r="F700" s="523" t="b">
        <f t="shared" si="69"/>
        <v>1</v>
      </c>
      <c r="G700" s="471"/>
      <c r="H700" s="644" t="s">
        <v>821</v>
      </c>
      <c r="I700" s="644"/>
      <c r="J700" s="625" t="s">
        <v>805</v>
      </c>
      <c r="K700" s="645">
        <f t="shared" si="70"/>
        <v>43452</v>
      </c>
      <c r="L700" s="654">
        <v>-1</v>
      </c>
      <c r="M700" s="646" t="s">
        <v>806</v>
      </c>
      <c r="N700" s="646" t="s">
        <v>806</v>
      </c>
      <c r="O700" s="646" t="s">
        <v>806</v>
      </c>
      <c r="P700" s="646" t="s">
        <v>806</v>
      </c>
      <c r="Q700" s="646" t="s">
        <v>806</v>
      </c>
      <c r="R700" s="646" t="s">
        <v>806</v>
      </c>
      <c r="S700" s="646" t="s">
        <v>806</v>
      </c>
      <c r="T700" s="646" t="s">
        <v>806</v>
      </c>
      <c r="U700" s="646" t="s">
        <v>806</v>
      </c>
      <c r="V700" s="646" t="s">
        <v>806</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25">
      <c r="A701" s="440"/>
      <c r="B701" s="449"/>
      <c r="C701" s="442">
        <f t="shared" si="71"/>
        <v>4</v>
      </c>
      <c r="D701" s="471"/>
      <c r="E701" s="647">
        <f>E700</f>
        <v>6</v>
      </c>
      <c r="F701" s="523" t="b">
        <f t="shared" si="69"/>
        <v>1</v>
      </c>
      <c r="G701" s="471"/>
      <c r="H701" s="800"/>
      <c r="I701" s="801"/>
      <c r="J701" s="648" t="s">
        <v>808</v>
      </c>
      <c r="K701" s="649" t="str">
        <f t="shared" si="70"/>
        <v>-</v>
      </c>
      <c r="L701" s="650" t="s">
        <v>806</v>
      </c>
      <c r="M701" s="650" t="s">
        <v>806</v>
      </c>
      <c r="N701" s="650" t="s">
        <v>806</v>
      </c>
      <c r="O701" s="650" t="s">
        <v>806</v>
      </c>
      <c r="P701" s="650" t="s">
        <v>806</v>
      </c>
      <c r="Q701" s="650" t="s">
        <v>806</v>
      </c>
      <c r="R701" s="650" t="s">
        <v>806</v>
      </c>
      <c r="S701" s="650" t="s">
        <v>806</v>
      </c>
      <c r="T701" s="650" t="s">
        <v>806</v>
      </c>
      <c r="U701" s="650" t="s">
        <v>806</v>
      </c>
      <c r="V701" s="650" t="s">
        <v>806</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25">
      <c r="A702" s="440"/>
      <c r="B702" s="449"/>
      <c r="C702" s="442">
        <f t="shared" si="71"/>
        <v>4</v>
      </c>
      <c r="D702" s="471"/>
      <c r="E702" s="647">
        <f>E701</f>
        <v>6</v>
      </c>
      <c r="F702" s="523" t="b">
        <f t="shared" si="69"/>
        <v>1</v>
      </c>
      <c r="G702" s="471"/>
      <c r="H702" s="802"/>
      <c r="I702" s="803"/>
      <c r="J702" s="648" t="s">
        <v>809</v>
      </c>
      <c r="K702" s="649" t="str">
        <f t="shared" si="70"/>
        <v>-</v>
      </c>
      <c r="L702" s="650" t="s">
        <v>810</v>
      </c>
      <c r="M702" s="650" t="s">
        <v>810</v>
      </c>
      <c r="N702" s="650" t="s">
        <v>810</v>
      </c>
      <c r="O702" s="650" t="s">
        <v>810</v>
      </c>
      <c r="P702" s="650" t="s">
        <v>810</v>
      </c>
      <c r="Q702" s="650" t="s">
        <v>810</v>
      </c>
      <c r="R702" s="650" t="s">
        <v>810</v>
      </c>
      <c r="S702" s="650" t="s">
        <v>810</v>
      </c>
      <c r="T702" s="650" t="s">
        <v>810</v>
      </c>
      <c r="U702" s="650" t="s">
        <v>810</v>
      </c>
      <c r="V702" s="650" t="s">
        <v>810</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25">
      <c r="A703" s="440"/>
      <c r="B703" s="449"/>
      <c r="C703" s="442">
        <f t="shared" si="71"/>
        <v>4</v>
      </c>
      <c r="D703" s="471"/>
      <c r="E703" s="647">
        <f>E702</f>
        <v>6</v>
      </c>
      <c r="F703" s="523" t="b">
        <f t="shared" si="69"/>
        <v>1</v>
      </c>
      <c r="G703" s="471"/>
      <c r="H703" s="804"/>
      <c r="I703" s="805"/>
      <c r="J703" s="633" t="s">
        <v>811</v>
      </c>
      <c r="K703" s="651" t="str">
        <f t="shared" si="70"/>
        <v>-</v>
      </c>
      <c r="L703" s="648" t="s">
        <v>806</v>
      </c>
      <c r="M703" s="648" t="s">
        <v>806</v>
      </c>
      <c r="N703" s="648" t="s">
        <v>806</v>
      </c>
      <c r="O703" s="648" t="s">
        <v>806</v>
      </c>
      <c r="P703" s="648" t="s">
        <v>806</v>
      </c>
      <c r="Q703" s="648" t="s">
        <v>806</v>
      </c>
      <c r="R703" s="648" t="s">
        <v>806</v>
      </c>
      <c r="S703" s="648" t="s">
        <v>806</v>
      </c>
      <c r="T703" s="648" t="s">
        <v>806</v>
      </c>
      <c r="U703" s="652" t="s">
        <v>806</v>
      </c>
      <c r="V703" s="652" t="s">
        <v>806</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25">
      <c r="A704" s="440"/>
      <c r="B704" s="449"/>
      <c r="C704" s="442">
        <f t="shared" si="71"/>
        <v>4</v>
      </c>
      <c r="D704" s="471"/>
      <c r="E704" s="529">
        <v>7</v>
      </c>
      <c r="F704" s="523" t="b">
        <f t="shared" si="69"/>
        <v>1</v>
      </c>
      <c r="G704" s="471"/>
      <c r="H704" s="644" t="s">
        <v>822</v>
      </c>
      <c r="I704" s="644"/>
      <c r="J704" s="625" t="s">
        <v>805</v>
      </c>
      <c r="K704" s="645">
        <f t="shared" si="70"/>
        <v>43452</v>
      </c>
      <c r="L704" s="654">
        <v>-1</v>
      </c>
      <c r="M704" s="646" t="s">
        <v>806</v>
      </c>
      <c r="N704" s="646" t="s">
        <v>806</v>
      </c>
      <c r="O704" s="646" t="s">
        <v>806</v>
      </c>
      <c r="P704" s="646" t="s">
        <v>806</v>
      </c>
      <c r="Q704" s="646" t="s">
        <v>806</v>
      </c>
      <c r="R704" s="646" t="s">
        <v>806</v>
      </c>
      <c r="S704" s="646" t="s">
        <v>806</v>
      </c>
      <c r="T704" s="646" t="s">
        <v>806</v>
      </c>
      <c r="U704" s="646" t="s">
        <v>806</v>
      </c>
      <c r="V704" s="646" t="s">
        <v>806</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25">
      <c r="A705" s="440"/>
      <c r="B705" s="449"/>
      <c r="C705" s="442">
        <f t="shared" si="71"/>
        <v>4</v>
      </c>
      <c r="D705" s="471"/>
      <c r="E705" s="647">
        <f>E704</f>
        <v>7</v>
      </c>
      <c r="F705" s="523" t="b">
        <f t="shared" si="69"/>
        <v>1</v>
      </c>
      <c r="G705" s="471"/>
      <c r="H705" s="800"/>
      <c r="I705" s="801"/>
      <c r="J705" s="648" t="s">
        <v>808</v>
      </c>
      <c r="K705" s="649" t="str">
        <f t="shared" si="70"/>
        <v>-</v>
      </c>
      <c r="L705" s="650" t="s">
        <v>806</v>
      </c>
      <c r="M705" s="650" t="s">
        <v>806</v>
      </c>
      <c r="N705" s="650" t="s">
        <v>806</v>
      </c>
      <c r="O705" s="650" t="s">
        <v>806</v>
      </c>
      <c r="P705" s="650" t="s">
        <v>806</v>
      </c>
      <c r="Q705" s="650" t="s">
        <v>806</v>
      </c>
      <c r="R705" s="650" t="s">
        <v>806</v>
      </c>
      <c r="S705" s="650" t="s">
        <v>806</v>
      </c>
      <c r="T705" s="650" t="s">
        <v>806</v>
      </c>
      <c r="U705" s="650" t="s">
        <v>806</v>
      </c>
      <c r="V705" s="650" t="s">
        <v>806</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25">
      <c r="A706" s="440"/>
      <c r="B706" s="449"/>
      <c r="C706" s="442">
        <f t="shared" si="71"/>
        <v>4</v>
      </c>
      <c r="D706" s="471"/>
      <c r="E706" s="647">
        <f>E705</f>
        <v>7</v>
      </c>
      <c r="F706" s="523" t="b">
        <f t="shared" si="69"/>
        <v>1</v>
      </c>
      <c r="G706" s="471"/>
      <c r="H706" s="802"/>
      <c r="I706" s="803"/>
      <c r="J706" s="648" t="s">
        <v>809</v>
      </c>
      <c r="K706" s="649" t="str">
        <f t="shared" si="70"/>
        <v>-</v>
      </c>
      <c r="L706" s="650" t="s">
        <v>810</v>
      </c>
      <c r="M706" s="650" t="s">
        <v>810</v>
      </c>
      <c r="N706" s="650" t="s">
        <v>810</v>
      </c>
      <c r="O706" s="650" t="s">
        <v>810</v>
      </c>
      <c r="P706" s="650" t="s">
        <v>810</v>
      </c>
      <c r="Q706" s="650" t="s">
        <v>810</v>
      </c>
      <c r="R706" s="650" t="s">
        <v>810</v>
      </c>
      <c r="S706" s="650" t="s">
        <v>810</v>
      </c>
      <c r="T706" s="650" t="s">
        <v>810</v>
      </c>
      <c r="U706" s="650" t="s">
        <v>810</v>
      </c>
      <c r="V706" s="650" t="s">
        <v>810</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25">
      <c r="A707" s="440"/>
      <c r="B707" s="449"/>
      <c r="C707" s="442">
        <f t="shared" si="71"/>
        <v>4</v>
      </c>
      <c r="D707" s="471"/>
      <c r="E707" s="647">
        <f>E706</f>
        <v>7</v>
      </c>
      <c r="F707" s="523" t="b">
        <f t="shared" si="69"/>
        <v>1</v>
      </c>
      <c r="G707" s="471"/>
      <c r="H707" s="804"/>
      <c r="I707" s="805"/>
      <c r="J707" s="633" t="s">
        <v>811</v>
      </c>
      <c r="K707" s="651" t="str">
        <f t="shared" si="70"/>
        <v>-</v>
      </c>
      <c r="L707" s="648" t="s">
        <v>806</v>
      </c>
      <c r="M707" s="648" t="s">
        <v>806</v>
      </c>
      <c r="N707" s="648" t="s">
        <v>806</v>
      </c>
      <c r="O707" s="648" t="s">
        <v>806</v>
      </c>
      <c r="P707" s="648" t="s">
        <v>806</v>
      </c>
      <c r="Q707" s="648" t="s">
        <v>806</v>
      </c>
      <c r="R707" s="648" t="s">
        <v>806</v>
      </c>
      <c r="S707" s="648" t="s">
        <v>806</v>
      </c>
      <c r="T707" s="648" t="s">
        <v>806</v>
      </c>
      <c r="U707" s="652" t="s">
        <v>806</v>
      </c>
      <c r="V707" s="652" t="s">
        <v>806</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25">
      <c r="A708" s="440"/>
      <c r="B708" s="449"/>
      <c r="C708" s="442">
        <f t="shared" si="71"/>
        <v>4</v>
      </c>
      <c r="D708" s="471"/>
      <c r="E708" s="529">
        <v>8</v>
      </c>
      <c r="F708" s="523" t="b">
        <f t="shared" si="69"/>
        <v>1</v>
      </c>
      <c r="G708" s="471"/>
      <c r="H708" s="644" t="s">
        <v>823</v>
      </c>
      <c r="I708" s="644"/>
      <c r="J708" s="625" t="s">
        <v>805</v>
      </c>
      <c r="K708" s="645" t="str">
        <f t="shared" si="70"/>
        <v>-</v>
      </c>
      <c r="L708" s="646" t="s">
        <v>806</v>
      </c>
      <c r="M708" s="646" t="s">
        <v>806</v>
      </c>
      <c r="N708" s="646" t="s">
        <v>806</v>
      </c>
      <c r="O708" s="646" t="s">
        <v>806</v>
      </c>
      <c r="P708" s="646" t="s">
        <v>806</v>
      </c>
      <c r="Q708" s="646" t="s">
        <v>806</v>
      </c>
      <c r="R708" s="646" t="s">
        <v>806</v>
      </c>
      <c r="S708" s="646" t="s">
        <v>806</v>
      </c>
      <c r="T708" s="646" t="s">
        <v>806</v>
      </c>
      <c r="U708" s="646" t="s">
        <v>806</v>
      </c>
      <c r="V708" s="646" t="s">
        <v>806</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25">
      <c r="A709" s="440"/>
      <c r="B709" s="449"/>
      <c r="C709" s="442">
        <f t="shared" si="71"/>
        <v>4</v>
      </c>
      <c r="D709" s="471"/>
      <c r="E709" s="647">
        <f>E708</f>
        <v>8</v>
      </c>
      <c r="F709" s="523" t="b">
        <f t="shared" si="69"/>
        <v>1</v>
      </c>
      <c r="G709" s="471"/>
      <c r="H709" s="800" t="s">
        <v>824</v>
      </c>
      <c r="I709" s="801"/>
      <c r="J709" s="648" t="s">
        <v>808</v>
      </c>
      <c r="K709" s="649" t="str">
        <f t="shared" si="70"/>
        <v>-</v>
      </c>
      <c r="L709" s="650" t="s">
        <v>806</v>
      </c>
      <c r="M709" s="650" t="s">
        <v>806</v>
      </c>
      <c r="N709" s="650" t="s">
        <v>806</v>
      </c>
      <c r="O709" s="650" t="s">
        <v>806</v>
      </c>
      <c r="P709" s="650" t="s">
        <v>806</v>
      </c>
      <c r="Q709" s="519">
        <v>0</v>
      </c>
      <c r="R709" s="650" t="s">
        <v>806</v>
      </c>
      <c r="S709" s="519" t="b">
        <v>1</v>
      </c>
      <c r="T709" s="650" t="s">
        <v>806</v>
      </c>
      <c r="U709" s="650" t="s">
        <v>806</v>
      </c>
      <c r="V709" s="650" t="s">
        <v>806</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25">
      <c r="A710" s="440"/>
      <c r="B710" s="449"/>
      <c r="C710" s="442">
        <f t="shared" si="71"/>
        <v>4</v>
      </c>
      <c r="D710" s="471"/>
      <c r="E710" s="647">
        <f>E709</f>
        <v>8</v>
      </c>
      <c r="F710" s="523" t="b">
        <f t="shared" si="69"/>
        <v>1</v>
      </c>
      <c r="G710" s="471"/>
      <c r="H710" s="802"/>
      <c r="I710" s="803"/>
      <c r="J710" s="648" t="s">
        <v>809</v>
      </c>
      <c r="K710" s="649" t="str">
        <f t="shared" si="70"/>
        <v>-</v>
      </c>
      <c r="L710" s="650" t="s">
        <v>810</v>
      </c>
      <c r="M710" s="650" t="s">
        <v>810</v>
      </c>
      <c r="N710" s="650" t="s">
        <v>810</v>
      </c>
      <c r="O710" s="650" t="s">
        <v>810</v>
      </c>
      <c r="P710" s="650" t="s">
        <v>810</v>
      </c>
      <c r="Q710" s="650" t="s">
        <v>810</v>
      </c>
      <c r="R710" s="650" t="s">
        <v>810</v>
      </c>
      <c r="S710" s="650" t="s">
        <v>810</v>
      </c>
      <c r="T710" s="650" t="s">
        <v>810</v>
      </c>
      <c r="U710" s="650" t="s">
        <v>810</v>
      </c>
      <c r="V710" s="650" t="s">
        <v>810</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25">
      <c r="A711" s="440"/>
      <c r="B711" s="449"/>
      <c r="C711" s="442">
        <f t="shared" si="71"/>
        <v>4</v>
      </c>
      <c r="D711" s="471"/>
      <c r="E711" s="647">
        <f>E710</f>
        <v>8</v>
      </c>
      <c r="F711" s="523" t="b">
        <f t="shared" si="69"/>
        <v>1</v>
      </c>
      <c r="G711" s="471"/>
      <c r="H711" s="804"/>
      <c r="I711" s="805"/>
      <c r="J711" s="633" t="s">
        <v>811</v>
      </c>
      <c r="K711" s="651" t="str">
        <f t="shared" si="70"/>
        <v>-</v>
      </c>
      <c r="L711" s="648" t="s">
        <v>806</v>
      </c>
      <c r="M711" s="648" t="s">
        <v>806</v>
      </c>
      <c r="N711" s="648" t="s">
        <v>806</v>
      </c>
      <c r="O711" s="648" t="s">
        <v>806</v>
      </c>
      <c r="P711" s="648" t="s">
        <v>806</v>
      </c>
      <c r="Q711" s="648" t="s">
        <v>806</v>
      </c>
      <c r="R711" s="648" t="s">
        <v>806</v>
      </c>
      <c r="S711" s="648" t="s">
        <v>806</v>
      </c>
      <c r="T711" s="648" t="s">
        <v>806</v>
      </c>
      <c r="U711" s="652" t="s">
        <v>806</v>
      </c>
      <c r="V711" s="652" t="s">
        <v>806</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25">
      <c r="A712" s="440"/>
      <c r="B712" s="449"/>
      <c r="C712" s="442">
        <f t="shared" si="71"/>
        <v>4</v>
      </c>
      <c r="D712" s="471"/>
      <c r="E712" s="529">
        <v>9</v>
      </c>
      <c r="F712" s="523" t="b">
        <f t="shared" si="69"/>
        <v>1</v>
      </c>
      <c r="G712" s="471"/>
      <c r="H712" s="644" t="s">
        <v>825</v>
      </c>
      <c r="I712" s="644"/>
      <c r="J712" s="625" t="s">
        <v>805</v>
      </c>
      <c r="K712" s="645" t="str">
        <f t="shared" si="70"/>
        <v>-</v>
      </c>
      <c r="L712" s="646" t="s">
        <v>806</v>
      </c>
      <c r="M712" s="646" t="s">
        <v>806</v>
      </c>
      <c r="N712" s="646" t="s">
        <v>806</v>
      </c>
      <c r="O712" s="646" t="s">
        <v>806</v>
      </c>
      <c r="P712" s="646" t="s">
        <v>806</v>
      </c>
      <c r="Q712" s="646" t="s">
        <v>806</v>
      </c>
      <c r="R712" s="646" t="s">
        <v>806</v>
      </c>
      <c r="S712" s="646" t="s">
        <v>806</v>
      </c>
      <c r="T712" s="646" t="s">
        <v>806</v>
      </c>
      <c r="U712" s="646" t="s">
        <v>806</v>
      </c>
      <c r="V712" s="646" t="s">
        <v>806</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25">
      <c r="A713" s="440"/>
      <c r="B713" s="449"/>
      <c r="C713" s="442">
        <f t="shared" si="71"/>
        <v>4</v>
      </c>
      <c r="D713" s="471"/>
      <c r="E713" s="647">
        <f>E712</f>
        <v>9</v>
      </c>
      <c r="F713" s="523" t="b">
        <f t="shared" si="69"/>
        <v>1</v>
      </c>
      <c r="G713" s="471"/>
      <c r="H713" s="800" t="s">
        <v>826</v>
      </c>
      <c r="I713" s="801"/>
      <c r="J713" s="648" t="s">
        <v>808</v>
      </c>
      <c r="K713" s="649" t="str">
        <f t="shared" si="70"/>
        <v>-</v>
      </c>
      <c r="L713" s="650" t="s">
        <v>806</v>
      </c>
      <c r="M713" s="650" t="s">
        <v>806</v>
      </c>
      <c r="N713" s="650" t="s">
        <v>806</v>
      </c>
      <c r="O713" s="650" t="s">
        <v>806</v>
      </c>
      <c r="P713" s="650" t="s">
        <v>806</v>
      </c>
      <c r="Q713" s="655">
        <f>INT($I$346/7)</f>
        <v>5</v>
      </c>
      <c r="R713" s="650" t="s">
        <v>806</v>
      </c>
      <c r="S713" s="519" t="b">
        <v>1</v>
      </c>
      <c r="T713" s="650" t="s">
        <v>806</v>
      </c>
      <c r="U713" s="650" t="s">
        <v>806</v>
      </c>
      <c r="V713" s="650" t="s">
        <v>806</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25">
      <c r="A714" s="440"/>
      <c r="B714" s="449"/>
      <c r="C714" s="442">
        <f t="shared" si="71"/>
        <v>4</v>
      </c>
      <c r="D714" s="471"/>
      <c r="E714" s="647">
        <f>E713</f>
        <v>9</v>
      </c>
      <c r="F714" s="523" t="b">
        <f t="shared" si="69"/>
        <v>1</v>
      </c>
      <c r="G714" s="471"/>
      <c r="H714" s="802"/>
      <c r="I714" s="803"/>
      <c r="J714" s="648" t="s">
        <v>809</v>
      </c>
      <c r="K714" s="649" t="str">
        <f t="shared" si="70"/>
        <v>-</v>
      </c>
      <c r="L714" s="650" t="s">
        <v>810</v>
      </c>
      <c r="M714" s="650" t="s">
        <v>810</v>
      </c>
      <c r="N714" s="650" t="s">
        <v>810</v>
      </c>
      <c r="O714" s="650" t="s">
        <v>810</v>
      </c>
      <c r="P714" s="650" t="s">
        <v>810</v>
      </c>
      <c r="Q714" s="650" t="s">
        <v>810</v>
      </c>
      <c r="R714" s="650" t="s">
        <v>810</v>
      </c>
      <c r="S714" s="650" t="s">
        <v>810</v>
      </c>
      <c r="T714" s="650" t="s">
        <v>810</v>
      </c>
      <c r="U714" s="650" t="s">
        <v>810</v>
      </c>
      <c r="V714" s="650" t="s">
        <v>810</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25">
      <c r="A715" s="440"/>
      <c r="B715" s="449"/>
      <c r="C715" s="442">
        <f t="shared" si="71"/>
        <v>4</v>
      </c>
      <c r="D715" s="471"/>
      <c r="E715" s="647">
        <f>E714</f>
        <v>9</v>
      </c>
      <c r="F715" s="523" t="b">
        <f t="shared" si="69"/>
        <v>1</v>
      </c>
      <c r="G715" s="471"/>
      <c r="H715" s="804"/>
      <c r="I715" s="805"/>
      <c r="J715" s="633" t="s">
        <v>811</v>
      </c>
      <c r="K715" s="651" t="str">
        <f t="shared" si="70"/>
        <v>-</v>
      </c>
      <c r="L715" s="648" t="s">
        <v>806</v>
      </c>
      <c r="M715" s="648" t="s">
        <v>806</v>
      </c>
      <c r="N715" s="648" t="s">
        <v>806</v>
      </c>
      <c r="O715" s="648" t="s">
        <v>806</v>
      </c>
      <c r="P715" s="648" t="s">
        <v>806</v>
      </c>
      <c r="Q715" s="648" t="s">
        <v>806</v>
      </c>
      <c r="R715" s="648" t="s">
        <v>806</v>
      </c>
      <c r="S715" s="648" t="s">
        <v>806</v>
      </c>
      <c r="T715" s="648" t="s">
        <v>806</v>
      </c>
      <c r="U715" s="652" t="s">
        <v>806</v>
      </c>
      <c r="V715" s="652" t="s">
        <v>806</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25">
      <c r="A716" s="440"/>
      <c r="B716" s="449"/>
      <c r="C716" s="442">
        <f t="shared" si="71"/>
        <v>4</v>
      </c>
      <c r="D716" s="471"/>
      <c r="E716" s="529">
        <v>10</v>
      </c>
      <c r="F716" s="523" t="b">
        <f t="shared" si="69"/>
        <v>1</v>
      </c>
      <c r="G716" s="471"/>
      <c r="H716" s="644" t="s">
        <v>827</v>
      </c>
      <c r="I716" s="644"/>
      <c r="J716" s="625" t="s">
        <v>805</v>
      </c>
      <c r="K716" s="645" t="str">
        <f t="shared" si="70"/>
        <v>-</v>
      </c>
      <c r="L716" s="646" t="s">
        <v>806</v>
      </c>
      <c r="M716" s="646" t="s">
        <v>806</v>
      </c>
      <c r="N716" s="646" t="s">
        <v>806</v>
      </c>
      <c r="O716" s="646" t="s">
        <v>806</v>
      </c>
      <c r="P716" s="646" t="s">
        <v>806</v>
      </c>
      <c r="Q716" s="646" t="s">
        <v>806</v>
      </c>
      <c r="R716" s="646" t="s">
        <v>806</v>
      </c>
      <c r="S716" s="646" t="s">
        <v>806</v>
      </c>
      <c r="T716" s="646" t="s">
        <v>806</v>
      </c>
      <c r="U716" s="646" t="s">
        <v>806</v>
      </c>
      <c r="V716" s="646" t="s">
        <v>806</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25">
      <c r="A717" s="440"/>
      <c r="B717" s="449"/>
      <c r="C717" s="442">
        <f t="shared" si="71"/>
        <v>4</v>
      </c>
      <c r="D717" s="471"/>
      <c r="E717" s="647">
        <f>E716</f>
        <v>10</v>
      </c>
      <c r="F717" s="523" t="b">
        <f t="shared" si="69"/>
        <v>1</v>
      </c>
      <c r="G717" s="471"/>
      <c r="H717" s="800" t="s">
        <v>828</v>
      </c>
      <c r="I717" s="801"/>
      <c r="J717" s="648" t="s">
        <v>808</v>
      </c>
      <c r="K717" s="649" t="str">
        <f t="shared" si="70"/>
        <v>-</v>
      </c>
      <c r="L717" s="650" t="s">
        <v>806</v>
      </c>
      <c r="M717" s="650" t="s">
        <v>806</v>
      </c>
      <c r="N717" s="650" t="s">
        <v>806</v>
      </c>
      <c r="O717" s="650" t="s">
        <v>806</v>
      </c>
      <c r="P717" s="650" t="s">
        <v>806</v>
      </c>
      <c r="Q717" s="655">
        <f>INT($I$347/7)</f>
        <v>7</v>
      </c>
      <c r="R717" s="650" t="s">
        <v>806</v>
      </c>
      <c r="S717" s="519" t="b">
        <v>1</v>
      </c>
      <c r="T717" s="650" t="s">
        <v>806</v>
      </c>
      <c r="U717" s="650" t="s">
        <v>806</v>
      </c>
      <c r="V717" s="650" t="s">
        <v>806</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25">
      <c r="A718" s="440"/>
      <c r="B718" s="449"/>
      <c r="C718" s="442">
        <f t="shared" si="71"/>
        <v>4</v>
      </c>
      <c r="D718" s="471"/>
      <c r="E718" s="647">
        <f>E717</f>
        <v>10</v>
      </c>
      <c r="F718" s="523" t="b">
        <f t="shared" si="69"/>
        <v>1</v>
      </c>
      <c r="G718" s="471"/>
      <c r="H718" s="802"/>
      <c r="I718" s="803"/>
      <c r="J718" s="648" t="s">
        <v>809</v>
      </c>
      <c r="K718" s="649" t="str">
        <f t="shared" si="70"/>
        <v>-</v>
      </c>
      <c r="L718" s="650" t="s">
        <v>810</v>
      </c>
      <c r="M718" s="650" t="s">
        <v>810</v>
      </c>
      <c r="N718" s="650" t="s">
        <v>810</v>
      </c>
      <c r="O718" s="650" t="s">
        <v>810</v>
      </c>
      <c r="P718" s="650" t="s">
        <v>810</v>
      </c>
      <c r="Q718" s="650" t="s">
        <v>810</v>
      </c>
      <c r="R718" s="650" t="s">
        <v>810</v>
      </c>
      <c r="S718" s="650" t="s">
        <v>810</v>
      </c>
      <c r="T718" s="650" t="s">
        <v>810</v>
      </c>
      <c r="U718" s="650" t="s">
        <v>810</v>
      </c>
      <c r="V718" s="650" t="s">
        <v>810</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25">
      <c r="A719" s="440"/>
      <c r="B719" s="449"/>
      <c r="C719" s="442">
        <f t="shared" si="71"/>
        <v>4</v>
      </c>
      <c r="D719" s="471"/>
      <c r="E719" s="647">
        <f>E718</f>
        <v>10</v>
      </c>
      <c r="F719" s="523" t="b">
        <f t="shared" si="69"/>
        <v>1</v>
      </c>
      <c r="G719" s="471"/>
      <c r="H719" s="804"/>
      <c r="I719" s="805"/>
      <c r="J719" s="633" t="s">
        <v>811</v>
      </c>
      <c r="K719" s="651" t="str">
        <f t="shared" si="70"/>
        <v>-</v>
      </c>
      <c r="L719" s="648" t="s">
        <v>806</v>
      </c>
      <c r="M719" s="648" t="s">
        <v>806</v>
      </c>
      <c r="N719" s="648" t="s">
        <v>806</v>
      </c>
      <c r="O719" s="648" t="s">
        <v>806</v>
      </c>
      <c r="P719" s="648" t="s">
        <v>806</v>
      </c>
      <c r="Q719" s="648" t="s">
        <v>806</v>
      </c>
      <c r="R719" s="648" t="s">
        <v>806</v>
      </c>
      <c r="S719" s="648" t="s">
        <v>806</v>
      </c>
      <c r="T719" s="648" t="s">
        <v>806</v>
      </c>
      <c r="U719" s="652" t="s">
        <v>806</v>
      </c>
      <c r="V719" s="652" t="s">
        <v>806</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25">
      <c r="A720" s="440"/>
      <c r="B720" s="449"/>
      <c r="C720" s="442">
        <f t="shared" si="71"/>
        <v>4</v>
      </c>
      <c r="D720" s="471"/>
      <c r="E720" s="529">
        <v>11</v>
      </c>
      <c r="F720" s="523" t="b">
        <f t="shared" si="69"/>
        <v>1</v>
      </c>
      <c r="G720" s="471"/>
      <c r="H720" s="644" t="s">
        <v>829</v>
      </c>
      <c r="I720" s="644"/>
      <c r="J720" s="625" t="s">
        <v>805</v>
      </c>
      <c r="K720" s="645" t="str">
        <f t="shared" si="70"/>
        <v>-</v>
      </c>
      <c r="L720" s="646" t="s">
        <v>806</v>
      </c>
      <c r="M720" s="646" t="s">
        <v>806</v>
      </c>
      <c r="N720" s="646" t="s">
        <v>806</v>
      </c>
      <c r="O720" s="646" t="s">
        <v>806</v>
      </c>
      <c r="P720" s="646" t="s">
        <v>806</v>
      </c>
      <c r="Q720" s="646" t="s">
        <v>806</v>
      </c>
      <c r="R720" s="646" t="s">
        <v>806</v>
      </c>
      <c r="S720" s="646" t="s">
        <v>806</v>
      </c>
      <c r="T720" s="646" t="s">
        <v>806</v>
      </c>
      <c r="U720" s="646" t="s">
        <v>806</v>
      </c>
      <c r="V720" s="646" t="s">
        <v>806</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25">
      <c r="A721" s="440"/>
      <c r="B721" s="449"/>
      <c r="C721" s="442">
        <f t="shared" si="71"/>
        <v>4</v>
      </c>
      <c r="D721" s="471"/>
      <c r="E721" s="647">
        <f>E720</f>
        <v>11</v>
      </c>
      <c r="F721" s="523" t="b">
        <f t="shared" si="69"/>
        <v>1</v>
      </c>
      <c r="G721" s="471"/>
      <c r="H721" s="800" t="s">
        <v>828</v>
      </c>
      <c r="I721" s="801"/>
      <c r="J721" s="648" t="s">
        <v>808</v>
      </c>
      <c r="K721" s="649" t="str">
        <f t="shared" si="70"/>
        <v>-</v>
      </c>
      <c r="L721" s="650" t="s">
        <v>806</v>
      </c>
      <c r="M721" s="650" t="s">
        <v>806</v>
      </c>
      <c r="N721" s="650" t="s">
        <v>806</v>
      </c>
      <c r="O721" s="650" t="s">
        <v>806</v>
      </c>
      <c r="P721" s="650" t="s">
        <v>806</v>
      </c>
      <c r="Q721" s="655">
        <f>INT($I$348/7)</f>
        <v>7</v>
      </c>
      <c r="R721" s="650" t="s">
        <v>806</v>
      </c>
      <c r="S721" s="519" t="b">
        <v>1</v>
      </c>
      <c r="T721" s="650" t="s">
        <v>806</v>
      </c>
      <c r="U721" s="650" t="s">
        <v>806</v>
      </c>
      <c r="V721" s="650" t="s">
        <v>806</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25">
      <c r="A722" s="440"/>
      <c r="B722" s="449"/>
      <c r="C722" s="442">
        <f t="shared" si="71"/>
        <v>4</v>
      </c>
      <c r="D722" s="471"/>
      <c r="E722" s="647">
        <f>E721</f>
        <v>11</v>
      </c>
      <c r="F722" s="523" t="b">
        <f t="shared" si="69"/>
        <v>1</v>
      </c>
      <c r="G722" s="471"/>
      <c r="H722" s="802"/>
      <c r="I722" s="803"/>
      <c r="J722" s="648" t="s">
        <v>809</v>
      </c>
      <c r="K722" s="649" t="str">
        <f t="shared" si="70"/>
        <v>-</v>
      </c>
      <c r="L722" s="650" t="s">
        <v>810</v>
      </c>
      <c r="M722" s="650" t="s">
        <v>810</v>
      </c>
      <c r="N722" s="650" t="s">
        <v>810</v>
      </c>
      <c r="O722" s="650" t="s">
        <v>810</v>
      </c>
      <c r="P722" s="650" t="s">
        <v>810</v>
      </c>
      <c r="Q722" s="650" t="s">
        <v>810</v>
      </c>
      <c r="R722" s="650" t="s">
        <v>810</v>
      </c>
      <c r="S722" s="650" t="s">
        <v>810</v>
      </c>
      <c r="T722" s="650" t="s">
        <v>810</v>
      </c>
      <c r="U722" s="650" t="s">
        <v>810</v>
      </c>
      <c r="V722" s="650" t="s">
        <v>810</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25">
      <c r="A723" s="440"/>
      <c r="B723" s="449"/>
      <c r="C723" s="442">
        <f t="shared" si="71"/>
        <v>4</v>
      </c>
      <c r="D723" s="471"/>
      <c r="E723" s="647">
        <f>E722</f>
        <v>11</v>
      </c>
      <c r="F723" s="523" t="b">
        <f t="shared" si="69"/>
        <v>1</v>
      </c>
      <c r="G723" s="471"/>
      <c r="H723" s="804"/>
      <c r="I723" s="805"/>
      <c r="J723" s="633" t="s">
        <v>811</v>
      </c>
      <c r="K723" s="651" t="str">
        <f t="shared" si="70"/>
        <v>-</v>
      </c>
      <c r="L723" s="648" t="s">
        <v>806</v>
      </c>
      <c r="M723" s="648" t="s">
        <v>806</v>
      </c>
      <c r="N723" s="648" t="s">
        <v>806</v>
      </c>
      <c r="O723" s="648" t="s">
        <v>806</v>
      </c>
      <c r="P723" s="648" t="s">
        <v>806</v>
      </c>
      <c r="Q723" s="648" t="s">
        <v>806</v>
      </c>
      <c r="R723" s="648" t="s">
        <v>806</v>
      </c>
      <c r="S723" s="648" t="s">
        <v>806</v>
      </c>
      <c r="T723" s="648" t="s">
        <v>806</v>
      </c>
      <c r="U723" s="652" t="s">
        <v>806</v>
      </c>
      <c r="V723" s="652" t="s">
        <v>806</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25">
      <c r="A724" s="440"/>
      <c r="B724" s="449"/>
      <c r="C724" s="442">
        <f t="shared" si="71"/>
        <v>4</v>
      </c>
      <c r="D724" s="471"/>
      <c r="E724" s="529">
        <v>12</v>
      </c>
      <c r="F724" s="523" t="b">
        <f t="shared" si="69"/>
        <v>1</v>
      </c>
      <c r="G724" s="471"/>
      <c r="H724" s="644" t="s">
        <v>830</v>
      </c>
      <c r="I724" s="644"/>
      <c r="J724" s="625" t="s">
        <v>805</v>
      </c>
      <c r="K724" s="645" t="str">
        <f t="shared" si="70"/>
        <v>-</v>
      </c>
      <c r="L724" s="646" t="s">
        <v>806</v>
      </c>
      <c r="M724" s="646" t="s">
        <v>806</v>
      </c>
      <c r="N724" s="646" t="s">
        <v>806</v>
      </c>
      <c r="O724" s="646" t="s">
        <v>806</v>
      </c>
      <c r="P724" s="646" t="s">
        <v>806</v>
      </c>
      <c r="Q724" s="646" t="s">
        <v>806</v>
      </c>
      <c r="R724" s="646" t="s">
        <v>806</v>
      </c>
      <c r="S724" s="646" t="s">
        <v>806</v>
      </c>
      <c r="T724" s="646" t="s">
        <v>806</v>
      </c>
      <c r="U724" s="646" t="s">
        <v>806</v>
      </c>
      <c r="V724" s="646" t="s">
        <v>806</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25">
      <c r="A725" s="440"/>
      <c r="B725" s="449"/>
      <c r="C725" s="442">
        <f t="shared" si="71"/>
        <v>4</v>
      </c>
      <c r="D725" s="471"/>
      <c r="E725" s="647">
        <f>E724</f>
        <v>12</v>
      </c>
      <c r="F725" s="523" t="b">
        <f t="shared" si="69"/>
        <v>1</v>
      </c>
      <c r="G725" s="471"/>
      <c r="H725" s="800" t="s">
        <v>828</v>
      </c>
      <c r="I725" s="801"/>
      <c r="J725" s="648" t="s">
        <v>808</v>
      </c>
      <c r="K725" s="649" t="str">
        <f t="shared" si="70"/>
        <v>-</v>
      </c>
      <c r="L725" s="650" t="s">
        <v>806</v>
      </c>
      <c r="M725" s="650" t="s">
        <v>806</v>
      </c>
      <c r="N725" s="650" t="s">
        <v>806</v>
      </c>
      <c r="O725" s="650" t="s">
        <v>806</v>
      </c>
      <c r="P725" s="650" t="s">
        <v>806</v>
      </c>
      <c r="Q725" s="655">
        <f>INT($I$349/7)</f>
        <v>7</v>
      </c>
      <c r="R725" s="650" t="s">
        <v>806</v>
      </c>
      <c r="S725" s="519" t="b">
        <v>1</v>
      </c>
      <c r="T725" s="650" t="s">
        <v>806</v>
      </c>
      <c r="U725" s="650" t="s">
        <v>806</v>
      </c>
      <c r="V725" s="650" t="s">
        <v>806</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25">
      <c r="A726" s="440"/>
      <c r="B726" s="449"/>
      <c r="C726" s="442">
        <f t="shared" si="71"/>
        <v>4</v>
      </c>
      <c r="D726" s="471"/>
      <c r="E726" s="647">
        <f>E725</f>
        <v>12</v>
      </c>
      <c r="F726" s="523" t="b">
        <f t="shared" si="69"/>
        <v>1</v>
      </c>
      <c r="G726" s="471"/>
      <c r="H726" s="802"/>
      <c r="I726" s="803"/>
      <c r="J726" s="648" t="s">
        <v>809</v>
      </c>
      <c r="K726" s="649" t="str">
        <f t="shared" si="70"/>
        <v>-</v>
      </c>
      <c r="L726" s="650" t="s">
        <v>810</v>
      </c>
      <c r="M726" s="650" t="s">
        <v>810</v>
      </c>
      <c r="N726" s="650" t="s">
        <v>810</v>
      </c>
      <c r="O726" s="650" t="s">
        <v>810</v>
      </c>
      <c r="P726" s="650" t="s">
        <v>810</v>
      </c>
      <c r="Q726" s="650" t="s">
        <v>810</v>
      </c>
      <c r="R726" s="650" t="s">
        <v>810</v>
      </c>
      <c r="S726" s="650" t="s">
        <v>810</v>
      </c>
      <c r="T726" s="650" t="s">
        <v>810</v>
      </c>
      <c r="U726" s="650" t="s">
        <v>810</v>
      </c>
      <c r="V726" s="650" t="s">
        <v>810</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25">
      <c r="A727" s="440"/>
      <c r="B727" s="449"/>
      <c r="C727" s="442">
        <f t="shared" si="71"/>
        <v>4</v>
      </c>
      <c r="D727" s="471"/>
      <c r="E727" s="647">
        <f>E726</f>
        <v>12</v>
      </c>
      <c r="F727" s="523" t="b">
        <f t="shared" si="69"/>
        <v>1</v>
      </c>
      <c r="G727" s="471"/>
      <c r="H727" s="804"/>
      <c r="I727" s="805"/>
      <c r="J727" s="633" t="s">
        <v>811</v>
      </c>
      <c r="K727" s="651" t="str">
        <f t="shared" si="70"/>
        <v>-</v>
      </c>
      <c r="L727" s="648" t="s">
        <v>806</v>
      </c>
      <c r="M727" s="648" t="s">
        <v>806</v>
      </c>
      <c r="N727" s="648" t="s">
        <v>806</v>
      </c>
      <c r="O727" s="648" t="s">
        <v>806</v>
      </c>
      <c r="P727" s="648" t="s">
        <v>806</v>
      </c>
      <c r="Q727" s="648" t="s">
        <v>806</v>
      </c>
      <c r="R727" s="648" t="s">
        <v>806</v>
      </c>
      <c r="S727" s="648" t="s">
        <v>806</v>
      </c>
      <c r="T727" s="648" t="s">
        <v>806</v>
      </c>
      <c r="U727" s="652" t="s">
        <v>806</v>
      </c>
      <c r="V727" s="652" t="s">
        <v>806</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25">
      <c r="A728" s="440"/>
      <c r="B728" s="449"/>
      <c r="C728" s="442">
        <f t="shared" si="71"/>
        <v>4</v>
      </c>
      <c r="D728" s="471"/>
      <c r="E728" s="529">
        <v>13</v>
      </c>
      <c r="F728" s="523" t="b">
        <f t="shared" si="69"/>
        <v>1</v>
      </c>
      <c r="G728" s="471"/>
      <c r="H728" s="644" t="s">
        <v>831</v>
      </c>
      <c r="I728" s="644"/>
      <c r="J728" s="625" t="s">
        <v>805</v>
      </c>
      <c r="K728" s="645">
        <f t="shared" si="70"/>
        <v>43452</v>
      </c>
      <c r="L728" s="654">
        <v>-1</v>
      </c>
      <c r="M728" s="646" t="s">
        <v>806</v>
      </c>
      <c r="N728" s="646" t="s">
        <v>806</v>
      </c>
      <c r="O728" s="646" t="s">
        <v>806</v>
      </c>
      <c r="P728" s="646" t="s">
        <v>806</v>
      </c>
      <c r="Q728" s="646" t="s">
        <v>806</v>
      </c>
      <c r="R728" s="646" t="s">
        <v>806</v>
      </c>
      <c r="S728" s="646" t="s">
        <v>806</v>
      </c>
      <c r="T728" s="646" t="s">
        <v>806</v>
      </c>
      <c r="U728" s="646" t="s">
        <v>806</v>
      </c>
      <c r="V728" s="646" t="s">
        <v>806</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25">
      <c r="A729" s="440"/>
      <c r="B729" s="449"/>
      <c r="C729" s="442">
        <f t="shared" si="71"/>
        <v>4</v>
      </c>
      <c r="D729" s="471"/>
      <c r="E729" s="647">
        <f>E728</f>
        <v>13</v>
      </c>
      <c r="F729" s="523" t="b">
        <f t="shared" si="69"/>
        <v>1</v>
      </c>
      <c r="G729" s="471"/>
      <c r="H729" s="800" t="s">
        <v>832</v>
      </c>
      <c r="I729" s="801"/>
      <c r="J729" s="648" t="s">
        <v>808</v>
      </c>
      <c r="K729" s="649" t="str">
        <f t="shared" si="70"/>
        <v>-</v>
      </c>
      <c r="L729" s="650" t="s">
        <v>806</v>
      </c>
      <c r="M729" s="650" t="s">
        <v>806</v>
      </c>
      <c r="N729" s="650" t="s">
        <v>806</v>
      </c>
      <c r="O729" s="650" t="s">
        <v>806</v>
      </c>
      <c r="P729" s="650" t="s">
        <v>806</v>
      </c>
      <c r="Q729" s="519">
        <f>INT(150/7)+2</f>
        <v>23</v>
      </c>
      <c r="R729" s="650" t="s">
        <v>806</v>
      </c>
      <c r="S729" s="519" t="b">
        <v>1</v>
      </c>
      <c r="T729" s="650" t="s">
        <v>806</v>
      </c>
      <c r="U729" s="650" t="s">
        <v>806</v>
      </c>
      <c r="V729" s="650" t="s">
        <v>806</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25">
      <c r="A730" s="440"/>
      <c r="B730" s="449"/>
      <c r="C730" s="442">
        <f t="shared" si="71"/>
        <v>4</v>
      </c>
      <c r="D730" s="471"/>
      <c r="E730" s="647">
        <f>E729</f>
        <v>13</v>
      </c>
      <c r="F730" s="523" t="b">
        <f t="shared" si="69"/>
        <v>1</v>
      </c>
      <c r="G730" s="471"/>
      <c r="H730" s="802"/>
      <c r="I730" s="803"/>
      <c r="J730" s="648" t="s">
        <v>809</v>
      </c>
      <c r="K730" s="649" t="str">
        <f t="shared" si="70"/>
        <v>-</v>
      </c>
      <c r="L730" s="650" t="s">
        <v>810</v>
      </c>
      <c r="M730" s="650" t="s">
        <v>810</v>
      </c>
      <c r="N730" s="650" t="s">
        <v>810</v>
      </c>
      <c r="O730" s="650" t="s">
        <v>810</v>
      </c>
      <c r="P730" s="650" t="s">
        <v>810</v>
      </c>
      <c r="Q730" s="650" t="s">
        <v>810</v>
      </c>
      <c r="R730" s="650" t="s">
        <v>810</v>
      </c>
      <c r="S730" s="650" t="s">
        <v>810</v>
      </c>
      <c r="T730" s="650" t="s">
        <v>810</v>
      </c>
      <c r="U730" s="650" t="s">
        <v>810</v>
      </c>
      <c r="V730" s="650" t="s">
        <v>810</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25">
      <c r="A731" s="440"/>
      <c r="B731" s="449"/>
      <c r="C731" s="442">
        <f t="shared" si="71"/>
        <v>4</v>
      </c>
      <c r="D731" s="471"/>
      <c r="E731" s="647">
        <f>E730</f>
        <v>13</v>
      </c>
      <c r="F731" s="523" t="b">
        <f t="shared" si="69"/>
        <v>1</v>
      </c>
      <c r="G731" s="471"/>
      <c r="H731" s="804"/>
      <c r="I731" s="805"/>
      <c r="J731" s="633" t="s">
        <v>811</v>
      </c>
      <c r="K731" s="651" t="str">
        <f t="shared" si="70"/>
        <v>-</v>
      </c>
      <c r="L731" s="648" t="s">
        <v>806</v>
      </c>
      <c r="M731" s="648" t="s">
        <v>806</v>
      </c>
      <c r="N731" s="648" t="s">
        <v>806</v>
      </c>
      <c r="O731" s="648" t="s">
        <v>806</v>
      </c>
      <c r="P731" s="648" t="s">
        <v>806</v>
      </c>
      <c r="Q731" s="648" t="s">
        <v>806</v>
      </c>
      <c r="R731" s="648" t="s">
        <v>806</v>
      </c>
      <c r="S731" s="648" t="s">
        <v>806</v>
      </c>
      <c r="T731" s="648" t="s">
        <v>806</v>
      </c>
      <c r="U731" s="652" t="s">
        <v>806</v>
      </c>
      <c r="V731" s="652" t="s">
        <v>806</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25">
      <c r="A732" s="440"/>
      <c r="B732" s="449"/>
      <c r="C732" s="442">
        <f t="shared" si="71"/>
        <v>4</v>
      </c>
      <c r="D732" s="471"/>
      <c r="E732" s="529">
        <v>14</v>
      </c>
      <c r="F732" s="523" t="b">
        <f t="shared" si="69"/>
        <v>1</v>
      </c>
      <c r="G732" s="471"/>
      <c r="H732" s="644" t="s">
        <v>833</v>
      </c>
      <c r="I732" s="644"/>
      <c r="J732" s="625" t="s">
        <v>805</v>
      </c>
      <c r="K732" s="645" t="str">
        <f t="shared" si="70"/>
        <v>-</v>
      </c>
      <c r="L732" s="646" t="s">
        <v>806</v>
      </c>
      <c r="M732" s="646" t="s">
        <v>806</v>
      </c>
      <c r="N732" s="646" t="s">
        <v>806</v>
      </c>
      <c r="O732" s="646" t="s">
        <v>806</v>
      </c>
      <c r="P732" s="646" t="s">
        <v>806</v>
      </c>
      <c r="Q732" s="646" t="s">
        <v>806</v>
      </c>
      <c r="R732" s="646" t="s">
        <v>806</v>
      </c>
      <c r="S732" s="646" t="s">
        <v>806</v>
      </c>
      <c r="T732" s="646" t="s">
        <v>806</v>
      </c>
      <c r="U732" s="646" t="s">
        <v>806</v>
      </c>
      <c r="V732" s="646" t="s">
        <v>806</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25">
      <c r="A733" s="440"/>
      <c r="B733" s="449"/>
      <c r="C733" s="442">
        <f t="shared" si="71"/>
        <v>4</v>
      </c>
      <c r="D733" s="471"/>
      <c r="E733" s="647">
        <f>E732</f>
        <v>14</v>
      </c>
      <c r="F733" s="523" t="b">
        <f t="shared" si="69"/>
        <v>1</v>
      </c>
      <c r="G733" s="471"/>
      <c r="H733" s="800" t="s">
        <v>834</v>
      </c>
      <c r="I733" s="801"/>
      <c r="J733" s="648" t="s">
        <v>808</v>
      </c>
      <c r="K733" s="649" t="str">
        <f t="shared" si="70"/>
        <v>-</v>
      </c>
      <c r="L733" s="650" t="s">
        <v>806</v>
      </c>
      <c r="M733" s="650" t="s">
        <v>806</v>
      </c>
      <c r="N733" s="650" t="s">
        <v>806</v>
      </c>
      <c r="O733" s="650" t="s">
        <v>806</v>
      </c>
      <c r="P733" s="650" t="s">
        <v>806</v>
      </c>
      <c r="Q733" s="519">
        <f>INT(150/7)+2</f>
        <v>23</v>
      </c>
      <c r="R733" s="650" t="s">
        <v>806</v>
      </c>
      <c r="S733" s="519" t="b">
        <v>1</v>
      </c>
      <c r="T733" s="650" t="s">
        <v>806</v>
      </c>
      <c r="U733" s="650" t="s">
        <v>806</v>
      </c>
      <c r="V733" s="650" t="s">
        <v>806</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25">
      <c r="A734" s="440"/>
      <c r="B734" s="449"/>
      <c r="C734" s="442">
        <f t="shared" si="71"/>
        <v>4</v>
      </c>
      <c r="D734" s="471"/>
      <c r="E734" s="647">
        <f>E733</f>
        <v>14</v>
      </c>
      <c r="F734" s="523" t="b">
        <f t="shared" si="69"/>
        <v>1</v>
      </c>
      <c r="G734" s="471"/>
      <c r="H734" s="802"/>
      <c r="I734" s="803"/>
      <c r="J734" s="648" t="s">
        <v>809</v>
      </c>
      <c r="K734" s="649" t="str">
        <f t="shared" si="70"/>
        <v>-</v>
      </c>
      <c r="L734" s="650" t="s">
        <v>810</v>
      </c>
      <c r="M734" s="650" t="s">
        <v>810</v>
      </c>
      <c r="N734" s="650" t="s">
        <v>810</v>
      </c>
      <c r="O734" s="650" t="s">
        <v>810</v>
      </c>
      <c r="P734" s="650" t="s">
        <v>810</v>
      </c>
      <c r="Q734" s="650" t="s">
        <v>810</v>
      </c>
      <c r="R734" s="650" t="s">
        <v>810</v>
      </c>
      <c r="S734" s="650" t="s">
        <v>810</v>
      </c>
      <c r="T734" s="650" t="s">
        <v>810</v>
      </c>
      <c r="U734" s="650" t="s">
        <v>810</v>
      </c>
      <c r="V734" s="650" t="s">
        <v>810</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25">
      <c r="A735" s="440"/>
      <c r="B735" s="449"/>
      <c r="C735" s="442">
        <f t="shared" si="71"/>
        <v>4</v>
      </c>
      <c r="D735" s="471"/>
      <c r="E735" s="647">
        <f>E734</f>
        <v>14</v>
      </c>
      <c r="F735" s="523" t="b">
        <f t="shared" si="69"/>
        <v>1</v>
      </c>
      <c r="G735" s="471"/>
      <c r="H735" s="804"/>
      <c r="I735" s="805"/>
      <c r="J735" s="633" t="s">
        <v>811</v>
      </c>
      <c r="K735" s="651" t="str">
        <f t="shared" si="70"/>
        <v>-</v>
      </c>
      <c r="L735" s="648" t="s">
        <v>806</v>
      </c>
      <c r="M735" s="648" t="s">
        <v>806</v>
      </c>
      <c r="N735" s="648" t="s">
        <v>806</v>
      </c>
      <c r="O735" s="648" t="s">
        <v>806</v>
      </c>
      <c r="P735" s="648" t="s">
        <v>806</v>
      </c>
      <c r="Q735" s="648" t="s">
        <v>806</v>
      </c>
      <c r="R735" s="648" t="s">
        <v>806</v>
      </c>
      <c r="S735" s="648" t="s">
        <v>806</v>
      </c>
      <c r="T735" s="648" t="s">
        <v>806</v>
      </c>
      <c r="U735" s="652" t="s">
        <v>806</v>
      </c>
      <c r="V735" s="652" t="s">
        <v>806</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25">
      <c r="A736" s="440"/>
      <c r="B736" s="449"/>
      <c r="C736" s="442">
        <f t="shared" si="71"/>
        <v>4</v>
      </c>
      <c r="D736" s="471"/>
      <c r="E736" s="529">
        <v>15</v>
      </c>
      <c r="F736" s="523" t="b">
        <f>COUNTIFS($L736:$V736,"-")&lt;&gt;COUNTA($L736:$V736)</f>
        <v>1</v>
      </c>
      <c r="G736" s="471"/>
      <c r="H736" s="644" t="s">
        <v>835</v>
      </c>
      <c r="I736" s="644"/>
      <c r="J736" s="625" t="s">
        <v>805</v>
      </c>
      <c r="K736" s="645" t="str">
        <f t="shared" si="70"/>
        <v>-</v>
      </c>
      <c r="L736" s="646" t="s">
        <v>806</v>
      </c>
      <c r="M736" s="646" t="s">
        <v>806</v>
      </c>
      <c r="N736" s="646" t="s">
        <v>806</v>
      </c>
      <c r="O736" s="646" t="s">
        <v>806</v>
      </c>
      <c r="P736" s="646" t="s">
        <v>806</v>
      </c>
      <c r="Q736" s="646" t="s">
        <v>806</v>
      </c>
      <c r="R736" s="646" t="s">
        <v>806</v>
      </c>
      <c r="S736" s="646" t="s">
        <v>806</v>
      </c>
      <c r="T736" s="646" t="s">
        <v>806</v>
      </c>
      <c r="U736" s="646" t="s">
        <v>806</v>
      </c>
      <c r="V736" s="646" t="s">
        <v>806</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25">
      <c r="A737" s="440"/>
      <c r="B737" s="449"/>
      <c r="C737" s="442">
        <f t="shared" si="71"/>
        <v>4</v>
      </c>
      <c r="D737" s="471"/>
      <c r="E737" s="647">
        <f>E736</f>
        <v>15</v>
      </c>
      <c r="F737" s="523" t="b">
        <f>COUNTIFS($L737:$V737,"-")&lt;&gt;COUNTA($L737:$V737)</f>
        <v>1</v>
      </c>
      <c r="G737" s="471"/>
      <c r="H737" s="800" t="s">
        <v>836</v>
      </c>
      <c r="I737" s="801"/>
      <c r="J737" s="648" t="s">
        <v>808</v>
      </c>
      <c r="K737" s="649" t="str">
        <f t="shared" si="70"/>
        <v>-</v>
      </c>
      <c r="L737" s="650" t="s">
        <v>806</v>
      </c>
      <c r="M737" s="650" t="s">
        <v>806</v>
      </c>
      <c r="N737" s="650" t="s">
        <v>806</v>
      </c>
      <c r="O737" s="650" t="s">
        <v>806</v>
      </c>
      <c r="P737" s="650" t="s">
        <v>806</v>
      </c>
      <c r="Q737" s="519">
        <f>INT(150/7)+2</f>
        <v>23</v>
      </c>
      <c r="R737" s="650" t="s">
        <v>806</v>
      </c>
      <c r="S737" s="519" t="b">
        <v>1</v>
      </c>
      <c r="T737" s="650" t="s">
        <v>806</v>
      </c>
      <c r="U737" s="650" t="s">
        <v>806</v>
      </c>
      <c r="V737" s="650" t="s">
        <v>806</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25">
      <c r="A738" s="440"/>
      <c r="B738" s="449"/>
      <c r="C738" s="442">
        <f t="shared" si="71"/>
        <v>4</v>
      </c>
      <c r="D738" s="471"/>
      <c r="E738" s="647">
        <f>E737</f>
        <v>15</v>
      </c>
      <c r="F738" s="523" t="b">
        <f>COUNTIFS($L738:$V738,"-")&lt;&gt;COUNTA($L738:$V738)</f>
        <v>1</v>
      </c>
      <c r="G738" s="471"/>
      <c r="H738" s="802"/>
      <c r="I738" s="803"/>
      <c r="J738" s="648" t="s">
        <v>809</v>
      </c>
      <c r="K738" s="649" t="str">
        <f t="shared" si="70"/>
        <v>-</v>
      </c>
      <c r="L738" s="650" t="s">
        <v>810</v>
      </c>
      <c r="M738" s="650" t="s">
        <v>810</v>
      </c>
      <c r="N738" s="650" t="s">
        <v>810</v>
      </c>
      <c r="O738" s="650" t="s">
        <v>810</v>
      </c>
      <c r="P738" s="650" t="s">
        <v>810</v>
      </c>
      <c r="Q738" s="650" t="s">
        <v>810</v>
      </c>
      <c r="R738" s="650" t="s">
        <v>810</v>
      </c>
      <c r="S738" s="650" t="s">
        <v>810</v>
      </c>
      <c r="T738" s="650" t="s">
        <v>810</v>
      </c>
      <c r="U738" s="650" t="s">
        <v>810</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25">
      <c r="A739" s="440"/>
      <c r="B739" s="449"/>
      <c r="C739" s="442">
        <f t="shared" si="71"/>
        <v>4</v>
      </c>
      <c r="D739" s="471"/>
      <c r="E739" s="647">
        <f>E738</f>
        <v>15</v>
      </c>
      <c r="F739" s="523" t="b">
        <f>COUNTIFS($L739:$V739,"-")&lt;&gt;COUNTA($L739:$V739)</f>
        <v>1</v>
      </c>
      <c r="G739" s="471"/>
      <c r="H739" s="804"/>
      <c r="I739" s="805"/>
      <c r="J739" s="633" t="s">
        <v>811</v>
      </c>
      <c r="K739" s="651" t="str">
        <f t="shared" si="70"/>
        <v>-</v>
      </c>
      <c r="L739" s="648" t="s">
        <v>806</v>
      </c>
      <c r="M739" s="648" t="s">
        <v>806</v>
      </c>
      <c r="N739" s="648" t="s">
        <v>806</v>
      </c>
      <c r="O739" s="648" t="s">
        <v>806</v>
      </c>
      <c r="P739" s="648" t="s">
        <v>806</v>
      </c>
      <c r="Q739" s="648" t="s">
        <v>806</v>
      </c>
      <c r="R739" s="648" t="s">
        <v>806</v>
      </c>
      <c r="S739" s="648" t="s">
        <v>806</v>
      </c>
      <c r="T739" s="648" t="s">
        <v>806</v>
      </c>
      <c r="U739" s="652" t="s">
        <v>806</v>
      </c>
      <c r="V739" s="652" t="s">
        <v>806</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25">
      <c r="A740" s="440"/>
      <c r="B740" s="449"/>
      <c r="C740" s="442">
        <f t="shared" si="71"/>
        <v>4</v>
      </c>
      <c r="D740" s="471"/>
      <c r="E740" s="529">
        <v>16</v>
      </c>
      <c r="F740" s="523" t="b">
        <f t="shared" si="69"/>
        <v>1</v>
      </c>
      <c r="G740" s="471"/>
      <c r="H740" s="644" t="s">
        <v>837</v>
      </c>
      <c r="I740" s="644"/>
      <c r="J740" s="625" t="s">
        <v>805</v>
      </c>
      <c r="K740" s="645" t="str">
        <f t="shared" si="70"/>
        <v>-</v>
      </c>
      <c r="L740" s="646" t="s">
        <v>806</v>
      </c>
      <c r="M740" s="646" t="s">
        <v>806</v>
      </c>
      <c r="N740" s="646" t="s">
        <v>806</v>
      </c>
      <c r="O740" s="646" t="s">
        <v>806</v>
      </c>
      <c r="P740" s="646" t="s">
        <v>806</v>
      </c>
      <c r="Q740" s="646" t="s">
        <v>806</v>
      </c>
      <c r="R740" s="646" t="s">
        <v>806</v>
      </c>
      <c r="S740" s="646" t="s">
        <v>806</v>
      </c>
      <c r="T740" s="646" t="s">
        <v>806</v>
      </c>
      <c r="U740" s="646" t="s">
        <v>806</v>
      </c>
      <c r="V740" s="646" t="s">
        <v>806</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25">
      <c r="A741" s="440"/>
      <c r="B741" s="449"/>
      <c r="C741" s="442">
        <f t="shared" si="71"/>
        <v>4</v>
      </c>
      <c r="D741" s="471"/>
      <c r="E741" s="647">
        <f>E740</f>
        <v>16</v>
      </c>
      <c r="F741" s="523" t="b">
        <f t="shared" si="69"/>
        <v>1</v>
      </c>
      <c r="G741" s="471"/>
      <c r="H741" s="800"/>
      <c r="I741" s="801"/>
      <c r="J741" s="648" t="s">
        <v>808</v>
      </c>
      <c r="K741" s="649" t="str">
        <f t="shared" ref="K741:K783" si="72">IFERROR(DATE(2019,1,($L741-1)*7+1),"-")</f>
        <v>-</v>
      </c>
      <c r="L741" s="650" t="s">
        <v>806</v>
      </c>
      <c r="M741" s="650" t="s">
        <v>806</v>
      </c>
      <c r="N741" s="650" t="s">
        <v>806</v>
      </c>
      <c r="O741" s="650" t="s">
        <v>806</v>
      </c>
      <c r="P741" s="650" t="s">
        <v>806</v>
      </c>
      <c r="Q741" s="650" t="s">
        <v>806</v>
      </c>
      <c r="R741" s="519">
        <v>0</v>
      </c>
      <c r="S741" s="519" t="b">
        <v>1</v>
      </c>
      <c r="T741" s="650" t="s">
        <v>806</v>
      </c>
      <c r="U741" s="650" t="s">
        <v>806</v>
      </c>
      <c r="V741" s="650" t="s">
        <v>806</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25">
      <c r="A742" s="440"/>
      <c r="B742" s="449"/>
      <c r="C742" s="442">
        <f t="shared" si="71"/>
        <v>4</v>
      </c>
      <c r="D742" s="471"/>
      <c r="E742" s="647">
        <f>E741</f>
        <v>16</v>
      </c>
      <c r="F742" s="523" t="b">
        <f t="shared" si="69"/>
        <v>1</v>
      </c>
      <c r="G742" s="471"/>
      <c r="H742" s="802"/>
      <c r="I742" s="803"/>
      <c r="J742" s="648" t="s">
        <v>809</v>
      </c>
      <c r="K742" s="649" t="str">
        <f t="shared" si="72"/>
        <v>-</v>
      </c>
      <c r="L742" s="650" t="s">
        <v>810</v>
      </c>
      <c r="M742" s="650" t="s">
        <v>810</v>
      </c>
      <c r="N742" s="650" t="s">
        <v>810</v>
      </c>
      <c r="O742" s="650" t="s">
        <v>810</v>
      </c>
      <c r="P742" s="650" t="s">
        <v>810</v>
      </c>
      <c r="Q742" s="650" t="s">
        <v>810</v>
      </c>
      <c r="R742" s="650" t="s">
        <v>810</v>
      </c>
      <c r="S742" s="650" t="s">
        <v>810</v>
      </c>
      <c r="T742" s="650" t="s">
        <v>810</v>
      </c>
      <c r="U742" s="650" t="s">
        <v>810</v>
      </c>
      <c r="V742" s="650" t="s">
        <v>810</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25">
      <c r="A743" s="440"/>
      <c r="B743" s="449"/>
      <c r="C743" s="442">
        <f t="shared" si="71"/>
        <v>4</v>
      </c>
      <c r="D743" s="471"/>
      <c r="E743" s="647">
        <f>E742</f>
        <v>16</v>
      </c>
      <c r="F743" s="523" t="b">
        <f t="shared" si="69"/>
        <v>1</v>
      </c>
      <c r="G743" s="471"/>
      <c r="H743" s="804"/>
      <c r="I743" s="805"/>
      <c r="J743" s="633" t="s">
        <v>811</v>
      </c>
      <c r="K743" s="651" t="str">
        <f t="shared" si="72"/>
        <v>-</v>
      </c>
      <c r="L743" s="648" t="s">
        <v>806</v>
      </c>
      <c r="M743" s="648" t="s">
        <v>806</v>
      </c>
      <c r="N743" s="648" t="s">
        <v>806</v>
      </c>
      <c r="O743" s="648" t="s">
        <v>806</v>
      </c>
      <c r="P743" s="648" t="s">
        <v>806</v>
      </c>
      <c r="Q743" s="648" t="s">
        <v>806</v>
      </c>
      <c r="R743" s="648" t="s">
        <v>806</v>
      </c>
      <c r="S743" s="648" t="s">
        <v>806</v>
      </c>
      <c r="T743" s="648" t="s">
        <v>806</v>
      </c>
      <c r="U743" s="652" t="s">
        <v>806</v>
      </c>
      <c r="V743" s="652" t="s">
        <v>806</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25">
      <c r="A744" s="440"/>
      <c r="B744" s="449"/>
      <c r="C744" s="442">
        <f t="shared" si="71"/>
        <v>4</v>
      </c>
      <c r="D744" s="471"/>
      <c r="E744" s="529">
        <v>17</v>
      </c>
      <c r="F744" s="523" t="b">
        <f t="shared" si="69"/>
        <v>1</v>
      </c>
      <c r="G744" s="471"/>
      <c r="H744" s="644" t="s">
        <v>838</v>
      </c>
      <c r="I744" s="644"/>
      <c r="J744" s="625" t="s">
        <v>805</v>
      </c>
      <c r="K744" s="645" t="str">
        <f t="shared" si="72"/>
        <v>-</v>
      </c>
      <c r="L744" s="646" t="s">
        <v>806</v>
      </c>
      <c r="M744" s="653">
        <v>42</v>
      </c>
      <c r="N744" s="646" t="s">
        <v>806</v>
      </c>
      <c r="O744" s="646" t="s">
        <v>806</v>
      </c>
      <c r="P744" s="646" t="s">
        <v>806</v>
      </c>
      <c r="Q744" s="646" t="s">
        <v>806</v>
      </c>
      <c r="R744" s="646" t="s">
        <v>806</v>
      </c>
      <c r="S744" s="646" t="s">
        <v>806</v>
      </c>
      <c r="T744" s="646" t="s">
        <v>806</v>
      </c>
      <c r="U744" s="646" t="s">
        <v>806</v>
      </c>
      <c r="V744" s="646" t="s">
        <v>806</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25">
      <c r="A745" s="440"/>
      <c r="B745" s="449"/>
      <c r="C745" s="442">
        <f t="shared" si="71"/>
        <v>4</v>
      </c>
      <c r="D745" s="471"/>
      <c r="E745" s="647">
        <f>E744</f>
        <v>17</v>
      </c>
      <c r="F745" s="523" t="b">
        <f t="shared" si="69"/>
        <v>1</v>
      </c>
      <c r="G745" s="471"/>
      <c r="H745" s="800" t="s">
        <v>839</v>
      </c>
      <c r="I745" s="801"/>
      <c r="J745" s="648" t="s">
        <v>808</v>
      </c>
      <c r="K745" s="649" t="str">
        <f t="shared" si="72"/>
        <v>-</v>
      </c>
      <c r="L745" s="650" t="s">
        <v>806</v>
      </c>
      <c r="M745" s="650" t="s">
        <v>806</v>
      </c>
      <c r="N745" s="650" t="s">
        <v>806</v>
      </c>
      <c r="O745" s="650" t="s">
        <v>806</v>
      </c>
      <c r="P745" s="650" t="s">
        <v>806</v>
      </c>
      <c r="Q745" s="650" t="s">
        <v>806</v>
      </c>
      <c r="R745" s="519">
        <v>0</v>
      </c>
      <c r="S745" s="650" t="s">
        <v>806</v>
      </c>
      <c r="T745" s="650" t="s">
        <v>806</v>
      </c>
      <c r="U745" s="650" t="s">
        <v>806</v>
      </c>
      <c r="V745" s="650" t="s">
        <v>806</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25">
      <c r="A746" s="440"/>
      <c r="B746" s="449"/>
      <c r="C746" s="442">
        <f t="shared" si="71"/>
        <v>4</v>
      </c>
      <c r="D746" s="471"/>
      <c r="E746" s="647">
        <f>E745</f>
        <v>17</v>
      </c>
      <c r="F746" s="523" t="b">
        <f t="shared" si="69"/>
        <v>1</v>
      </c>
      <c r="G746" s="471"/>
      <c r="H746" s="802"/>
      <c r="I746" s="803"/>
      <c r="J746" s="648" t="s">
        <v>809</v>
      </c>
      <c r="K746" s="649" t="str">
        <f t="shared" si="72"/>
        <v>-</v>
      </c>
      <c r="L746" s="650" t="s">
        <v>810</v>
      </c>
      <c r="M746" s="650" t="s">
        <v>810</v>
      </c>
      <c r="N746" s="650" t="s">
        <v>810</v>
      </c>
      <c r="O746" s="650" t="s">
        <v>810</v>
      </c>
      <c r="P746" s="650" t="s">
        <v>810</v>
      </c>
      <c r="Q746" s="650" t="s">
        <v>810</v>
      </c>
      <c r="R746" s="650" t="s">
        <v>810</v>
      </c>
      <c r="S746" s="650" t="s">
        <v>810</v>
      </c>
      <c r="T746" s="650" t="s">
        <v>810</v>
      </c>
      <c r="U746" s="650" t="s">
        <v>810</v>
      </c>
      <c r="V746" s="650" t="s">
        <v>810</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25">
      <c r="A747" s="440"/>
      <c r="B747" s="449"/>
      <c r="C747" s="442">
        <f t="shared" si="71"/>
        <v>4</v>
      </c>
      <c r="D747" s="471"/>
      <c r="E747" s="647">
        <f>E746</f>
        <v>17</v>
      </c>
      <c r="F747" s="523" t="b">
        <f t="shared" si="69"/>
        <v>1</v>
      </c>
      <c r="G747" s="471"/>
      <c r="H747" s="804"/>
      <c r="I747" s="805"/>
      <c r="J747" s="633" t="s">
        <v>811</v>
      </c>
      <c r="K747" s="651" t="str">
        <f t="shared" si="72"/>
        <v>-</v>
      </c>
      <c r="L747" s="648" t="s">
        <v>806</v>
      </c>
      <c r="M747" s="648" t="s">
        <v>806</v>
      </c>
      <c r="N747" s="648" t="s">
        <v>806</v>
      </c>
      <c r="O747" s="648" t="s">
        <v>806</v>
      </c>
      <c r="P747" s="648" t="s">
        <v>806</v>
      </c>
      <c r="Q747" s="648" t="s">
        <v>806</v>
      </c>
      <c r="R747" s="648" t="s">
        <v>806</v>
      </c>
      <c r="S747" s="648" t="s">
        <v>806</v>
      </c>
      <c r="T747" s="648" t="s">
        <v>806</v>
      </c>
      <c r="U747" s="652" t="s">
        <v>806</v>
      </c>
      <c r="V747" s="652" t="s">
        <v>806</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25">
      <c r="A748" s="440"/>
      <c r="B748" s="449"/>
      <c r="C748" s="442">
        <f t="shared" si="71"/>
        <v>4</v>
      </c>
      <c r="D748" s="471"/>
      <c r="E748" s="529">
        <v>18</v>
      </c>
      <c r="F748" s="523" t="b">
        <f t="shared" si="69"/>
        <v>1</v>
      </c>
      <c r="G748" s="471"/>
      <c r="H748" s="644" t="s">
        <v>840</v>
      </c>
      <c r="I748" s="644"/>
      <c r="J748" s="625" t="s">
        <v>805</v>
      </c>
      <c r="K748" s="645" t="str">
        <f t="shared" si="72"/>
        <v>-</v>
      </c>
      <c r="L748" s="646" t="s">
        <v>806</v>
      </c>
      <c r="M748" s="646" t="s">
        <v>806</v>
      </c>
      <c r="N748" s="646" t="s">
        <v>806</v>
      </c>
      <c r="O748" s="646" t="s">
        <v>806</v>
      </c>
      <c r="P748" s="646" t="s">
        <v>806</v>
      </c>
      <c r="Q748" s="646" t="s">
        <v>806</v>
      </c>
      <c r="R748" s="646" t="s">
        <v>806</v>
      </c>
      <c r="S748" s="646" t="s">
        <v>806</v>
      </c>
      <c r="T748" s="646" t="s">
        <v>806</v>
      </c>
      <c r="U748" s="646" t="s">
        <v>806</v>
      </c>
      <c r="V748" s="646" t="s">
        <v>806</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25">
      <c r="A749" s="440"/>
      <c r="B749" s="449"/>
      <c r="C749" s="442">
        <f t="shared" si="71"/>
        <v>4</v>
      </c>
      <c r="D749" s="471"/>
      <c r="E749" s="647">
        <f>E748</f>
        <v>18</v>
      </c>
      <c r="F749" s="523" t="b">
        <f t="shared" si="69"/>
        <v>1</v>
      </c>
      <c r="G749" s="471"/>
      <c r="H749" s="800" t="s">
        <v>841</v>
      </c>
      <c r="I749" s="801"/>
      <c r="J749" s="648" t="s">
        <v>808</v>
      </c>
      <c r="K749" s="649" t="str">
        <f t="shared" si="72"/>
        <v>-</v>
      </c>
      <c r="L749" s="650" t="s">
        <v>806</v>
      </c>
      <c r="M749" s="650" t="s">
        <v>806</v>
      </c>
      <c r="N749" s="650" t="s">
        <v>806</v>
      </c>
      <c r="O749" s="519">
        <v>1</v>
      </c>
      <c r="P749" s="650" t="s">
        <v>806</v>
      </c>
      <c r="Q749" s="650" t="s">
        <v>806</v>
      </c>
      <c r="R749" s="650" t="s">
        <v>806</v>
      </c>
      <c r="S749" s="650" t="s">
        <v>806</v>
      </c>
      <c r="T749" s="650" t="s">
        <v>806</v>
      </c>
      <c r="U749" s="650" t="s">
        <v>806</v>
      </c>
      <c r="V749" s="650" t="s">
        <v>806</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25">
      <c r="A750" s="440"/>
      <c r="B750" s="449"/>
      <c r="C750" s="442">
        <f t="shared" si="71"/>
        <v>4</v>
      </c>
      <c r="D750" s="471"/>
      <c r="E750" s="647">
        <f>E749</f>
        <v>18</v>
      </c>
      <c r="F750" s="523" t="b">
        <f t="shared" si="69"/>
        <v>1</v>
      </c>
      <c r="G750" s="471"/>
      <c r="H750" s="802"/>
      <c r="I750" s="803"/>
      <c r="J750" s="648" t="s">
        <v>809</v>
      </c>
      <c r="K750" s="649" t="str">
        <f t="shared" si="72"/>
        <v>-</v>
      </c>
      <c r="L750" s="650" t="s">
        <v>810</v>
      </c>
      <c r="M750" s="519">
        <v>38</v>
      </c>
      <c r="N750" s="650" t="s">
        <v>810</v>
      </c>
      <c r="O750" s="650" t="s">
        <v>810</v>
      </c>
      <c r="P750" s="650" t="s">
        <v>810</v>
      </c>
      <c r="Q750" s="650" t="s">
        <v>810</v>
      </c>
      <c r="R750" s="650" t="s">
        <v>810</v>
      </c>
      <c r="S750" s="650" t="s">
        <v>810</v>
      </c>
      <c r="T750" s="650" t="s">
        <v>810</v>
      </c>
      <c r="U750" s="650" t="s">
        <v>810</v>
      </c>
      <c r="V750" s="650" t="s">
        <v>810</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25">
      <c r="A751" s="440"/>
      <c r="B751" s="449"/>
      <c r="C751" s="442">
        <f t="shared" si="71"/>
        <v>4</v>
      </c>
      <c r="D751" s="471"/>
      <c r="E751" s="647">
        <f>E750</f>
        <v>18</v>
      </c>
      <c r="F751" s="523" t="b">
        <f t="shared" si="69"/>
        <v>1</v>
      </c>
      <c r="G751" s="471"/>
      <c r="H751" s="804"/>
      <c r="I751" s="805"/>
      <c r="J751" s="633" t="s">
        <v>811</v>
      </c>
      <c r="K751" s="651" t="str">
        <f t="shared" si="72"/>
        <v>-</v>
      </c>
      <c r="L751" s="648" t="s">
        <v>806</v>
      </c>
      <c r="M751" s="648" t="s">
        <v>806</v>
      </c>
      <c r="N751" s="648" t="s">
        <v>806</v>
      </c>
      <c r="O751" s="648" t="s">
        <v>806</v>
      </c>
      <c r="P751" s="648" t="s">
        <v>806</v>
      </c>
      <c r="Q751" s="648" t="s">
        <v>806</v>
      </c>
      <c r="R751" s="648" t="s">
        <v>806</v>
      </c>
      <c r="S751" s="648" t="s">
        <v>806</v>
      </c>
      <c r="T751" s="648" t="s">
        <v>806</v>
      </c>
      <c r="U751" s="652" t="s">
        <v>806</v>
      </c>
      <c r="V751" s="652" t="s">
        <v>806</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25">
      <c r="A752" s="440"/>
      <c r="B752" s="449"/>
      <c r="C752" s="442">
        <f t="shared" si="71"/>
        <v>4</v>
      </c>
      <c r="D752" s="471"/>
      <c r="E752" s="529">
        <v>19</v>
      </c>
      <c r="F752" s="523" t="b">
        <f t="shared" si="69"/>
        <v>1</v>
      </c>
      <c r="G752" s="471"/>
      <c r="H752" s="644" t="s">
        <v>842</v>
      </c>
      <c r="I752" s="644"/>
      <c r="J752" s="625" t="s">
        <v>805</v>
      </c>
      <c r="K752" s="645" t="str">
        <f t="shared" si="72"/>
        <v>-</v>
      </c>
      <c r="L752" s="646" t="s">
        <v>806</v>
      </c>
      <c r="M752" s="646" t="s">
        <v>806</v>
      </c>
      <c r="N752" s="646" t="s">
        <v>806</v>
      </c>
      <c r="O752" s="646" t="s">
        <v>806</v>
      </c>
      <c r="P752" s="646" t="s">
        <v>806</v>
      </c>
      <c r="Q752" s="646" t="s">
        <v>806</v>
      </c>
      <c r="R752" s="646" t="s">
        <v>806</v>
      </c>
      <c r="S752" s="646" t="s">
        <v>806</v>
      </c>
      <c r="T752" s="646" t="s">
        <v>806</v>
      </c>
      <c r="U752" s="646" t="s">
        <v>806</v>
      </c>
      <c r="V752" s="646" t="s">
        <v>806</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25">
      <c r="A753" s="440"/>
      <c r="B753" s="449"/>
      <c r="C753" s="442">
        <f t="shared" si="71"/>
        <v>4</v>
      </c>
      <c r="D753" s="471"/>
      <c r="E753" s="647">
        <f>E752</f>
        <v>19</v>
      </c>
      <c r="F753" s="523" t="b">
        <f t="shared" si="69"/>
        <v>1</v>
      </c>
      <c r="G753" s="471"/>
      <c r="H753" s="800" t="s">
        <v>843</v>
      </c>
      <c r="I753" s="801"/>
      <c r="J753" s="648" t="s">
        <v>808</v>
      </c>
      <c r="K753" s="649">
        <f t="shared" si="72"/>
        <v>43536</v>
      </c>
      <c r="L753" s="519">
        <v>11</v>
      </c>
      <c r="M753" s="650" t="s">
        <v>806</v>
      </c>
      <c r="N753" s="650" t="s">
        <v>806</v>
      </c>
      <c r="O753" s="650" t="s">
        <v>806</v>
      </c>
      <c r="P753" s="650" t="s">
        <v>806</v>
      </c>
      <c r="Q753" s="650" t="s">
        <v>806</v>
      </c>
      <c r="R753" s="650" t="s">
        <v>806</v>
      </c>
      <c r="S753" s="650" t="s">
        <v>806</v>
      </c>
      <c r="T753" s="650" t="s">
        <v>806</v>
      </c>
      <c r="U753" s="650" t="s">
        <v>806</v>
      </c>
      <c r="V753" s="650" t="s">
        <v>806</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25">
      <c r="A754" s="440"/>
      <c r="B754" s="449"/>
      <c r="C754" s="442">
        <f t="shared" si="71"/>
        <v>4</v>
      </c>
      <c r="D754" s="471"/>
      <c r="E754" s="647">
        <f>E753</f>
        <v>19</v>
      </c>
      <c r="F754" s="523" t="b">
        <f t="shared" si="69"/>
        <v>1</v>
      </c>
      <c r="G754" s="471"/>
      <c r="H754" s="802"/>
      <c r="I754" s="803"/>
      <c r="J754" s="648" t="s">
        <v>809</v>
      </c>
      <c r="K754" s="649" t="str">
        <f t="shared" si="72"/>
        <v>-</v>
      </c>
      <c r="L754" s="650" t="s">
        <v>810</v>
      </c>
      <c r="M754" s="650" t="s">
        <v>810</v>
      </c>
      <c r="N754" s="519">
        <v>20</v>
      </c>
      <c r="O754" s="519">
        <v>3</v>
      </c>
      <c r="P754" s="650" t="s">
        <v>810</v>
      </c>
      <c r="Q754" s="650" t="s">
        <v>810</v>
      </c>
      <c r="R754" s="650" t="s">
        <v>810</v>
      </c>
      <c r="S754" s="650" t="s">
        <v>810</v>
      </c>
      <c r="T754" s="650" t="s">
        <v>810</v>
      </c>
      <c r="U754" s="650" t="s">
        <v>810</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25">
      <c r="A755" s="440"/>
      <c r="B755" s="449"/>
      <c r="C755" s="442">
        <f t="shared" si="71"/>
        <v>4</v>
      </c>
      <c r="D755" s="471"/>
      <c r="E755" s="647">
        <f>E754</f>
        <v>19</v>
      </c>
      <c r="F755" s="523" t="b">
        <f t="shared" si="69"/>
        <v>1</v>
      </c>
      <c r="G755" s="471"/>
      <c r="H755" s="804"/>
      <c r="I755" s="805"/>
      <c r="J755" s="633" t="s">
        <v>811</v>
      </c>
      <c r="K755" s="651" t="str">
        <f t="shared" si="72"/>
        <v>-</v>
      </c>
      <c r="L755" s="648" t="s">
        <v>806</v>
      </c>
      <c r="M755" s="648" t="s">
        <v>806</v>
      </c>
      <c r="N755" s="648" t="s">
        <v>806</v>
      </c>
      <c r="O755" s="648" t="s">
        <v>806</v>
      </c>
      <c r="P755" s="648" t="s">
        <v>806</v>
      </c>
      <c r="Q755" s="648" t="s">
        <v>806</v>
      </c>
      <c r="R755" s="648" t="s">
        <v>806</v>
      </c>
      <c r="S755" s="648" t="s">
        <v>806</v>
      </c>
      <c r="T755" s="648" t="s">
        <v>806</v>
      </c>
      <c r="U755" s="652" t="s">
        <v>806</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25">
      <c r="A756" s="440"/>
      <c r="B756" s="449"/>
      <c r="C756" s="442">
        <f t="shared" si="71"/>
        <v>4</v>
      </c>
      <c r="D756" s="471"/>
      <c r="E756" s="529">
        <v>20</v>
      </c>
      <c r="F756" s="523" t="b">
        <f t="shared" si="69"/>
        <v>1</v>
      </c>
      <c r="G756" s="471"/>
      <c r="H756" s="644" t="s">
        <v>844</v>
      </c>
      <c r="I756" s="644"/>
      <c r="J756" s="625" t="s">
        <v>805</v>
      </c>
      <c r="K756" s="645" t="str">
        <f t="shared" si="72"/>
        <v>-</v>
      </c>
      <c r="L756" s="646" t="s">
        <v>806</v>
      </c>
      <c r="M756" s="646" t="s">
        <v>806</v>
      </c>
      <c r="N756" s="646" t="s">
        <v>806</v>
      </c>
      <c r="O756" s="646" t="s">
        <v>806</v>
      </c>
      <c r="P756" s="646" t="s">
        <v>806</v>
      </c>
      <c r="Q756" s="646" t="s">
        <v>806</v>
      </c>
      <c r="R756" s="646" t="s">
        <v>806</v>
      </c>
      <c r="S756" s="646" t="s">
        <v>806</v>
      </c>
      <c r="T756" s="646" t="s">
        <v>806</v>
      </c>
      <c r="U756" s="646" t="s">
        <v>806</v>
      </c>
      <c r="V756" s="646" t="s">
        <v>806</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25">
      <c r="A757" s="440"/>
      <c r="B757" s="449"/>
      <c r="C757" s="442">
        <f t="shared" si="71"/>
        <v>4</v>
      </c>
      <c r="D757" s="471"/>
      <c r="E757" s="647">
        <f>E756</f>
        <v>20</v>
      </c>
      <c r="F757" s="523" t="b">
        <f t="shared" si="69"/>
        <v>1</v>
      </c>
      <c r="G757" s="471"/>
      <c r="H757" s="800" t="s">
        <v>845</v>
      </c>
      <c r="I757" s="801"/>
      <c r="J757" s="648" t="s">
        <v>808</v>
      </c>
      <c r="K757" s="649">
        <f t="shared" si="72"/>
        <v>43711</v>
      </c>
      <c r="L757" s="519">
        <v>36</v>
      </c>
      <c r="M757" s="650" t="s">
        <v>806</v>
      </c>
      <c r="N757" s="650" t="s">
        <v>806</v>
      </c>
      <c r="O757" s="650" t="s">
        <v>806</v>
      </c>
      <c r="P757" s="650" t="s">
        <v>806</v>
      </c>
      <c r="Q757" s="650" t="s">
        <v>806</v>
      </c>
      <c r="R757" s="650" t="s">
        <v>806</v>
      </c>
      <c r="S757" s="650" t="s">
        <v>806</v>
      </c>
      <c r="T757" s="650" t="s">
        <v>806</v>
      </c>
      <c r="U757" s="650" t="s">
        <v>806</v>
      </c>
      <c r="V757" s="650" t="s">
        <v>806</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25">
      <c r="A758" s="440"/>
      <c r="B758" s="449"/>
      <c r="C758" s="442">
        <f t="shared" si="71"/>
        <v>4</v>
      </c>
      <c r="D758" s="471"/>
      <c r="E758" s="647">
        <f>E757</f>
        <v>20</v>
      </c>
      <c r="F758" s="523" t="b">
        <f t="shared" si="69"/>
        <v>1</v>
      </c>
      <c r="G758" s="471"/>
      <c r="H758" s="802"/>
      <c r="I758" s="803"/>
      <c r="J758" s="648" t="s">
        <v>809</v>
      </c>
      <c r="K758" s="649" t="str">
        <f t="shared" si="72"/>
        <v>-</v>
      </c>
      <c r="L758" s="650" t="s">
        <v>810</v>
      </c>
      <c r="M758" s="650" t="s">
        <v>810</v>
      </c>
      <c r="N758" s="519">
        <v>20</v>
      </c>
      <c r="O758" s="519">
        <v>6</v>
      </c>
      <c r="P758" s="650" t="s">
        <v>810</v>
      </c>
      <c r="Q758" s="650" t="s">
        <v>810</v>
      </c>
      <c r="R758" s="650" t="s">
        <v>810</v>
      </c>
      <c r="S758" s="650" t="s">
        <v>810</v>
      </c>
      <c r="T758" s="650" t="s">
        <v>810</v>
      </c>
      <c r="U758" s="650" t="s">
        <v>810</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25">
      <c r="A759" s="440"/>
      <c r="B759" s="449"/>
      <c r="C759" s="442">
        <f t="shared" si="71"/>
        <v>4</v>
      </c>
      <c r="D759" s="471"/>
      <c r="E759" s="647">
        <f>E758</f>
        <v>20</v>
      </c>
      <c r="F759" s="523" t="b">
        <f t="shared" si="69"/>
        <v>1</v>
      </c>
      <c r="G759" s="471"/>
      <c r="H759" s="804"/>
      <c r="I759" s="805"/>
      <c r="J759" s="633" t="s">
        <v>811</v>
      </c>
      <c r="K759" s="651" t="str">
        <f t="shared" si="72"/>
        <v>-</v>
      </c>
      <c r="L759" s="648" t="s">
        <v>806</v>
      </c>
      <c r="M759" s="648" t="s">
        <v>806</v>
      </c>
      <c r="N759" s="648" t="s">
        <v>806</v>
      </c>
      <c r="O759" s="648" t="s">
        <v>806</v>
      </c>
      <c r="P759" s="648" t="s">
        <v>806</v>
      </c>
      <c r="Q759" s="648" t="s">
        <v>806</v>
      </c>
      <c r="R759" s="648" t="s">
        <v>806</v>
      </c>
      <c r="S759" s="648" t="s">
        <v>806</v>
      </c>
      <c r="T759" s="648" t="s">
        <v>806</v>
      </c>
      <c r="U759" s="652" t="s">
        <v>806</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25">
      <c r="A760" s="440"/>
      <c r="B760" s="449"/>
      <c r="C760" s="442">
        <f t="shared" si="71"/>
        <v>4</v>
      </c>
      <c r="D760" s="471"/>
      <c r="E760" s="529">
        <v>21</v>
      </c>
      <c r="F760" s="523" t="b">
        <f t="shared" si="69"/>
        <v>1</v>
      </c>
      <c r="G760" s="471"/>
      <c r="H760" s="644" t="s">
        <v>846</v>
      </c>
      <c r="I760" s="644"/>
      <c r="J760" s="625" t="s">
        <v>805</v>
      </c>
      <c r="K760" s="645" t="str">
        <f t="shared" si="72"/>
        <v>-</v>
      </c>
      <c r="L760" s="646" t="s">
        <v>806</v>
      </c>
      <c r="M760" s="646" t="s">
        <v>806</v>
      </c>
      <c r="N760" s="646" t="s">
        <v>806</v>
      </c>
      <c r="O760" s="646" t="s">
        <v>806</v>
      </c>
      <c r="P760" s="646" t="s">
        <v>806</v>
      </c>
      <c r="Q760" s="646" t="s">
        <v>806</v>
      </c>
      <c r="R760" s="646" t="s">
        <v>806</v>
      </c>
      <c r="S760" s="646" t="s">
        <v>806</v>
      </c>
      <c r="T760" s="646" t="s">
        <v>806</v>
      </c>
      <c r="U760" s="646" t="s">
        <v>806</v>
      </c>
      <c r="V760" s="646" t="s">
        <v>806</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25">
      <c r="A761" s="440"/>
      <c r="B761" s="449"/>
      <c r="C761" s="442">
        <f t="shared" si="71"/>
        <v>4</v>
      </c>
      <c r="D761" s="471"/>
      <c r="E761" s="647">
        <f>E760</f>
        <v>21</v>
      </c>
      <c r="F761" s="523" t="b">
        <f t="shared" si="69"/>
        <v>1</v>
      </c>
      <c r="G761" s="471"/>
      <c r="H761" s="800" t="s">
        <v>847</v>
      </c>
      <c r="I761" s="801"/>
      <c r="J761" s="648" t="s">
        <v>808</v>
      </c>
      <c r="K761" s="649">
        <f t="shared" si="72"/>
        <v>43753</v>
      </c>
      <c r="L761" s="519">
        <v>42</v>
      </c>
      <c r="M761" s="650" t="s">
        <v>806</v>
      </c>
      <c r="N761" s="650" t="s">
        <v>806</v>
      </c>
      <c r="O761" s="650" t="s">
        <v>806</v>
      </c>
      <c r="P761" s="650" t="s">
        <v>806</v>
      </c>
      <c r="Q761" s="650" t="s">
        <v>806</v>
      </c>
      <c r="R761" s="650" t="s">
        <v>806</v>
      </c>
      <c r="S761" s="650" t="s">
        <v>806</v>
      </c>
      <c r="T761" s="650" t="s">
        <v>806</v>
      </c>
      <c r="U761" s="650" t="s">
        <v>806</v>
      </c>
      <c r="V761" s="650" t="s">
        <v>806</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25">
      <c r="A762" s="440"/>
      <c r="B762" s="449"/>
      <c r="C762" s="442">
        <f t="shared" si="71"/>
        <v>4</v>
      </c>
      <c r="D762" s="471"/>
      <c r="E762" s="647">
        <f>E761</f>
        <v>21</v>
      </c>
      <c r="F762" s="523" t="b">
        <f t="shared" si="69"/>
        <v>1</v>
      </c>
      <c r="G762" s="471"/>
      <c r="H762" s="802"/>
      <c r="I762" s="803"/>
      <c r="J762" s="648" t="s">
        <v>809</v>
      </c>
      <c r="K762" s="649" t="str">
        <f t="shared" si="72"/>
        <v>-</v>
      </c>
      <c r="L762" s="650" t="s">
        <v>810</v>
      </c>
      <c r="M762" s="650" t="s">
        <v>810</v>
      </c>
      <c r="N762" s="519">
        <v>28</v>
      </c>
      <c r="O762" s="519">
        <v>3</v>
      </c>
      <c r="P762" s="650" t="s">
        <v>810</v>
      </c>
      <c r="Q762" s="650" t="s">
        <v>810</v>
      </c>
      <c r="R762" s="650" t="s">
        <v>810</v>
      </c>
      <c r="S762" s="650" t="s">
        <v>810</v>
      </c>
      <c r="T762" s="650" t="s">
        <v>810</v>
      </c>
      <c r="U762" s="650" t="s">
        <v>810</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25">
      <c r="A763" s="440"/>
      <c r="B763" s="449"/>
      <c r="C763" s="442">
        <f t="shared" si="71"/>
        <v>4</v>
      </c>
      <c r="D763" s="471"/>
      <c r="E763" s="647">
        <f>E762</f>
        <v>21</v>
      </c>
      <c r="F763" s="523" t="b">
        <f t="shared" si="69"/>
        <v>1</v>
      </c>
      <c r="G763" s="471"/>
      <c r="H763" s="804"/>
      <c r="I763" s="805"/>
      <c r="J763" s="633" t="s">
        <v>811</v>
      </c>
      <c r="K763" s="651" t="str">
        <f t="shared" si="72"/>
        <v>-</v>
      </c>
      <c r="L763" s="648" t="s">
        <v>806</v>
      </c>
      <c r="M763" s="648" t="s">
        <v>806</v>
      </c>
      <c r="N763" s="648" t="s">
        <v>806</v>
      </c>
      <c r="O763" s="648" t="s">
        <v>806</v>
      </c>
      <c r="P763" s="648" t="s">
        <v>806</v>
      </c>
      <c r="Q763" s="648" t="s">
        <v>806</v>
      </c>
      <c r="R763" s="648" t="s">
        <v>806</v>
      </c>
      <c r="S763" s="648" t="s">
        <v>806</v>
      </c>
      <c r="T763" s="648" t="s">
        <v>806</v>
      </c>
      <c r="U763" s="652" t="s">
        <v>806</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25">
      <c r="A764" s="440"/>
      <c r="B764" s="449"/>
      <c r="C764" s="442">
        <f t="shared" si="71"/>
        <v>4</v>
      </c>
      <c r="D764" s="471"/>
      <c r="E764" s="529">
        <v>22</v>
      </c>
      <c r="F764" s="523" t="b">
        <f t="shared" si="69"/>
        <v>1</v>
      </c>
      <c r="G764" s="471"/>
      <c r="H764" s="644" t="s">
        <v>848</v>
      </c>
      <c r="I764" s="644"/>
      <c r="J764" s="625" t="s">
        <v>805</v>
      </c>
      <c r="K764" s="645" t="str">
        <f t="shared" si="72"/>
        <v>-</v>
      </c>
      <c r="L764" s="646" t="s">
        <v>806</v>
      </c>
      <c r="M764" s="646" t="s">
        <v>806</v>
      </c>
      <c r="N764" s="646" t="s">
        <v>806</v>
      </c>
      <c r="O764" s="646" t="s">
        <v>806</v>
      </c>
      <c r="P764" s="646" t="s">
        <v>806</v>
      </c>
      <c r="Q764" s="646" t="s">
        <v>806</v>
      </c>
      <c r="R764" s="646" t="s">
        <v>806</v>
      </c>
      <c r="S764" s="646" t="s">
        <v>806</v>
      </c>
      <c r="T764" s="646" t="s">
        <v>806</v>
      </c>
      <c r="U764" s="646" t="s">
        <v>806</v>
      </c>
      <c r="V764" s="646" t="s">
        <v>806</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25">
      <c r="A765" s="440"/>
      <c r="B765" s="449"/>
      <c r="C765" s="442">
        <f t="shared" si="71"/>
        <v>4</v>
      </c>
      <c r="D765" s="471"/>
      <c r="E765" s="647">
        <f>E764</f>
        <v>22</v>
      </c>
      <c r="F765" s="523" t="b">
        <f t="shared" si="69"/>
        <v>1</v>
      </c>
      <c r="G765" s="471"/>
      <c r="H765" s="800" t="s">
        <v>849</v>
      </c>
      <c r="I765" s="801"/>
      <c r="J765" s="648" t="s">
        <v>808</v>
      </c>
      <c r="K765" s="649" t="str">
        <f t="shared" si="72"/>
        <v>-</v>
      </c>
      <c r="L765" s="650" t="s">
        <v>806</v>
      </c>
      <c r="M765" s="650" t="s">
        <v>806</v>
      </c>
      <c r="N765" s="519">
        <v>0</v>
      </c>
      <c r="O765" s="650" t="s">
        <v>806</v>
      </c>
      <c r="P765" s="650" t="s">
        <v>806</v>
      </c>
      <c r="Q765" s="650" t="s">
        <v>806</v>
      </c>
      <c r="R765" s="650" t="s">
        <v>806</v>
      </c>
      <c r="S765" s="650" t="s">
        <v>806</v>
      </c>
      <c r="T765" s="650" t="s">
        <v>806</v>
      </c>
      <c r="U765" s="650" t="s">
        <v>806</v>
      </c>
      <c r="V765" s="650" t="s">
        <v>806</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25">
      <c r="A766" s="440"/>
      <c r="B766" s="449"/>
      <c r="C766" s="442">
        <f t="shared" si="71"/>
        <v>4</v>
      </c>
      <c r="D766" s="471"/>
      <c r="E766" s="647">
        <f>E765</f>
        <v>22</v>
      </c>
      <c r="F766" s="523" t="b">
        <f t="shared" ref="F766:F783" si="73">COUNTIFS($L766:$V766,"-")&lt;&gt;COUNTA($L766:$V766)</f>
        <v>1</v>
      </c>
      <c r="G766" s="471"/>
      <c r="H766" s="802"/>
      <c r="I766" s="803"/>
      <c r="J766" s="648" t="s">
        <v>809</v>
      </c>
      <c r="K766" s="649" t="str">
        <f t="shared" si="72"/>
        <v>-</v>
      </c>
      <c r="L766" s="650" t="s">
        <v>810</v>
      </c>
      <c r="M766" s="650" t="s">
        <v>810</v>
      </c>
      <c r="N766" s="650" t="s">
        <v>810</v>
      </c>
      <c r="O766" s="650" t="s">
        <v>810</v>
      </c>
      <c r="P766" s="650" t="s">
        <v>810</v>
      </c>
      <c r="Q766" s="650" t="s">
        <v>810</v>
      </c>
      <c r="R766" s="650" t="s">
        <v>810</v>
      </c>
      <c r="S766" s="650" t="s">
        <v>810</v>
      </c>
      <c r="T766" s="650" t="s">
        <v>810</v>
      </c>
      <c r="U766" s="650" t="s">
        <v>810</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25">
      <c r="A767" s="440"/>
      <c r="B767" s="449"/>
      <c r="C767" s="442">
        <f t="shared" si="71"/>
        <v>4</v>
      </c>
      <c r="D767" s="471"/>
      <c r="E767" s="647">
        <f>E766</f>
        <v>22</v>
      </c>
      <c r="F767" s="523" t="b">
        <f t="shared" si="73"/>
        <v>1</v>
      </c>
      <c r="G767" s="471"/>
      <c r="H767" s="804"/>
      <c r="I767" s="805"/>
      <c r="J767" s="633" t="s">
        <v>811</v>
      </c>
      <c r="K767" s="651" t="str">
        <f t="shared" si="72"/>
        <v>-</v>
      </c>
      <c r="L767" s="648" t="s">
        <v>806</v>
      </c>
      <c r="M767" s="648" t="s">
        <v>806</v>
      </c>
      <c r="N767" s="648" t="s">
        <v>806</v>
      </c>
      <c r="O767" s="648" t="s">
        <v>806</v>
      </c>
      <c r="P767" s="648" t="s">
        <v>806</v>
      </c>
      <c r="Q767" s="648" t="s">
        <v>806</v>
      </c>
      <c r="R767" s="648" t="s">
        <v>806</v>
      </c>
      <c r="S767" s="648" t="s">
        <v>806</v>
      </c>
      <c r="T767" s="648" t="s">
        <v>806</v>
      </c>
      <c r="U767" s="652" t="s">
        <v>806</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25">
      <c r="A768" s="440"/>
      <c r="B768" s="449"/>
      <c r="C768" s="442">
        <f t="shared" si="71"/>
        <v>4</v>
      </c>
      <c r="D768" s="471"/>
      <c r="E768" s="529">
        <v>23</v>
      </c>
      <c r="F768" s="523" t="b">
        <f t="shared" si="73"/>
        <v>1</v>
      </c>
      <c r="G768" s="471"/>
      <c r="H768" s="644" t="s">
        <v>850</v>
      </c>
      <c r="I768" s="644"/>
      <c r="J768" s="625" t="s">
        <v>805</v>
      </c>
      <c r="K768" s="645" t="str">
        <f t="shared" si="72"/>
        <v>-</v>
      </c>
      <c r="L768" s="646" t="s">
        <v>806</v>
      </c>
      <c r="M768" s="646" t="s">
        <v>806</v>
      </c>
      <c r="N768" s="646" t="s">
        <v>806</v>
      </c>
      <c r="O768" s="646" t="s">
        <v>806</v>
      </c>
      <c r="P768" s="646" t="s">
        <v>806</v>
      </c>
      <c r="Q768" s="646" t="s">
        <v>806</v>
      </c>
      <c r="R768" s="646" t="s">
        <v>806</v>
      </c>
      <c r="S768" s="646" t="s">
        <v>806</v>
      </c>
      <c r="T768" s="646" t="s">
        <v>806</v>
      </c>
      <c r="U768" s="646" t="s">
        <v>806</v>
      </c>
      <c r="V768" s="646" t="s">
        <v>806</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25">
      <c r="A769" s="440"/>
      <c r="B769" s="449"/>
      <c r="C769" s="442">
        <f t="shared" si="71"/>
        <v>4</v>
      </c>
      <c r="D769" s="471"/>
      <c r="E769" s="647">
        <f>E768</f>
        <v>23</v>
      </c>
      <c r="F769" s="523" t="b">
        <f t="shared" si="73"/>
        <v>1</v>
      </c>
      <c r="G769" s="471"/>
      <c r="H769" s="800" t="s">
        <v>851</v>
      </c>
      <c r="I769" s="801"/>
      <c r="J769" s="648" t="s">
        <v>808</v>
      </c>
      <c r="K769" s="649" t="str">
        <f t="shared" si="72"/>
        <v>-</v>
      </c>
      <c r="L769" s="650" t="s">
        <v>806</v>
      </c>
      <c r="M769" s="650" t="s">
        <v>806</v>
      </c>
      <c r="N769" s="519">
        <v>0</v>
      </c>
      <c r="O769" s="650" t="s">
        <v>806</v>
      </c>
      <c r="P769" s="650" t="s">
        <v>806</v>
      </c>
      <c r="Q769" s="650" t="s">
        <v>806</v>
      </c>
      <c r="R769" s="650" t="s">
        <v>806</v>
      </c>
      <c r="S769" s="650" t="s">
        <v>806</v>
      </c>
      <c r="T769" s="650" t="s">
        <v>806</v>
      </c>
      <c r="U769" s="650" t="s">
        <v>806</v>
      </c>
      <c r="V769" s="650" t="s">
        <v>806</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25">
      <c r="A770" s="440"/>
      <c r="B770" s="449"/>
      <c r="C770" s="442">
        <f t="shared" si="71"/>
        <v>4</v>
      </c>
      <c r="D770" s="471"/>
      <c r="E770" s="647">
        <f>E769</f>
        <v>23</v>
      </c>
      <c r="F770" s="523" t="b">
        <f t="shared" si="73"/>
        <v>1</v>
      </c>
      <c r="G770" s="471"/>
      <c r="H770" s="802"/>
      <c r="I770" s="803"/>
      <c r="J770" s="648" t="s">
        <v>809</v>
      </c>
      <c r="K770" s="649" t="str">
        <f t="shared" si="72"/>
        <v>-</v>
      </c>
      <c r="L770" s="650" t="s">
        <v>810</v>
      </c>
      <c r="M770" s="650" t="s">
        <v>810</v>
      </c>
      <c r="N770" s="650" t="s">
        <v>810</v>
      </c>
      <c r="O770" s="650" t="s">
        <v>810</v>
      </c>
      <c r="P770" s="650" t="s">
        <v>810</v>
      </c>
      <c r="Q770" s="650" t="s">
        <v>810</v>
      </c>
      <c r="R770" s="650" t="s">
        <v>810</v>
      </c>
      <c r="S770" s="650" t="s">
        <v>810</v>
      </c>
      <c r="T770" s="650" t="s">
        <v>810</v>
      </c>
      <c r="U770" s="650" t="s">
        <v>810</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25">
      <c r="A771" s="440"/>
      <c r="B771" s="449"/>
      <c r="C771" s="442">
        <f t="shared" si="71"/>
        <v>4</v>
      </c>
      <c r="D771" s="471"/>
      <c r="E771" s="647">
        <f>E770</f>
        <v>23</v>
      </c>
      <c r="F771" s="523" t="b">
        <f t="shared" si="73"/>
        <v>1</v>
      </c>
      <c r="G771" s="471"/>
      <c r="H771" s="804"/>
      <c r="I771" s="805"/>
      <c r="J771" s="633" t="s">
        <v>811</v>
      </c>
      <c r="K771" s="651" t="str">
        <f t="shared" si="72"/>
        <v>-</v>
      </c>
      <c r="L771" s="648" t="s">
        <v>806</v>
      </c>
      <c r="M771" s="648" t="s">
        <v>806</v>
      </c>
      <c r="N771" s="648" t="s">
        <v>806</v>
      </c>
      <c r="O771" s="648" t="s">
        <v>806</v>
      </c>
      <c r="P771" s="648" t="s">
        <v>806</v>
      </c>
      <c r="Q771" s="648" t="s">
        <v>806</v>
      </c>
      <c r="R771" s="648" t="s">
        <v>806</v>
      </c>
      <c r="S771" s="648" t="s">
        <v>806</v>
      </c>
      <c r="T771" s="648" t="s">
        <v>806</v>
      </c>
      <c r="U771" s="652" t="s">
        <v>806</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25">
      <c r="A772" s="440"/>
      <c r="B772" s="449"/>
      <c r="C772" s="442">
        <f t="shared" si="71"/>
        <v>4</v>
      </c>
      <c r="D772" s="471"/>
      <c r="E772" s="529">
        <v>24</v>
      </c>
      <c r="F772" s="523" t="b">
        <f t="shared" si="73"/>
        <v>1</v>
      </c>
      <c r="G772" s="471"/>
      <c r="H772" s="644" t="s">
        <v>852</v>
      </c>
      <c r="I772" s="644"/>
      <c r="J772" s="625" t="s">
        <v>805</v>
      </c>
      <c r="K772" s="645" t="str">
        <f t="shared" si="72"/>
        <v>-</v>
      </c>
      <c r="L772" s="646" t="s">
        <v>806</v>
      </c>
      <c r="M772" s="646" t="s">
        <v>806</v>
      </c>
      <c r="N772" s="646" t="s">
        <v>806</v>
      </c>
      <c r="O772" s="646" t="s">
        <v>806</v>
      </c>
      <c r="P772" s="646" t="s">
        <v>806</v>
      </c>
      <c r="Q772" s="646" t="s">
        <v>806</v>
      </c>
      <c r="R772" s="646" t="s">
        <v>806</v>
      </c>
      <c r="S772" s="646" t="s">
        <v>806</v>
      </c>
      <c r="T772" s="646" t="s">
        <v>806</v>
      </c>
      <c r="U772" s="646" t="s">
        <v>806</v>
      </c>
      <c r="V772" s="646" t="s">
        <v>806</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25">
      <c r="A773" s="440"/>
      <c r="B773" s="449"/>
      <c r="C773" s="442">
        <f t="shared" si="71"/>
        <v>4</v>
      </c>
      <c r="D773" s="471"/>
      <c r="E773" s="647">
        <f>E772</f>
        <v>24</v>
      </c>
      <c r="F773" s="523" t="b">
        <f t="shared" si="73"/>
        <v>1</v>
      </c>
      <c r="G773" s="471"/>
      <c r="H773" s="800" t="s">
        <v>853</v>
      </c>
      <c r="I773" s="801"/>
      <c r="J773" s="648" t="s">
        <v>808</v>
      </c>
      <c r="K773" s="649" t="str">
        <f t="shared" si="72"/>
        <v>-</v>
      </c>
      <c r="L773" s="650" t="s">
        <v>806</v>
      </c>
      <c r="M773" s="650" t="s">
        <v>806</v>
      </c>
      <c r="N773" s="650" t="s">
        <v>806</v>
      </c>
      <c r="O773" s="650" t="s">
        <v>806</v>
      </c>
      <c r="P773" s="650" t="s">
        <v>806</v>
      </c>
      <c r="Q773" s="650" t="s">
        <v>806</v>
      </c>
      <c r="R773" s="650" t="s">
        <v>806</v>
      </c>
      <c r="S773" s="650" t="s">
        <v>806</v>
      </c>
      <c r="T773" s="650" t="s">
        <v>806</v>
      </c>
      <c r="U773" s="650" t="s">
        <v>806</v>
      </c>
      <c r="V773" s="650" t="s">
        <v>806</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25">
      <c r="A774" s="440"/>
      <c r="B774" s="449"/>
      <c r="C774" s="442">
        <f t="shared" si="71"/>
        <v>4</v>
      </c>
      <c r="D774" s="471"/>
      <c r="E774" s="647">
        <f>E773</f>
        <v>24</v>
      </c>
      <c r="F774" s="523" t="b">
        <f t="shared" si="73"/>
        <v>1</v>
      </c>
      <c r="G774" s="471"/>
      <c r="H774" s="802"/>
      <c r="I774" s="803"/>
      <c r="J774" s="648" t="s">
        <v>809</v>
      </c>
      <c r="K774" s="649" t="str">
        <f t="shared" si="72"/>
        <v>-</v>
      </c>
      <c r="L774" s="650" t="s">
        <v>810</v>
      </c>
      <c r="M774" s="650" t="s">
        <v>810</v>
      </c>
      <c r="N774" s="650" t="s">
        <v>810</v>
      </c>
      <c r="O774" s="650" t="s">
        <v>810</v>
      </c>
      <c r="P774" s="650" t="s">
        <v>810</v>
      </c>
      <c r="Q774" s="650" t="s">
        <v>810</v>
      </c>
      <c r="R774" s="650" t="s">
        <v>810</v>
      </c>
      <c r="S774" s="650" t="s">
        <v>810</v>
      </c>
      <c r="T774" s="650" t="s">
        <v>810</v>
      </c>
      <c r="U774" s="650" t="s">
        <v>810</v>
      </c>
      <c r="V774" s="650" t="s">
        <v>810</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25">
      <c r="A775" s="440"/>
      <c r="B775" s="449"/>
      <c r="C775" s="442">
        <f t="shared" si="71"/>
        <v>4</v>
      </c>
      <c r="D775" s="471"/>
      <c r="E775" s="647">
        <f>E774</f>
        <v>24</v>
      </c>
      <c r="F775" s="523" t="b">
        <f t="shared" si="73"/>
        <v>1</v>
      </c>
      <c r="G775" s="471"/>
      <c r="H775" s="804"/>
      <c r="I775" s="805"/>
      <c r="J775" s="633" t="s">
        <v>811</v>
      </c>
      <c r="K775" s="651" t="str">
        <f t="shared" si="72"/>
        <v>-</v>
      </c>
      <c r="L775" s="648" t="s">
        <v>806</v>
      </c>
      <c r="M775" s="648" t="s">
        <v>806</v>
      </c>
      <c r="N775" s="648" t="s">
        <v>806</v>
      </c>
      <c r="O775" s="648" t="s">
        <v>806</v>
      </c>
      <c r="P775" s="648" t="s">
        <v>806</v>
      </c>
      <c r="Q775" s="648" t="s">
        <v>806</v>
      </c>
      <c r="R775" s="648" t="s">
        <v>806</v>
      </c>
      <c r="S775" s="648" t="s">
        <v>806</v>
      </c>
      <c r="T775" s="648" t="s">
        <v>806</v>
      </c>
      <c r="U775" s="652" t="s">
        <v>806</v>
      </c>
      <c r="V775" s="652" t="s">
        <v>806</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25">
      <c r="A776" s="440"/>
      <c r="B776" s="449"/>
      <c r="C776" s="442">
        <f t="shared" ref="C776:C783" si="74">INT($C$664)+3</f>
        <v>4</v>
      </c>
      <c r="D776" s="471"/>
      <c r="E776" s="529">
        <v>25</v>
      </c>
      <c r="F776" s="523" t="b">
        <f t="shared" si="73"/>
        <v>1</v>
      </c>
      <c r="G776" s="471"/>
      <c r="H776" s="644" t="s">
        <v>854</v>
      </c>
      <c r="I776" s="644"/>
      <c r="J776" s="625" t="s">
        <v>805</v>
      </c>
      <c r="K776" s="645" t="str">
        <f t="shared" si="72"/>
        <v>-</v>
      </c>
      <c r="L776" s="646" t="s">
        <v>806</v>
      </c>
      <c r="M776" s="646" t="s">
        <v>806</v>
      </c>
      <c r="N776" s="646" t="s">
        <v>806</v>
      </c>
      <c r="O776" s="646" t="s">
        <v>806</v>
      </c>
      <c r="P776" s="646" t="s">
        <v>806</v>
      </c>
      <c r="Q776" s="653">
        <v>21</v>
      </c>
      <c r="R776" s="646" t="s">
        <v>806</v>
      </c>
      <c r="S776" s="646" t="s">
        <v>806</v>
      </c>
      <c r="T776" s="646" t="s">
        <v>806</v>
      </c>
      <c r="U776" s="646" t="s">
        <v>806</v>
      </c>
      <c r="V776" s="646" t="s">
        <v>806</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25">
      <c r="A777" s="440"/>
      <c r="B777" s="449"/>
      <c r="C777" s="442">
        <f t="shared" si="74"/>
        <v>4</v>
      </c>
      <c r="D777" s="471"/>
      <c r="E777" s="647">
        <f>E776</f>
        <v>25</v>
      </c>
      <c r="F777" s="523" t="b">
        <f t="shared" si="73"/>
        <v>1</v>
      </c>
      <c r="G777" s="471"/>
      <c r="H777" s="800" t="s">
        <v>855</v>
      </c>
      <c r="I777" s="801"/>
      <c r="J777" s="648" t="s">
        <v>808</v>
      </c>
      <c r="K777" s="649" t="str">
        <f t="shared" si="72"/>
        <v>-</v>
      </c>
      <c r="L777" s="650" t="s">
        <v>806</v>
      </c>
      <c r="M777" s="650" t="s">
        <v>806</v>
      </c>
      <c r="N777" s="650" t="s">
        <v>806</v>
      </c>
      <c r="O777" s="650" t="s">
        <v>806</v>
      </c>
      <c r="P777" s="650" t="s">
        <v>806</v>
      </c>
      <c r="Q777" s="650" t="s">
        <v>806</v>
      </c>
      <c r="R777" s="650" t="s">
        <v>806</v>
      </c>
      <c r="S777" s="519" t="b">
        <v>1</v>
      </c>
      <c r="T777" s="650" t="s">
        <v>806</v>
      </c>
      <c r="U777" s="650" t="s">
        <v>806</v>
      </c>
      <c r="V777" s="650" t="s">
        <v>806</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25">
      <c r="A778" s="440"/>
      <c r="B778" s="449"/>
      <c r="C778" s="442">
        <f t="shared" si="74"/>
        <v>4</v>
      </c>
      <c r="D778" s="471"/>
      <c r="E778" s="647">
        <f>E777</f>
        <v>25</v>
      </c>
      <c r="F778" s="523" t="b">
        <f t="shared" si="73"/>
        <v>1</v>
      </c>
      <c r="G778" s="471"/>
      <c r="H778" s="802"/>
      <c r="I778" s="803"/>
      <c r="J778" s="648" t="s">
        <v>809</v>
      </c>
      <c r="K778" s="649" t="str">
        <f t="shared" si="72"/>
        <v>-</v>
      </c>
      <c r="L778" s="650" t="s">
        <v>810</v>
      </c>
      <c r="M778" s="650" t="s">
        <v>810</v>
      </c>
      <c r="N778" s="650" t="s">
        <v>810</v>
      </c>
      <c r="O778" s="650" t="s">
        <v>810</v>
      </c>
      <c r="P778" s="519">
        <v>21</v>
      </c>
      <c r="Q778" s="650" t="s">
        <v>810</v>
      </c>
      <c r="R778" s="650" t="s">
        <v>810</v>
      </c>
      <c r="S778" s="650" t="s">
        <v>810</v>
      </c>
      <c r="T778" s="650" t="s">
        <v>810</v>
      </c>
      <c r="U778" s="650" t="s">
        <v>810</v>
      </c>
      <c r="V778" s="650" t="s">
        <v>810</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25">
      <c r="A779" s="440"/>
      <c r="B779" s="449"/>
      <c r="C779" s="442">
        <f t="shared" si="74"/>
        <v>4</v>
      </c>
      <c r="D779" s="471"/>
      <c r="E779" s="647">
        <f>E778</f>
        <v>25</v>
      </c>
      <c r="F779" s="523" t="b">
        <f t="shared" si="73"/>
        <v>1</v>
      </c>
      <c r="G779" s="471"/>
      <c r="H779" s="804"/>
      <c r="I779" s="805"/>
      <c r="J779" s="633" t="s">
        <v>811</v>
      </c>
      <c r="K779" s="651" t="str">
        <f t="shared" si="72"/>
        <v>-</v>
      </c>
      <c r="L779" s="648" t="s">
        <v>806</v>
      </c>
      <c r="M779" s="648" t="s">
        <v>806</v>
      </c>
      <c r="N779" s="648" t="s">
        <v>806</v>
      </c>
      <c r="O779" s="648" t="s">
        <v>806</v>
      </c>
      <c r="P779" s="648" t="s">
        <v>806</v>
      </c>
      <c r="Q779" s="648" t="s">
        <v>806</v>
      </c>
      <c r="R779" s="648" t="s">
        <v>806</v>
      </c>
      <c r="S779" s="648" t="s">
        <v>806</v>
      </c>
      <c r="T779" s="648" t="s">
        <v>806</v>
      </c>
      <c r="U779" s="652" t="s">
        <v>806</v>
      </c>
      <c r="V779" s="652" t="s">
        <v>806</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25">
      <c r="A780" s="440"/>
      <c r="B780" s="449"/>
      <c r="C780" s="442">
        <f t="shared" si="74"/>
        <v>4</v>
      </c>
      <c r="D780" s="471"/>
      <c r="E780" s="529">
        <v>26</v>
      </c>
      <c r="F780" s="523" t="b">
        <f t="shared" si="73"/>
        <v>1</v>
      </c>
      <c r="G780" s="471"/>
      <c r="H780" s="644" t="s">
        <v>856</v>
      </c>
      <c r="I780" s="644"/>
      <c r="J780" s="625" t="s">
        <v>805</v>
      </c>
      <c r="K780" s="645">
        <f t="shared" si="72"/>
        <v>43452</v>
      </c>
      <c r="L780" s="654">
        <v>-1</v>
      </c>
      <c r="M780" s="646" t="s">
        <v>806</v>
      </c>
      <c r="N780" s="646" t="s">
        <v>806</v>
      </c>
      <c r="O780" s="646" t="s">
        <v>806</v>
      </c>
      <c r="P780" s="646" t="s">
        <v>806</v>
      </c>
      <c r="Q780" s="646" t="s">
        <v>806</v>
      </c>
      <c r="R780" s="646" t="s">
        <v>806</v>
      </c>
      <c r="S780" s="646" t="s">
        <v>806</v>
      </c>
      <c r="T780" s="646" t="s">
        <v>806</v>
      </c>
      <c r="U780" s="653">
        <v>0.05</v>
      </c>
      <c r="V780" s="646" t="s">
        <v>806</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25">
      <c r="A781" s="440"/>
      <c r="B781" s="449"/>
      <c r="C781" s="442">
        <f t="shared" si="74"/>
        <v>4</v>
      </c>
      <c r="D781" s="471"/>
      <c r="E781" s="647">
        <f>E780</f>
        <v>26</v>
      </c>
      <c r="F781" s="523" t="b">
        <f t="shared" si="73"/>
        <v>1</v>
      </c>
      <c r="G781" s="471"/>
      <c r="H781" s="800" t="s">
        <v>857</v>
      </c>
      <c r="I781" s="801"/>
      <c r="J781" s="648" t="s">
        <v>808</v>
      </c>
      <c r="K781" s="649" t="str">
        <f t="shared" si="72"/>
        <v>-</v>
      </c>
      <c r="L781" s="650" t="s">
        <v>806</v>
      </c>
      <c r="M781" s="650" t="s">
        <v>806</v>
      </c>
      <c r="N781" s="650" t="s">
        <v>806</v>
      </c>
      <c r="O781" s="650" t="s">
        <v>806</v>
      </c>
      <c r="P781" s="650" t="s">
        <v>806</v>
      </c>
      <c r="Q781" s="650" t="s">
        <v>806</v>
      </c>
      <c r="R781" s="650" t="s">
        <v>806</v>
      </c>
      <c r="S781" s="650" t="s">
        <v>806</v>
      </c>
      <c r="T781" s="650" t="s">
        <v>806</v>
      </c>
      <c r="U781" s="650" t="s">
        <v>806</v>
      </c>
      <c r="V781" s="650" t="s">
        <v>806</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25">
      <c r="A782" s="440"/>
      <c r="B782" s="449"/>
      <c r="C782" s="442">
        <f t="shared" si="74"/>
        <v>4</v>
      </c>
      <c r="D782" s="471"/>
      <c r="E782" s="647">
        <f>E781</f>
        <v>26</v>
      </c>
      <c r="F782" s="523" t="b">
        <f t="shared" si="73"/>
        <v>1</v>
      </c>
      <c r="G782" s="471"/>
      <c r="H782" s="802"/>
      <c r="I782" s="803"/>
      <c r="J782" s="648" t="s">
        <v>809</v>
      </c>
      <c r="K782" s="649" t="str">
        <f t="shared" si="72"/>
        <v>-</v>
      </c>
      <c r="L782" s="650" t="s">
        <v>810</v>
      </c>
      <c r="M782" s="650" t="s">
        <v>810</v>
      </c>
      <c r="N782" s="650" t="s">
        <v>810</v>
      </c>
      <c r="O782" s="650" t="s">
        <v>810</v>
      </c>
      <c r="P782" s="650" t="s">
        <v>810</v>
      </c>
      <c r="Q782" s="650" t="s">
        <v>810</v>
      </c>
      <c r="R782" s="650" t="s">
        <v>810</v>
      </c>
      <c r="S782" s="650" t="s">
        <v>810</v>
      </c>
      <c r="T782" s="650" t="s">
        <v>810</v>
      </c>
      <c r="U782" s="650" t="s">
        <v>810</v>
      </c>
      <c r="V782" s="650" t="s">
        <v>810</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25">
      <c r="A783" s="440"/>
      <c r="B783" s="449"/>
      <c r="C783" s="442">
        <f t="shared" si="74"/>
        <v>4</v>
      </c>
      <c r="D783" s="471"/>
      <c r="E783" s="647">
        <f>E782</f>
        <v>26</v>
      </c>
      <c r="F783" s="523" t="b">
        <f t="shared" si="73"/>
        <v>1</v>
      </c>
      <c r="G783" s="471"/>
      <c r="H783" s="804"/>
      <c r="I783" s="805"/>
      <c r="J783" s="633" t="s">
        <v>811</v>
      </c>
      <c r="K783" s="651" t="str">
        <f t="shared" si="72"/>
        <v>-</v>
      </c>
      <c r="L783" s="657" t="s">
        <v>806</v>
      </c>
      <c r="M783" s="657" t="s">
        <v>806</v>
      </c>
      <c r="N783" s="657" t="s">
        <v>806</v>
      </c>
      <c r="O783" s="657" t="s">
        <v>806</v>
      </c>
      <c r="P783" s="657" t="s">
        <v>806</v>
      </c>
      <c r="Q783" s="657" t="s">
        <v>806</v>
      </c>
      <c r="R783" s="657" t="s">
        <v>806</v>
      </c>
      <c r="S783" s="657" t="s">
        <v>806</v>
      </c>
      <c r="T783" s="657" t="s">
        <v>806</v>
      </c>
      <c r="U783" s="656">
        <v>-0.05</v>
      </c>
      <c r="V783" s="652" t="s">
        <v>806</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hidden="1"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507</v>
      </c>
      <c r="AQ784" s="452"/>
      <c r="AR784" s="440"/>
      <c r="AS784" s="440"/>
      <c r="AT784" s="440"/>
    </row>
    <row r="785" spans="1:46" ht="5.0999999999999996" hidden="1" customHeight="1" outlineLevel="2" x14ac:dyDescent="0.25">
      <c r="A785" s="440"/>
      <c r="B785" s="449"/>
      <c r="C785" s="442">
        <f>INT($C$664)+2.005</f>
        <v>3.0049999999999999</v>
      </c>
      <c r="D785" s="471" t="s">
        <v>502</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hidden="1" outlineLevel="2" x14ac:dyDescent="0.25">
      <c r="A786" s="440"/>
      <c r="B786" s="449"/>
      <c r="C786" s="442">
        <f>INT($C$664)+2</f>
        <v>3</v>
      </c>
      <c r="D786" s="471"/>
      <c r="E786" s="529"/>
      <c r="F786" s="529"/>
      <c r="G786" s="471"/>
      <c r="H786" s="604" t="s">
        <v>858</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hidden="1" outlineLevel="2" x14ac:dyDescent="0.25">
      <c r="A787" s="440"/>
      <c r="B787" s="449"/>
      <c r="C787" s="442">
        <f>INT($C$664)+3</f>
        <v>4</v>
      </c>
      <c r="D787" s="471"/>
      <c r="E787" s="529"/>
      <c r="F787" s="529"/>
      <c r="G787" s="471"/>
      <c r="H787" s="476"/>
      <c r="I787" s="476"/>
      <c r="J787" s="498" t="s">
        <v>859</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hidden="1"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860</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25">
      <c r="A789" s="440"/>
      <c r="B789" s="449"/>
      <c r="C789" s="442">
        <f>INT($C$664)+3</f>
        <v>4</v>
      </c>
      <c r="D789" s="471"/>
      <c r="E789" s="529"/>
      <c r="F789" s="529"/>
      <c r="G789" s="471"/>
      <c r="H789" s="476" t="s">
        <v>861</v>
      </c>
      <c r="I789" s="476"/>
      <c r="J789" s="519">
        <v>0</v>
      </c>
      <c r="K789" s="519">
        <v>0.5</v>
      </c>
      <c r="L789" s="519">
        <v>1.25</v>
      </c>
      <c r="M789" s="492">
        <f>FORECAST(M788,CHOOSE({1,2},L789,N789),CHOOSE({1,2},L788,N788))</f>
        <v>13.624999999999998</v>
      </c>
      <c r="N789" s="519">
        <v>3.5</v>
      </c>
      <c r="O789" s="476" t="s">
        <v>862</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hidden="1"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507</v>
      </c>
      <c r="AQ790" s="452"/>
      <c r="AR790" s="440"/>
      <c r="AS790" s="440"/>
      <c r="AT790" s="440"/>
    </row>
    <row r="791" spans="1:46" ht="5.0999999999999996" hidden="1"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141</v>
      </c>
      <c r="AR792" s="440"/>
      <c r="AS792" s="440"/>
      <c r="AT792" s="440"/>
    </row>
    <row r="793" spans="1:46" ht="5.0999999999999996" customHeight="1" collapsed="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hidden="1"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x14ac:dyDescent="0.25">
      <c r="A795" s="440"/>
      <c r="B795" s="440"/>
      <c r="C795" s="441"/>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c r="AC795" s="440"/>
      <c r="AD795" s="440"/>
      <c r="AE795" s="440"/>
      <c r="AF795" s="440"/>
      <c r="AG795" s="440"/>
      <c r="AH795" s="440"/>
      <c r="AI795" s="440"/>
      <c r="AJ795" s="440"/>
      <c r="AK795" s="440"/>
      <c r="AL795" s="440"/>
      <c r="AM795" s="440"/>
      <c r="AN795" s="440"/>
      <c r="AO795" s="440"/>
      <c r="AP795" s="440"/>
      <c r="AQ795" s="440"/>
      <c r="AR795" s="440"/>
      <c r="AS795" s="440"/>
      <c r="AT795" s="440"/>
    </row>
    <row r="796" spans="1:46" x14ac:dyDescent="0.25">
      <c r="A796" s="440"/>
      <c r="B796" s="440"/>
      <c r="C796" s="441"/>
      <c r="D796" s="440"/>
      <c r="E796" s="440"/>
      <c r="F796" s="440"/>
      <c r="G796" s="440"/>
      <c r="H796" s="440"/>
      <c r="I796" s="440"/>
      <c r="J796" s="440"/>
      <c r="K796" s="440"/>
      <c r="L796" s="440"/>
      <c r="M796" s="440"/>
      <c r="N796" s="440"/>
      <c r="O796" s="440"/>
      <c r="P796" s="440"/>
      <c r="Q796" s="440"/>
      <c r="R796" s="440"/>
      <c r="S796" s="440"/>
      <c r="T796" s="440"/>
      <c r="U796" s="440"/>
      <c r="V796" s="440"/>
      <c r="W796" s="440"/>
      <c r="X796" s="440"/>
      <c r="Y796" s="440"/>
      <c r="Z796" s="440"/>
      <c r="AA796" s="440"/>
      <c r="AB796" s="440"/>
      <c r="AC796" s="440"/>
      <c r="AD796" s="440"/>
      <c r="AE796" s="440"/>
      <c r="AF796" s="440"/>
      <c r="AG796" s="440"/>
      <c r="AH796" s="440"/>
      <c r="AI796" s="440"/>
      <c r="AJ796" s="440"/>
      <c r="AK796" s="440"/>
      <c r="AL796" s="440"/>
      <c r="AM796" s="440"/>
      <c r="AN796" s="440"/>
      <c r="AO796" s="440"/>
      <c r="AP796" s="440"/>
      <c r="AQ796" s="440"/>
      <c r="AR796" s="440"/>
      <c r="AS796" s="440"/>
      <c r="AT796" s="440"/>
    </row>
    <row r="797" spans="1:46" x14ac:dyDescent="0.25">
      <c r="A797" s="440"/>
      <c r="B797" s="440"/>
      <c r="C797" s="441"/>
      <c r="D797" s="440"/>
      <c r="E797" s="440"/>
      <c r="F797" s="440"/>
      <c r="G797" s="440"/>
      <c r="H797" s="440"/>
      <c r="I797" s="440"/>
      <c r="J797" s="440"/>
      <c r="K797" s="440"/>
      <c r="L797" s="440"/>
      <c r="M797" s="440"/>
      <c r="N797" s="440"/>
      <c r="O797" s="440"/>
      <c r="P797" s="440"/>
      <c r="Q797" s="440"/>
      <c r="R797" s="440"/>
      <c r="S797" s="440"/>
      <c r="T797" s="440"/>
      <c r="U797" s="440"/>
      <c r="V797" s="440"/>
      <c r="W797" s="440"/>
      <c r="X797" s="440"/>
      <c r="Y797" s="440"/>
      <c r="Z797" s="440"/>
      <c r="AA797" s="440"/>
      <c r="AB797" s="440"/>
      <c r="AC797" s="440"/>
      <c r="AD797" s="440"/>
      <c r="AE797" s="440"/>
      <c r="AF797" s="440"/>
      <c r="AG797" s="440"/>
      <c r="AH797" s="440"/>
      <c r="AI797" s="440"/>
      <c r="AJ797" s="440"/>
      <c r="AK797" s="440"/>
      <c r="AL797" s="440"/>
      <c r="AM797" s="440"/>
      <c r="AN797" s="440"/>
      <c r="AO797" s="440"/>
      <c r="AP797" s="440"/>
      <c r="AQ797" s="440"/>
      <c r="AR797" s="440"/>
      <c r="AS797" s="440"/>
      <c r="AT797" s="440"/>
    </row>
    <row r="798" spans="1:46" x14ac:dyDescent="0.25">
      <c r="A798" s="440"/>
      <c r="B798" s="440"/>
      <c r="C798" s="441"/>
      <c r="D798" s="440"/>
      <c r="E798" s="440"/>
      <c r="F798" s="440"/>
      <c r="G798" s="440"/>
      <c r="H798" s="440"/>
      <c r="I798" s="440"/>
      <c r="J798" s="440"/>
      <c r="K798" s="440"/>
      <c r="L798" s="440"/>
      <c r="M798" s="440"/>
      <c r="N798" s="440"/>
      <c r="O798" s="440"/>
      <c r="P798" s="440"/>
      <c r="Q798" s="440"/>
      <c r="R798" s="440"/>
      <c r="S798" s="440"/>
      <c r="T798" s="440"/>
      <c r="U798" s="440"/>
      <c r="V798" s="440"/>
      <c r="W798" s="440"/>
      <c r="X798" s="440"/>
      <c r="Y798" s="440"/>
      <c r="Z798" s="440"/>
      <c r="AA798" s="440"/>
      <c r="AB798" s="440"/>
      <c r="AC798" s="440"/>
      <c r="AD798" s="440"/>
      <c r="AE798" s="440"/>
      <c r="AF798" s="440"/>
      <c r="AG798" s="440"/>
      <c r="AH798" s="440"/>
      <c r="AI798" s="440"/>
      <c r="AJ798" s="440"/>
      <c r="AK798" s="440"/>
      <c r="AL798" s="440"/>
      <c r="AM798" s="440"/>
      <c r="AN798" s="440"/>
      <c r="AO798" s="440"/>
      <c r="AP798" s="440"/>
      <c r="AQ798" s="440"/>
      <c r="AR798" s="440"/>
      <c r="AS798" s="440"/>
      <c r="AT798" s="440"/>
    </row>
    <row r="799" spans="1:46" x14ac:dyDescent="0.25">
      <c r="A799" s="440"/>
      <c r="B799" s="440"/>
      <c r="C799" s="441"/>
      <c r="D799" s="440"/>
      <c r="E799" s="440"/>
      <c r="F799" s="440"/>
      <c r="G799" s="440"/>
      <c r="H799" s="440"/>
      <c r="I799" s="440"/>
      <c r="J799" s="440"/>
      <c r="K799" s="440"/>
      <c r="L799" s="440"/>
      <c r="M799" s="440"/>
      <c r="N799" s="440"/>
      <c r="O799" s="440"/>
      <c r="P799" s="440"/>
      <c r="Q799" s="440"/>
      <c r="R799" s="440"/>
      <c r="S799" s="440"/>
      <c r="T799" s="440"/>
      <c r="U799" s="440"/>
      <c r="V799" s="440"/>
      <c r="W799" s="440"/>
      <c r="X799" s="440"/>
      <c r="Y799" s="440"/>
      <c r="Z799" s="440"/>
      <c r="AA799" s="440"/>
      <c r="AB799" s="440"/>
      <c r="AC799" s="440"/>
      <c r="AD799" s="440"/>
      <c r="AE799" s="440"/>
      <c r="AF799" s="440"/>
      <c r="AG799" s="440"/>
      <c r="AH799" s="440"/>
      <c r="AI799" s="440"/>
      <c r="AJ799" s="440"/>
      <c r="AK799" s="440"/>
      <c r="AL799" s="440"/>
      <c r="AM799" s="440"/>
      <c r="AN799" s="440"/>
      <c r="AO799" s="440"/>
      <c r="AP799" s="440"/>
      <c r="AQ799" s="440"/>
      <c r="AR799" s="440"/>
      <c r="AS799" s="440"/>
      <c r="AT799" s="440"/>
    </row>
    <row r="800" spans="1:46" x14ac:dyDescent="0.25">
      <c r="A800" s="440"/>
      <c r="B800" s="440"/>
      <c r="C800" s="441"/>
      <c r="D800" s="440"/>
      <c r="E800" s="440"/>
      <c r="F800" s="440"/>
      <c r="G800" s="440"/>
      <c r="H800" s="440"/>
      <c r="I800" s="440"/>
      <c r="J800" s="440"/>
      <c r="K800" s="440"/>
      <c r="L800" s="440"/>
      <c r="M800" s="440"/>
      <c r="N800" s="440"/>
      <c r="O800" s="440"/>
      <c r="P800" s="440"/>
      <c r="Q800" s="440"/>
      <c r="R800" s="440"/>
      <c r="S800" s="440"/>
      <c r="T800" s="440"/>
      <c r="U800" s="440"/>
      <c r="V800" s="440"/>
      <c r="W800" s="440"/>
      <c r="X800" s="440"/>
      <c r="Y800" s="440"/>
      <c r="Z800" s="440"/>
      <c r="AA800" s="440"/>
      <c r="AB800" s="440"/>
      <c r="AC800" s="440"/>
      <c r="AD800" s="440"/>
      <c r="AE800" s="440"/>
      <c r="AF800" s="440"/>
      <c r="AG800" s="440"/>
      <c r="AH800" s="440"/>
      <c r="AI800" s="440"/>
      <c r="AJ800" s="440"/>
      <c r="AK800" s="440"/>
      <c r="AL800" s="440"/>
      <c r="AM800" s="440"/>
      <c r="AN800" s="440"/>
      <c r="AO800" s="440"/>
      <c r="AP800" s="440"/>
      <c r="AQ800" s="440"/>
      <c r="AR800" s="440"/>
      <c r="AS800" s="440"/>
      <c r="AT800" s="440"/>
    </row>
    <row r="801" spans="3:3" x14ac:dyDescent="0.25">
      <c r="C801" s="658" t="s">
        <v>863</v>
      </c>
    </row>
  </sheetData>
  <autoFilter ref="H675:V784" xr:uid="{98DEA247-4F17-42B6-9603-7E1CD355C8CA}"/>
  <mergeCells count="35">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M123"/>
  <sheetViews>
    <sheetView topLeftCell="A16" workbookViewId="0">
      <pane xSplit="10" ySplit="41" topLeftCell="K112" activePane="bottomRight" state="frozen"/>
      <selection activeCell="A16" sqref="A16"/>
      <selection pane="topRight" activeCell="K16" sqref="K16"/>
      <selection pane="bottomLeft" activeCell="A57" sqref="A57"/>
      <selection pane="bottomRight" activeCell="K66" sqref="K66:SH68"/>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row>
    <row r="2" spans="1:507"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row>
    <row r="3" spans="1:507"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0"/>
      <c r="SL3" s="440"/>
      <c r="SM3" s="440"/>
    </row>
    <row r="4" spans="1:507" ht="5.0999999999999996" customHeight="1" outlineLevel="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8"/>
      <c r="SK4" s="440"/>
      <c r="SL4" s="440"/>
      <c r="SM4" s="440"/>
    </row>
    <row r="5" spans="1:507"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0"/>
      <c r="SJ5" s="452"/>
      <c r="SK5" s="440"/>
      <c r="SL5" s="440"/>
      <c r="SM5" s="440"/>
    </row>
    <row r="6" spans="1:507" ht="20.100000000000001" customHeight="1" x14ac:dyDescent="0.25">
      <c r="A6" s="440"/>
      <c r="B6" s="449"/>
      <c r="C6" s="659">
        <v>1.02</v>
      </c>
      <c r="D6" s="453"/>
      <c r="E6" s="522" t="s">
        <v>493</v>
      </c>
      <c r="F6" s="523">
        <v>2</v>
      </c>
      <c r="G6" s="456"/>
      <c r="H6" s="457" t="s">
        <v>864</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525"/>
      <c r="SJ6" s="452"/>
      <c r="SK6" s="440"/>
      <c r="SL6" s="440"/>
      <c r="SM6" s="440"/>
    </row>
    <row r="7" spans="1:507" ht="20.100000000000001" customHeight="1" outlineLevel="1" x14ac:dyDescent="0.25">
      <c r="A7" s="440"/>
      <c r="B7" s="449"/>
      <c r="C7" s="659">
        <f>INT($C$6)+1.02</f>
        <v>2.02</v>
      </c>
      <c r="D7" s="453"/>
      <c r="E7" s="522" t="s">
        <v>495</v>
      </c>
      <c r="F7" s="526">
        <v>1</v>
      </c>
      <c r="G7" s="462"/>
      <c r="H7" s="463" t="s">
        <v>496</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528"/>
      <c r="SJ7" s="452"/>
      <c r="SK7" s="440"/>
      <c r="SL7" s="440"/>
      <c r="SM7" s="440"/>
    </row>
    <row r="8" spans="1:507" ht="5.0999999999999996"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2"/>
      <c r="SK8" s="440"/>
      <c r="SL8" s="440"/>
      <c r="SM8" s="440"/>
    </row>
    <row r="9" spans="1:507"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50"/>
      <c r="SJ9" s="452"/>
      <c r="SK9" s="440"/>
      <c r="SL9" s="440"/>
      <c r="SM9" s="440"/>
    </row>
    <row r="10" spans="1:507"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50"/>
      <c r="SJ10" s="452"/>
      <c r="SK10" s="440"/>
      <c r="SL10" s="440"/>
      <c r="SM10" s="440"/>
    </row>
    <row r="11" spans="1:507"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50"/>
      <c r="SJ11" s="452"/>
      <c r="SK11" s="440"/>
      <c r="SL11" s="440"/>
      <c r="SM11" s="440"/>
    </row>
    <row r="12" spans="1:507" outlineLevel="3" x14ac:dyDescent="0.25">
      <c r="A12" s="440"/>
      <c r="B12" s="449"/>
      <c r="C12" s="659">
        <f>INT($C$6)+3</f>
        <v>4</v>
      </c>
      <c r="D12" s="450"/>
      <c r="E12" s="529"/>
      <c r="F12" s="529"/>
      <c r="G12" s="450"/>
      <c r="H12" s="469"/>
      <c r="I12" s="469"/>
      <c r="J12" s="469" t="s">
        <v>497</v>
      </c>
      <c r="K12" s="662" t="s">
        <v>498</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50"/>
      <c r="SJ12" s="452"/>
      <c r="SK12" s="440"/>
      <c r="SL12" s="440"/>
      <c r="SM12" s="440"/>
    </row>
    <row r="13" spans="1:507" ht="11.45" customHeight="1" outlineLevel="3" x14ac:dyDescent="0.25">
      <c r="A13" s="440"/>
      <c r="B13" s="449" t="s">
        <v>499</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450"/>
      <c r="SJ13" s="452"/>
      <c r="SK13" s="440"/>
      <c r="SL13" s="440"/>
      <c r="SM13" s="440"/>
    </row>
    <row r="14" spans="1:507"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471"/>
      <c r="SJ14" s="452"/>
      <c r="SK14" s="440"/>
      <c r="SL14" s="440"/>
      <c r="SM14" s="440"/>
    </row>
    <row r="15" spans="1:507" outlineLevel="4" x14ac:dyDescent="0.25">
      <c r="A15" s="440"/>
      <c r="B15" s="449" t="s">
        <v>500</v>
      </c>
      <c r="C15" s="659">
        <f>INT(MAX($C$16:$C$31))+1</f>
        <v>5</v>
      </c>
      <c r="D15" s="471" t="s">
        <v>501</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471"/>
      <c r="SJ15" s="452"/>
      <c r="SK15" s="440"/>
      <c r="SL15" s="440"/>
      <c r="SM15" s="440"/>
    </row>
    <row r="16" spans="1:507" ht="5.0999999999999996" customHeight="1" outlineLevel="1" x14ac:dyDescent="0.25">
      <c r="A16" s="440"/>
      <c r="B16" s="449"/>
      <c r="C16" s="659">
        <f>INT($C$6)+1.005</f>
        <v>2.0049999999999999</v>
      </c>
      <c r="D16" s="471" t="s">
        <v>502</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471"/>
      <c r="SJ16" s="452"/>
      <c r="SK16" s="440"/>
      <c r="SL16" s="440"/>
      <c r="SM16" s="440"/>
    </row>
    <row r="17" spans="1:507" outlineLevel="1" x14ac:dyDescent="0.25">
      <c r="A17" s="440"/>
      <c r="B17" s="449"/>
      <c r="C17" s="659">
        <f>INT($C$6)+1</f>
        <v>2</v>
      </c>
      <c r="D17" s="471"/>
      <c r="E17" s="529"/>
      <c r="F17" s="529"/>
      <c r="G17" s="471"/>
      <c r="H17" s="665" t="s">
        <v>503</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1"/>
      <c r="SJ17" s="452"/>
      <c r="SK17" s="440"/>
      <c r="SL17" s="440"/>
      <c r="SM17" s="440"/>
    </row>
    <row r="18" spans="1:507" ht="45" customHeight="1" outlineLevel="1" collapsed="1" x14ac:dyDescent="0.25">
      <c r="A18" s="440"/>
      <c r="B18" s="449"/>
      <c r="C18" s="659">
        <f>INT($C$6)+1.045</f>
        <v>2.0449999999999999</v>
      </c>
      <c r="D18" s="471"/>
      <c r="E18" s="529"/>
      <c r="F18" s="529"/>
      <c r="G18" s="471"/>
      <c r="H18" s="476" t="s">
        <v>504</v>
      </c>
      <c r="I18" s="476"/>
      <c r="J18" s="479">
        <v>1</v>
      </c>
      <c r="K18" s="844" t="s">
        <v>865</v>
      </c>
      <c r="L18" s="845"/>
      <c r="M18" s="845"/>
      <c r="N18" s="845"/>
      <c r="O18" s="845"/>
      <c r="P18" s="845"/>
      <c r="Q18" s="845"/>
      <c r="R18" s="845"/>
      <c r="S18" s="845"/>
      <c r="T18" s="845"/>
      <c r="U18" s="845"/>
      <c r="V18" s="845"/>
      <c r="W18" s="845"/>
      <c r="X18" s="845"/>
      <c r="Y18" s="845"/>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1"/>
      <c r="SJ18" s="452"/>
      <c r="SK18" s="440"/>
      <c r="SL18" s="440"/>
      <c r="SM18" s="440"/>
    </row>
    <row r="19" spans="1:507"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1"/>
      <c r="SJ19" s="452"/>
      <c r="SK19" s="440"/>
      <c r="SL19" s="440"/>
      <c r="SM19" s="440"/>
    </row>
    <row r="20" spans="1:507"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1"/>
      <c r="SJ20" s="452"/>
      <c r="SK20" s="440"/>
      <c r="SL20" s="440"/>
      <c r="SM20" s="440"/>
    </row>
    <row r="21" spans="1:507" ht="45" customHeight="1" outlineLevel="1" collapsed="1" x14ac:dyDescent="0.25">
      <c r="A21" s="440"/>
      <c r="B21" s="449"/>
      <c r="C21" s="659">
        <f>INT($C$6)+1.045</f>
        <v>2.0449999999999999</v>
      </c>
      <c r="D21" s="471"/>
      <c r="E21" s="529"/>
      <c r="F21" s="529"/>
      <c r="G21" s="471"/>
      <c r="H21" s="476" t="s">
        <v>506</v>
      </c>
      <c r="I21" s="476"/>
      <c r="J21" s="850">
        <v>44273</v>
      </c>
      <c r="K21" s="846" t="s">
        <v>994</v>
      </c>
      <c r="L21" s="847"/>
      <c r="M21" s="847"/>
      <c r="N21" s="847"/>
      <c r="O21" s="847"/>
      <c r="P21" s="847"/>
      <c r="Q21" s="847"/>
      <c r="R21" s="847"/>
      <c r="S21" s="847"/>
      <c r="T21" s="847"/>
      <c r="U21" s="847"/>
      <c r="V21" s="847"/>
      <c r="W21" s="847"/>
      <c r="X21" s="847"/>
      <c r="Y21" s="848"/>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1"/>
      <c r="SJ21" s="452"/>
      <c r="SK21" s="440"/>
      <c r="SL21" s="440"/>
      <c r="SM21" s="440"/>
    </row>
    <row r="22" spans="1:507"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1"/>
      <c r="SJ22" s="452"/>
      <c r="SK22" s="440"/>
      <c r="SL22" s="440"/>
      <c r="SM22" s="440"/>
    </row>
    <row r="23" spans="1:507"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1"/>
      <c r="SJ23" s="452"/>
      <c r="SK23" s="440"/>
      <c r="SL23" s="440"/>
      <c r="SM23" s="440"/>
    </row>
    <row r="24" spans="1:507"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t="s">
        <v>507</v>
      </c>
      <c r="SJ24" s="452"/>
      <c r="SK24" s="440"/>
      <c r="SL24" s="440"/>
      <c r="SM24" s="440"/>
    </row>
    <row r="25" spans="1:507" ht="5.0999999999999996" hidden="1" customHeight="1" outlineLevel="3" x14ac:dyDescent="0.25">
      <c r="A25" s="440"/>
      <c r="B25" s="449"/>
      <c r="C25" s="659">
        <f>INT($C$6)+3.005</f>
        <v>4.0049999999999999</v>
      </c>
      <c r="D25" s="471" t="s">
        <v>502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52"/>
      <c r="SK25" s="440"/>
      <c r="SL25" s="440"/>
      <c r="SM25" s="440"/>
    </row>
    <row r="26" spans="1:507" hidden="1" outlineLevel="3" x14ac:dyDescent="0.25">
      <c r="A26" s="440"/>
      <c r="B26" s="449"/>
      <c r="C26" s="659">
        <f>INT($C$6)+3</f>
        <v>4</v>
      </c>
      <c r="D26" s="471"/>
      <c r="E26" s="529"/>
      <c r="F26" s="529"/>
      <c r="G26" s="471"/>
      <c r="H26" s="665" t="s">
        <v>508</v>
      </c>
      <c r="I26" s="665"/>
      <c r="J26" s="478" t="s">
        <v>509</v>
      </c>
      <c r="K26" s="479">
        <v>15</v>
      </c>
      <c r="L26" s="478" t="s">
        <v>510</v>
      </c>
      <c r="M26" s="479">
        <v>8.43</v>
      </c>
      <c r="N26" s="476" t="s">
        <v>511</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1"/>
      <c r="SJ26" s="452"/>
      <c r="SK26" s="440"/>
      <c r="SL26" s="440"/>
      <c r="SM26" s="440"/>
    </row>
    <row r="27" spans="1:507" hidden="1" outlineLevel="3" x14ac:dyDescent="0.25">
      <c r="A27" s="440"/>
      <c r="B27" s="449"/>
      <c r="C27" s="659">
        <f>INT($C$6)+3</f>
        <v>4</v>
      </c>
      <c r="D27" s="471"/>
      <c r="E27" s="529"/>
      <c r="F27" s="529"/>
      <c r="G27" s="471"/>
      <c r="H27" s="476" t="s">
        <v>512</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1"/>
      <c r="SJ27" s="452"/>
      <c r="SK27" s="440"/>
      <c r="SL27" s="440"/>
      <c r="SM27" s="440"/>
    </row>
    <row r="28" spans="1:507" hidden="1" outlineLevel="3" x14ac:dyDescent="0.25">
      <c r="A28" s="440"/>
      <c r="B28" s="449"/>
      <c r="C28" s="659">
        <f>INT($C$6)+3</f>
        <v>4</v>
      </c>
      <c r="D28" s="471"/>
      <c r="E28" s="529"/>
      <c r="F28" s="529"/>
      <c r="G28" s="471"/>
      <c r="H28" s="476" t="s">
        <v>513</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1"/>
      <c r="SJ28" s="452"/>
      <c r="SK28" s="440"/>
      <c r="SL28" s="440"/>
      <c r="SM28" s="440"/>
    </row>
    <row r="29" spans="1:507" hidden="1" outlineLevel="3" x14ac:dyDescent="0.25">
      <c r="A29" s="440"/>
      <c r="B29" s="449"/>
      <c r="C29" s="659">
        <f>INT($C$6)+3</f>
        <v>4</v>
      </c>
      <c r="D29" s="471"/>
      <c r="E29" s="529"/>
      <c r="F29" s="529"/>
      <c r="G29" s="471"/>
      <c r="H29" s="476" t="s">
        <v>514</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1"/>
      <c r="SJ29" s="452"/>
      <c r="SK29" s="440"/>
      <c r="SL29" s="440"/>
      <c r="SM29" s="440"/>
    </row>
    <row r="30" spans="1:507" hidden="1" outlineLevel="3" x14ac:dyDescent="0.25">
      <c r="A30" s="440"/>
      <c r="B30" s="449"/>
      <c r="C30" s="659">
        <f>INT($C$6)+3</f>
        <v>4</v>
      </c>
      <c r="D30" s="471"/>
      <c r="E30" s="529"/>
      <c r="F30" s="529"/>
      <c r="G30" s="471"/>
      <c r="H30" s="476" t="s">
        <v>515</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1"/>
      <c r="SJ30" s="452"/>
      <c r="SK30" s="440"/>
      <c r="SL30" s="440"/>
      <c r="SM30" s="440"/>
    </row>
    <row r="31" spans="1:507"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t="s">
        <v>507</v>
      </c>
      <c r="SJ31" s="452"/>
      <c r="SK31" s="440"/>
      <c r="SL31" s="440"/>
      <c r="SM31" s="440"/>
    </row>
    <row r="32" spans="1:507"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52"/>
      <c r="SK32" s="440"/>
      <c r="SL32" s="440"/>
      <c r="SM32" s="440"/>
    </row>
    <row r="33" spans="1:507"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4" t="s">
        <v>141</v>
      </c>
      <c r="SK33" s="440"/>
      <c r="SL33" s="440"/>
      <c r="SM33" s="440"/>
    </row>
    <row r="34" spans="1:507"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40"/>
      <c r="SL34" s="440"/>
      <c r="SM34" s="440"/>
    </row>
    <row r="35" spans="1:507"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row>
    <row r="36" spans="1:507"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row>
    <row r="37" spans="1:507"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0"/>
      <c r="SL37" s="440"/>
      <c r="SM37" s="440"/>
    </row>
    <row r="38" spans="1:507" ht="5.0999999999999996" customHeight="1" outlineLevel="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8"/>
      <c r="SK38" s="440"/>
      <c r="SL38" s="440"/>
      <c r="SM38" s="440"/>
    </row>
    <row r="39" spans="1:507" outlineLevel="4" x14ac:dyDescent="0.25">
      <c r="A39" s="440"/>
      <c r="B39" s="449"/>
      <c r="C39" s="659">
        <f>INT(MAX($C$56:$C$75))+1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0"/>
      <c r="SJ39" s="452"/>
      <c r="SK39" s="440"/>
      <c r="SL39" s="440"/>
      <c r="SM39" s="440"/>
    </row>
    <row r="40" spans="1:507" ht="20.100000000000001" customHeight="1" x14ac:dyDescent="0.25">
      <c r="A40" s="440"/>
      <c r="B40" s="449"/>
      <c r="C40" s="659">
        <v>1.02</v>
      </c>
      <c r="D40" s="453"/>
      <c r="E40" s="522" t="s">
        <v>493</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525"/>
      <c r="SJ40" s="452"/>
      <c r="SK40" s="440"/>
      <c r="SL40" s="440"/>
      <c r="SM40" s="440"/>
    </row>
    <row r="41" spans="1:507" ht="20.100000000000001" customHeight="1" outlineLevel="1" x14ac:dyDescent="0.25">
      <c r="A41" s="440"/>
      <c r="B41" s="449"/>
      <c r="C41" s="659">
        <f>INT($C$40)+1.02</f>
        <v>2.02</v>
      </c>
      <c r="D41" s="453"/>
      <c r="E41" s="522" t="s">
        <v>495</v>
      </c>
      <c r="F41" s="526">
        <v>1</v>
      </c>
      <c r="G41" s="462"/>
      <c r="H41" s="671" t="s">
        <v>787</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528"/>
      <c r="SJ41" s="452"/>
      <c r="SK41" s="440"/>
      <c r="SL41" s="440"/>
      <c r="SM41" s="440"/>
    </row>
    <row r="42" spans="1:507" ht="5.0999999999999996"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2"/>
      <c r="SK42" s="440"/>
      <c r="SL42" s="440"/>
      <c r="SM42" s="440"/>
    </row>
    <row r="43" spans="1:507"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H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50"/>
      <c r="SJ43" s="452"/>
      <c r="SK43" s="440"/>
      <c r="SL43" s="440"/>
      <c r="SM43" s="440"/>
    </row>
    <row r="44" spans="1:507"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H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450"/>
      <c r="SJ44" s="452"/>
      <c r="SK44" s="440"/>
      <c r="SL44" s="440"/>
      <c r="SM44" s="440"/>
    </row>
    <row r="45" spans="1:507" hidden="1" outlineLevel="3" x14ac:dyDescent="0.25">
      <c r="A45" s="440"/>
      <c r="B45" s="449"/>
      <c r="C45" s="659">
        <f>INT($C$40)+3</f>
        <v>4</v>
      </c>
      <c r="D45" s="450"/>
      <c r="E45" s="529"/>
      <c r="F45" s="529"/>
      <c r="G45" s="450"/>
      <c r="H45" s="469"/>
      <c r="I45" s="469"/>
      <c r="J45" s="673" t="s">
        <v>866</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0</v>
      </c>
      <c r="SI45" s="450"/>
      <c r="SJ45" s="452"/>
      <c r="SK45" s="440"/>
      <c r="SL45" s="440"/>
      <c r="SM45" s="440"/>
    </row>
    <row r="46" spans="1:507" hidden="1" outlineLevel="3" x14ac:dyDescent="0.25">
      <c r="A46" s="440"/>
      <c r="B46" s="449"/>
      <c r="C46" s="659">
        <f>INT($C$40)+3</f>
        <v>4</v>
      </c>
      <c r="D46" s="450"/>
      <c r="E46" s="529"/>
      <c r="F46" s="529"/>
      <c r="G46" s="450"/>
      <c r="H46" s="469"/>
      <c r="I46" s="469"/>
      <c r="J46" s="673" t="s">
        <v>867</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0</v>
      </c>
      <c r="SI46" s="450"/>
      <c r="SJ46" s="452"/>
      <c r="SK46" s="440"/>
      <c r="SL46" s="440"/>
      <c r="SM46" s="440"/>
    </row>
    <row r="47" spans="1:507" outlineLevel="2" collapsed="1" x14ac:dyDescent="0.25">
      <c r="A47" s="440"/>
      <c r="B47" s="449"/>
      <c r="C47" s="659">
        <f>INT($C$40)+2</f>
        <v>3</v>
      </c>
      <c r="D47" s="450"/>
      <c r="E47" s="529"/>
      <c r="F47" s="529"/>
      <c r="G47" s="450"/>
      <c r="H47" s="469"/>
      <c r="I47" s="469" t="s">
        <v>868</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0"/>
      <c r="SJ47" s="452"/>
      <c r="SK47" s="440"/>
      <c r="SL47" s="440"/>
      <c r="SM47" s="440"/>
    </row>
    <row r="48" spans="1:507" hidden="1" outlineLevel="3" x14ac:dyDescent="0.25">
      <c r="A48" s="440"/>
      <c r="B48" s="449"/>
      <c r="C48" s="659">
        <f>INT($C$40)+3</f>
        <v>4</v>
      </c>
      <c r="D48" s="450"/>
      <c r="E48" s="529"/>
      <c r="F48" s="529"/>
      <c r="G48" s="450"/>
      <c r="H48" s="469"/>
      <c r="I48" s="469"/>
      <c r="J48" s="673" t="s">
        <v>866</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0</v>
      </c>
      <c r="SI48" s="450"/>
      <c r="SJ48" s="452"/>
      <c r="SK48" s="440"/>
      <c r="SL48" s="440"/>
      <c r="SM48" s="440"/>
    </row>
    <row r="49" spans="1:507" hidden="1" outlineLevel="3" x14ac:dyDescent="0.25">
      <c r="A49" s="440"/>
      <c r="B49" s="449"/>
      <c r="C49" s="659">
        <f>INT($C$40)+3</f>
        <v>4</v>
      </c>
      <c r="D49" s="450"/>
      <c r="E49" s="529"/>
      <c r="F49" s="529"/>
      <c r="G49" s="450"/>
      <c r="H49" s="469"/>
      <c r="I49" s="469"/>
      <c r="J49" s="673" t="s">
        <v>867</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0</v>
      </c>
      <c r="SI49" s="450"/>
      <c r="SJ49" s="452"/>
      <c r="SK49" s="440"/>
      <c r="SL49" s="440"/>
      <c r="SM49" s="440"/>
    </row>
    <row r="50" spans="1:507"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0"/>
      <c r="SJ50" s="452"/>
      <c r="SK50" s="440"/>
      <c r="SL50" s="440"/>
      <c r="SM50" s="440"/>
    </row>
    <row r="51" spans="1:507" ht="11.45" customHeight="1" outlineLevel="2" collapsed="1" x14ac:dyDescent="0.25">
      <c r="A51" s="440"/>
      <c r="B51" s="449" t="s">
        <v>499</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50"/>
      <c r="SJ51" s="452"/>
      <c r="SK51" s="440"/>
      <c r="SL51" s="440"/>
      <c r="SM51" s="440"/>
    </row>
    <row r="52" spans="1:507" hidden="1" outlineLevel="4" x14ac:dyDescent="0.25">
      <c r="A52" s="440"/>
      <c r="B52" s="449"/>
      <c r="C52" s="659">
        <f>INT(MAX($C$56:$C$75))+1</f>
        <v>5</v>
      </c>
      <c r="D52" s="471"/>
      <c r="E52" s="529"/>
      <c r="F52" s="529"/>
      <c r="G52" s="471"/>
      <c r="H52" s="529" t="s">
        <v>869</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H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471"/>
      <c r="SJ52" s="452"/>
      <c r="SK52" s="440"/>
      <c r="SL52" s="440"/>
      <c r="SM52" s="440"/>
    </row>
    <row r="53" spans="1:507" hidden="1" outlineLevel="4" x14ac:dyDescent="0.25">
      <c r="A53" s="440"/>
      <c r="B53" s="449" t="s">
        <v>500</v>
      </c>
      <c r="C53" s="659">
        <f>INT(MAX($C$56:$C$75))+1</f>
        <v>5</v>
      </c>
      <c r="D53" s="471" t="s">
        <v>501</v>
      </c>
      <c r="E53" s="529"/>
      <c r="F53" s="529"/>
      <c r="G53" s="471"/>
      <c r="H53" s="529" t="s">
        <v>870</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H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471"/>
      <c r="SJ53" s="452"/>
      <c r="SK53" s="440"/>
      <c r="SL53" s="440"/>
      <c r="SM53" s="440"/>
    </row>
    <row r="54" spans="1:507" outlineLevel="1" x14ac:dyDescent="0.25">
      <c r="A54" s="440"/>
      <c r="B54" s="449"/>
      <c r="C54" s="659">
        <f>INT($C$40)+1</f>
        <v>2</v>
      </c>
      <c r="D54" s="471"/>
      <c r="E54" s="529"/>
      <c r="F54" s="529"/>
      <c r="G54" s="471"/>
      <c r="H54" s="532" t="s">
        <v>878</v>
      </c>
      <c r="I54" s="489" t="s">
        <v>890</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471"/>
      <c r="SJ54" s="452"/>
      <c r="SK54" s="440"/>
      <c r="SL54" s="440"/>
      <c r="SM54" s="440"/>
    </row>
    <row r="55" spans="1:507" outlineLevel="1" x14ac:dyDescent="0.25">
      <c r="A55" s="440"/>
      <c r="B55" s="449"/>
      <c r="C55" s="659">
        <f>INT($C$40)+1</f>
        <v>2</v>
      </c>
      <c r="D55" s="471"/>
      <c r="E55" s="529"/>
      <c r="F55" s="529"/>
      <c r="G55" s="471"/>
      <c r="H55" s="675" t="s">
        <v>498</v>
      </c>
      <c r="I55" s="675" t="s">
        <v>209</v>
      </c>
      <c r="J55" s="680">
        <f>COUNT($J$57:$J$75)</f>
        <v>6</v>
      </c>
      <c r="K55" s="479">
        <f>COUNTA($I$57:$I$75)/J55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471"/>
      <c r="SJ55" s="452"/>
      <c r="SK55" s="440"/>
      <c r="SL55" s="440"/>
      <c r="SM55" s="440"/>
    </row>
    <row r="56" spans="1:507" ht="5.0999999999999996" customHeight="1" outlineLevel="3" x14ac:dyDescent="0.25">
      <c r="A56" s="440"/>
      <c r="B56" s="449"/>
      <c r="C56" s="659">
        <f>INT($C$40)+3.005</f>
        <v>4.0049999999999999</v>
      </c>
      <c r="D56" s="471" t="s">
        <v>502</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471"/>
      <c r="SJ56" s="452"/>
      <c r="SK56" s="440"/>
      <c r="SL56" s="440"/>
      <c r="SM56" s="440"/>
    </row>
    <row r="57" spans="1:507" outlineLevel="2" x14ac:dyDescent="0.25">
      <c r="A57" s="440"/>
      <c r="B57" s="449"/>
      <c r="C57" s="659">
        <f>INT($C$40)+2</f>
        <v>3</v>
      </c>
      <c r="D57" s="471"/>
      <c r="E57" s="529">
        <v>1</v>
      </c>
      <c r="F57" s="529"/>
      <c r="G57" s="471"/>
      <c r="H57" s="676" t="s">
        <v>871</v>
      </c>
      <c r="I57" s="677" t="s">
        <v>872</v>
      </c>
      <c r="J57" s="677">
        <v>0</v>
      </c>
      <c r="K57" s="678">
        <v>1.9</v>
      </c>
      <c r="L57" s="678">
        <v>1.9</v>
      </c>
      <c r="M57" s="678">
        <v>1.9</v>
      </c>
      <c r="N57" s="678">
        <v>1.9</v>
      </c>
      <c r="O57" s="678">
        <v>2</v>
      </c>
      <c r="P57" s="678">
        <v>2.0299999999999998</v>
      </c>
      <c r="Q57" s="678">
        <f t="shared" ref="Q57:AC58" si="32">P57+0.01</f>
        <v>2.0399999999999996</v>
      </c>
      <c r="R57" s="678">
        <f t="shared" si="32"/>
        <v>2.0499999999999994</v>
      </c>
      <c r="S57" s="678">
        <f t="shared" si="32"/>
        <v>2.0599999999999992</v>
      </c>
      <c r="T57" s="678">
        <f t="shared" si="32"/>
        <v>2.069999999999999</v>
      </c>
      <c r="U57" s="678">
        <f t="shared" si="32"/>
        <v>2.0799999999999987</v>
      </c>
      <c r="V57" s="678">
        <f t="shared" si="32"/>
        <v>2.0899999999999985</v>
      </c>
      <c r="W57" s="678">
        <f t="shared" si="32"/>
        <v>2.0999999999999983</v>
      </c>
      <c r="X57" s="678">
        <f t="shared" si="32"/>
        <v>2.1099999999999981</v>
      </c>
      <c r="Y57" s="678">
        <f t="shared" si="32"/>
        <v>2.1199999999999979</v>
      </c>
      <c r="Z57" s="678">
        <f t="shared" si="32"/>
        <v>2.1299999999999977</v>
      </c>
      <c r="AA57" s="678">
        <f t="shared" si="32"/>
        <v>2.1399999999999975</v>
      </c>
      <c r="AB57" s="678">
        <f t="shared" si="32"/>
        <v>2.1499999999999972</v>
      </c>
      <c r="AC57" s="678">
        <f t="shared" si="32"/>
        <v>2.159999999999997</v>
      </c>
      <c r="AD57" s="678">
        <v>2.2000000000000002</v>
      </c>
      <c r="AE57" s="678">
        <f t="shared" ref="AE57:AL57" si="33">AD57</f>
        <v>2.2000000000000002</v>
      </c>
      <c r="AF57" s="678">
        <f t="shared" si="33"/>
        <v>2.2000000000000002</v>
      </c>
      <c r="AG57" s="678">
        <f t="shared" si="33"/>
        <v>2.2000000000000002</v>
      </c>
      <c r="AH57" s="678">
        <f t="shared" si="33"/>
        <v>2.2000000000000002</v>
      </c>
      <c r="AI57" s="678">
        <f t="shared" si="33"/>
        <v>2.2000000000000002</v>
      </c>
      <c r="AJ57" s="678">
        <f t="shared" si="33"/>
        <v>2.2000000000000002</v>
      </c>
      <c r="AK57" s="678">
        <f t="shared" si="33"/>
        <v>2.2000000000000002</v>
      </c>
      <c r="AL57" s="678">
        <f t="shared" si="33"/>
        <v>2.2000000000000002</v>
      </c>
      <c r="AM57" s="678">
        <f>AL57</f>
        <v>2.2000000000000002</v>
      </c>
      <c r="AN57" s="678">
        <v>1.85</v>
      </c>
      <c r="AO57" s="678">
        <v>1.85</v>
      </c>
      <c r="AP57" s="678">
        <v>1.85</v>
      </c>
      <c r="AQ57" s="678">
        <v>1.85</v>
      </c>
      <c r="AR57" s="678">
        <v>1.85</v>
      </c>
      <c r="AS57" s="678">
        <v>1.85</v>
      </c>
      <c r="AT57" s="678">
        <v>1.85</v>
      </c>
      <c r="AU57" s="678">
        <v>1.85</v>
      </c>
      <c r="AV57" s="678">
        <v>1.85</v>
      </c>
      <c r="AW57" s="678">
        <v>1.85</v>
      </c>
      <c r="AX57" s="678">
        <v>1.85</v>
      </c>
      <c r="AY57" s="678">
        <v>1.85</v>
      </c>
      <c r="AZ57" s="678">
        <v>1.85</v>
      </c>
      <c r="BA57" s="678">
        <v>1.8</v>
      </c>
      <c r="BB57" s="678">
        <v>1.8</v>
      </c>
      <c r="BC57" s="678">
        <v>1.8</v>
      </c>
      <c r="BD57" s="678">
        <v>1.8</v>
      </c>
      <c r="BE57" s="678">
        <v>1.8</v>
      </c>
      <c r="BF57" s="678">
        <v>1.8</v>
      </c>
      <c r="BG57" s="678">
        <v>1.8</v>
      </c>
      <c r="BH57" s="678">
        <v>1.9</v>
      </c>
      <c r="BI57" s="678">
        <v>1.9</v>
      </c>
      <c r="BJ57" s="678">
        <v>1.9</v>
      </c>
      <c r="BK57" s="678">
        <f t="shared" ref="BK57:BZ59" si="34">K57</f>
        <v>1.9</v>
      </c>
      <c r="BL57" s="678">
        <f t="shared" si="34"/>
        <v>1.9</v>
      </c>
      <c r="BM57" s="678">
        <f t="shared" si="34"/>
        <v>1.9</v>
      </c>
      <c r="BN57" s="678">
        <f t="shared" si="34"/>
        <v>1.9</v>
      </c>
      <c r="BO57" s="678">
        <f t="shared" si="34"/>
        <v>2</v>
      </c>
      <c r="BP57" s="678">
        <f t="shared" si="34"/>
        <v>2.0299999999999998</v>
      </c>
      <c r="BQ57" s="678">
        <f t="shared" si="34"/>
        <v>2.0399999999999996</v>
      </c>
      <c r="BR57" s="678">
        <f t="shared" si="34"/>
        <v>2.0499999999999994</v>
      </c>
      <c r="BS57" s="678">
        <f t="shared" si="34"/>
        <v>2.0599999999999992</v>
      </c>
      <c r="BT57" s="678">
        <f t="shared" si="34"/>
        <v>2.069999999999999</v>
      </c>
      <c r="BU57" s="678">
        <f t="shared" si="34"/>
        <v>2.0799999999999987</v>
      </c>
      <c r="BV57" s="678">
        <f t="shared" si="34"/>
        <v>2.0899999999999985</v>
      </c>
      <c r="BW57" s="678">
        <f t="shared" si="34"/>
        <v>2.0999999999999983</v>
      </c>
      <c r="BX57" s="678">
        <f t="shared" si="34"/>
        <v>2.1099999999999981</v>
      </c>
      <c r="BY57" s="678">
        <f t="shared" si="34"/>
        <v>2.1199999999999979</v>
      </c>
      <c r="BZ57" s="678">
        <f t="shared" si="34"/>
        <v>2.1299999999999977</v>
      </c>
      <c r="CA57" s="678">
        <f t="shared" ref="CA57:CP59" si="35">AA57</f>
        <v>2.1399999999999975</v>
      </c>
      <c r="CB57" s="678">
        <f t="shared" si="35"/>
        <v>2.1499999999999972</v>
      </c>
      <c r="CC57" s="678">
        <f t="shared" si="35"/>
        <v>2.159999999999997</v>
      </c>
      <c r="CD57" s="678">
        <f t="shared" si="35"/>
        <v>2.2000000000000002</v>
      </c>
      <c r="CE57" s="678">
        <f t="shared" si="35"/>
        <v>2.2000000000000002</v>
      </c>
      <c r="CF57" s="678">
        <f t="shared" si="35"/>
        <v>2.2000000000000002</v>
      </c>
      <c r="CG57" s="678">
        <f t="shared" si="35"/>
        <v>2.2000000000000002</v>
      </c>
      <c r="CH57" s="678">
        <f t="shared" si="35"/>
        <v>2.2000000000000002</v>
      </c>
      <c r="CI57" s="678">
        <f t="shared" si="35"/>
        <v>2.2000000000000002</v>
      </c>
      <c r="CJ57" s="678">
        <f t="shared" si="35"/>
        <v>2.2000000000000002</v>
      </c>
      <c r="CK57" s="678">
        <f t="shared" si="35"/>
        <v>2.2000000000000002</v>
      </c>
      <c r="CL57" s="678">
        <f t="shared" si="35"/>
        <v>2.2000000000000002</v>
      </c>
      <c r="CM57" s="678">
        <f t="shared" si="35"/>
        <v>2.2000000000000002</v>
      </c>
      <c r="CN57" s="678">
        <f t="shared" si="35"/>
        <v>1.85</v>
      </c>
      <c r="CO57" s="678">
        <f t="shared" si="35"/>
        <v>1.85</v>
      </c>
      <c r="CP57" s="678">
        <f t="shared" si="35"/>
        <v>1.85</v>
      </c>
      <c r="CQ57" s="678">
        <f t="shared" ref="CQ57:DF59" si="36">AQ57</f>
        <v>1.85</v>
      </c>
      <c r="CR57" s="678">
        <f t="shared" si="36"/>
        <v>1.85</v>
      </c>
      <c r="CS57" s="678">
        <f t="shared" si="36"/>
        <v>1.85</v>
      </c>
      <c r="CT57" s="678">
        <f t="shared" si="36"/>
        <v>1.85</v>
      </c>
      <c r="CU57" s="678">
        <f t="shared" si="36"/>
        <v>1.85</v>
      </c>
      <c r="CV57" s="678">
        <f t="shared" si="36"/>
        <v>1.85</v>
      </c>
      <c r="CW57" s="678">
        <f t="shared" si="36"/>
        <v>1.85</v>
      </c>
      <c r="CX57" s="678">
        <f t="shared" si="36"/>
        <v>1.85</v>
      </c>
      <c r="CY57" s="678">
        <f t="shared" si="36"/>
        <v>1.85</v>
      </c>
      <c r="CZ57" s="678">
        <f t="shared" si="36"/>
        <v>1.85</v>
      </c>
      <c r="DA57" s="678">
        <f t="shared" si="36"/>
        <v>1.8</v>
      </c>
      <c r="DB57" s="678">
        <f t="shared" si="36"/>
        <v>1.8</v>
      </c>
      <c r="DC57" s="678">
        <f t="shared" si="36"/>
        <v>1.8</v>
      </c>
      <c r="DD57" s="678">
        <f t="shared" si="36"/>
        <v>1.8</v>
      </c>
      <c r="DE57" s="678">
        <f t="shared" si="36"/>
        <v>1.8</v>
      </c>
      <c r="DF57" s="678">
        <f t="shared" si="36"/>
        <v>1.8</v>
      </c>
      <c r="DG57" s="678">
        <f t="shared" ref="DG57:DV59" si="37">BG57</f>
        <v>1.8</v>
      </c>
      <c r="DH57" s="678">
        <f t="shared" si="37"/>
        <v>1.9</v>
      </c>
      <c r="DI57" s="678">
        <f t="shared" si="37"/>
        <v>1.9</v>
      </c>
      <c r="DJ57" s="678">
        <f t="shared" si="37"/>
        <v>1.9</v>
      </c>
      <c r="DK57" s="678">
        <f t="shared" si="37"/>
        <v>1.9</v>
      </c>
      <c r="DL57" s="678">
        <f t="shared" si="37"/>
        <v>1.9</v>
      </c>
      <c r="DM57" s="678">
        <f t="shared" si="37"/>
        <v>1.9</v>
      </c>
      <c r="DN57" s="678">
        <f t="shared" si="37"/>
        <v>1.9</v>
      </c>
      <c r="DO57" s="678">
        <f t="shared" si="37"/>
        <v>2</v>
      </c>
      <c r="DP57" s="678">
        <f t="shared" si="37"/>
        <v>2.0299999999999998</v>
      </c>
      <c r="DQ57" s="678">
        <f t="shared" si="37"/>
        <v>2.0399999999999996</v>
      </c>
      <c r="DR57" s="678">
        <f t="shared" si="37"/>
        <v>2.0499999999999994</v>
      </c>
      <c r="DS57" s="678">
        <f t="shared" si="37"/>
        <v>2.0599999999999992</v>
      </c>
      <c r="DT57" s="678">
        <f t="shared" si="37"/>
        <v>2.069999999999999</v>
      </c>
      <c r="DU57" s="678">
        <f t="shared" si="37"/>
        <v>2.0799999999999987</v>
      </c>
      <c r="DV57" s="678">
        <f t="shared" si="37"/>
        <v>2.0899999999999985</v>
      </c>
      <c r="DW57" s="678">
        <f t="shared" ref="DW57:EL59" si="38">BW57</f>
        <v>2.0999999999999983</v>
      </c>
      <c r="DX57" s="678">
        <f t="shared" si="38"/>
        <v>2.1099999999999981</v>
      </c>
      <c r="DY57" s="678">
        <f t="shared" si="38"/>
        <v>2.1199999999999979</v>
      </c>
      <c r="DZ57" s="678">
        <f t="shared" si="38"/>
        <v>2.1299999999999977</v>
      </c>
      <c r="EA57" s="678">
        <f t="shared" si="38"/>
        <v>2.1399999999999975</v>
      </c>
      <c r="EB57" s="678">
        <f t="shared" si="38"/>
        <v>2.1499999999999972</v>
      </c>
      <c r="EC57" s="678">
        <f t="shared" si="38"/>
        <v>2.159999999999997</v>
      </c>
      <c r="ED57" s="678">
        <f t="shared" si="38"/>
        <v>2.2000000000000002</v>
      </c>
      <c r="EE57" s="678">
        <f t="shared" si="38"/>
        <v>2.2000000000000002</v>
      </c>
      <c r="EF57" s="678">
        <f t="shared" si="38"/>
        <v>2.2000000000000002</v>
      </c>
      <c r="EG57" s="678">
        <f t="shared" si="38"/>
        <v>2.2000000000000002</v>
      </c>
      <c r="EH57" s="678">
        <f t="shared" si="38"/>
        <v>2.2000000000000002</v>
      </c>
      <c r="EI57" s="678">
        <f t="shared" si="38"/>
        <v>2.2000000000000002</v>
      </c>
      <c r="EJ57" s="678">
        <f t="shared" si="38"/>
        <v>2.2000000000000002</v>
      </c>
      <c r="EK57" s="678">
        <f t="shared" si="38"/>
        <v>2.2000000000000002</v>
      </c>
      <c r="EL57" s="678">
        <f t="shared" si="38"/>
        <v>2.2000000000000002</v>
      </c>
      <c r="EM57" s="678">
        <f t="shared" ref="EM57:FB59" si="39">CM57</f>
        <v>2.2000000000000002</v>
      </c>
      <c r="EN57" s="678">
        <f t="shared" si="39"/>
        <v>1.85</v>
      </c>
      <c r="EO57" s="678">
        <f t="shared" si="39"/>
        <v>1.85</v>
      </c>
      <c r="EP57" s="678">
        <f t="shared" si="39"/>
        <v>1.85</v>
      </c>
      <c r="EQ57" s="678">
        <f t="shared" si="39"/>
        <v>1.85</v>
      </c>
      <c r="ER57" s="678">
        <f t="shared" si="39"/>
        <v>1.85</v>
      </c>
      <c r="ES57" s="678">
        <f t="shared" si="39"/>
        <v>1.85</v>
      </c>
      <c r="ET57" s="678">
        <f t="shared" si="39"/>
        <v>1.85</v>
      </c>
      <c r="EU57" s="678">
        <f t="shared" si="39"/>
        <v>1.85</v>
      </c>
      <c r="EV57" s="678">
        <f t="shared" si="39"/>
        <v>1.85</v>
      </c>
      <c r="EW57" s="678">
        <f t="shared" si="39"/>
        <v>1.85</v>
      </c>
      <c r="EX57" s="678">
        <f t="shared" si="39"/>
        <v>1.85</v>
      </c>
      <c r="EY57" s="678">
        <f t="shared" si="39"/>
        <v>1.85</v>
      </c>
      <c r="EZ57" s="678">
        <f t="shared" si="39"/>
        <v>1.85</v>
      </c>
      <c r="FA57" s="678">
        <f t="shared" si="39"/>
        <v>1.8</v>
      </c>
      <c r="FB57" s="678">
        <f t="shared" si="39"/>
        <v>1.8</v>
      </c>
      <c r="FC57" s="678">
        <f t="shared" ref="FC57:FR59" si="40">DC57</f>
        <v>1.8</v>
      </c>
      <c r="FD57" s="678">
        <f t="shared" si="40"/>
        <v>1.8</v>
      </c>
      <c r="FE57" s="678">
        <f t="shared" si="40"/>
        <v>1.8</v>
      </c>
      <c r="FF57" s="678">
        <f t="shared" si="40"/>
        <v>1.8</v>
      </c>
      <c r="FG57" s="678">
        <f t="shared" si="40"/>
        <v>1.8</v>
      </c>
      <c r="FH57" s="678">
        <f t="shared" si="40"/>
        <v>1.9</v>
      </c>
      <c r="FI57" s="678">
        <f t="shared" si="40"/>
        <v>1.9</v>
      </c>
      <c r="FJ57" s="678">
        <f t="shared" si="40"/>
        <v>1.9</v>
      </c>
      <c r="FK57" s="678">
        <f t="shared" si="40"/>
        <v>1.9</v>
      </c>
      <c r="FL57" s="678">
        <f t="shared" si="40"/>
        <v>1.9</v>
      </c>
      <c r="FM57" s="678">
        <f t="shared" si="40"/>
        <v>1.9</v>
      </c>
      <c r="FN57" s="678">
        <f t="shared" si="40"/>
        <v>1.9</v>
      </c>
      <c r="FO57" s="678">
        <f t="shared" si="40"/>
        <v>2</v>
      </c>
      <c r="FP57" s="678">
        <f t="shared" si="40"/>
        <v>2.0299999999999998</v>
      </c>
      <c r="FQ57" s="678">
        <f t="shared" si="40"/>
        <v>2.0399999999999996</v>
      </c>
      <c r="FR57" s="678">
        <f t="shared" si="40"/>
        <v>2.0499999999999994</v>
      </c>
      <c r="FS57" s="678">
        <f t="shared" ref="FS57:GH59" si="41">DS57</f>
        <v>2.0599999999999992</v>
      </c>
      <c r="FT57" s="678">
        <f t="shared" si="41"/>
        <v>2.069999999999999</v>
      </c>
      <c r="FU57" s="678">
        <f t="shared" si="41"/>
        <v>2.0799999999999987</v>
      </c>
      <c r="FV57" s="678">
        <f t="shared" si="41"/>
        <v>2.0899999999999985</v>
      </c>
      <c r="FW57" s="678">
        <f t="shared" si="41"/>
        <v>2.0999999999999983</v>
      </c>
      <c r="FX57" s="678">
        <f t="shared" si="41"/>
        <v>2.1099999999999981</v>
      </c>
      <c r="FY57" s="678">
        <f t="shared" si="41"/>
        <v>2.1199999999999979</v>
      </c>
      <c r="FZ57" s="678">
        <f t="shared" si="41"/>
        <v>2.1299999999999977</v>
      </c>
      <c r="GA57" s="678">
        <f t="shared" si="41"/>
        <v>2.1399999999999975</v>
      </c>
      <c r="GB57" s="678">
        <f t="shared" si="41"/>
        <v>2.1499999999999972</v>
      </c>
      <c r="GC57" s="678">
        <f t="shared" si="41"/>
        <v>2.159999999999997</v>
      </c>
      <c r="GD57" s="678">
        <f t="shared" si="41"/>
        <v>2.2000000000000002</v>
      </c>
      <c r="GE57" s="678">
        <f t="shared" si="41"/>
        <v>2.2000000000000002</v>
      </c>
      <c r="GF57" s="678">
        <f t="shared" si="41"/>
        <v>2.2000000000000002</v>
      </c>
      <c r="GG57" s="678">
        <f t="shared" si="41"/>
        <v>2.2000000000000002</v>
      </c>
      <c r="GH57" s="678">
        <f t="shared" si="41"/>
        <v>2.2000000000000002</v>
      </c>
      <c r="GI57" s="678">
        <f t="shared" ref="GI57:GX59" si="42">EI57</f>
        <v>2.2000000000000002</v>
      </c>
      <c r="GJ57" s="678">
        <f t="shared" si="42"/>
        <v>2.2000000000000002</v>
      </c>
      <c r="GK57" s="678">
        <f t="shared" si="42"/>
        <v>2.2000000000000002</v>
      </c>
      <c r="GL57" s="678">
        <f t="shared" si="42"/>
        <v>2.2000000000000002</v>
      </c>
      <c r="GM57" s="678">
        <f t="shared" si="42"/>
        <v>2.2000000000000002</v>
      </c>
      <c r="GN57" s="678">
        <f t="shared" si="42"/>
        <v>1.85</v>
      </c>
      <c r="GO57" s="678">
        <f t="shared" si="42"/>
        <v>1.85</v>
      </c>
      <c r="GP57" s="678">
        <f t="shared" si="42"/>
        <v>1.85</v>
      </c>
      <c r="GQ57" s="678">
        <f t="shared" si="42"/>
        <v>1.85</v>
      </c>
      <c r="GR57" s="678">
        <f t="shared" si="42"/>
        <v>1.85</v>
      </c>
      <c r="GS57" s="678">
        <f t="shared" si="42"/>
        <v>1.85</v>
      </c>
      <c r="GT57" s="678">
        <f t="shared" si="42"/>
        <v>1.85</v>
      </c>
      <c r="GU57" s="678">
        <f t="shared" si="42"/>
        <v>1.85</v>
      </c>
      <c r="GV57" s="678">
        <f t="shared" si="42"/>
        <v>1.85</v>
      </c>
      <c r="GW57" s="678">
        <f t="shared" si="42"/>
        <v>1.85</v>
      </c>
      <c r="GX57" s="678">
        <f t="shared" si="42"/>
        <v>1.85</v>
      </c>
      <c r="GY57" s="678">
        <f t="shared" ref="GY57:HN59" si="43">EY57</f>
        <v>1.85</v>
      </c>
      <c r="GZ57" s="678">
        <f t="shared" si="43"/>
        <v>1.85</v>
      </c>
      <c r="HA57" s="678">
        <f t="shared" si="43"/>
        <v>1.8</v>
      </c>
      <c r="HB57" s="678">
        <f t="shared" si="43"/>
        <v>1.8</v>
      </c>
      <c r="HC57" s="678">
        <f t="shared" si="43"/>
        <v>1.8</v>
      </c>
      <c r="HD57" s="678">
        <f t="shared" si="43"/>
        <v>1.8</v>
      </c>
      <c r="HE57" s="678">
        <f t="shared" si="43"/>
        <v>1.8</v>
      </c>
      <c r="HF57" s="678">
        <f t="shared" si="43"/>
        <v>1.8</v>
      </c>
      <c r="HG57" s="678">
        <f t="shared" si="43"/>
        <v>1.8</v>
      </c>
      <c r="HH57" s="678">
        <f t="shared" si="43"/>
        <v>1.9</v>
      </c>
      <c r="HI57" s="678">
        <f t="shared" si="43"/>
        <v>1.9</v>
      </c>
      <c r="HJ57" s="678">
        <f t="shared" si="43"/>
        <v>1.9</v>
      </c>
      <c r="HK57" s="678">
        <f t="shared" si="43"/>
        <v>1.9</v>
      </c>
      <c r="HL57" s="678">
        <f t="shared" si="43"/>
        <v>1.9</v>
      </c>
      <c r="HM57" s="678">
        <f t="shared" si="43"/>
        <v>1.9</v>
      </c>
      <c r="HN57" s="678">
        <f t="shared" si="43"/>
        <v>1.9</v>
      </c>
      <c r="HO57" s="678">
        <f t="shared" ref="HO57:ID59" si="44">FO57</f>
        <v>2</v>
      </c>
      <c r="HP57" s="678">
        <f t="shared" si="44"/>
        <v>2.0299999999999998</v>
      </c>
      <c r="HQ57" s="678">
        <f t="shared" si="44"/>
        <v>2.0399999999999996</v>
      </c>
      <c r="HR57" s="678">
        <f t="shared" si="44"/>
        <v>2.0499999999999994</v>
      </c>
      <c r="HS57" s="678">
        <f t="shared" si="44"/>
        <v>2.0599999999999992</v>
      </c>
      <c r="HT57" s="678">
        <f t="shared" si="44"/>
        <v>2.069999999999999</v>
      </c>
      <c r="HU57" s="678">
        <f t="shared" si="44"/>
        <v>2.0799999999999987</v>
      </c>
      <c r="HV57" s="678">
        <f t="shared" si="44"/>
        <v>2.0899999999999985</v>
      </c>
      <c r="HW57" s="678">
        <f t="shared" si="44"/>
        <v>2.0999999999999983</v>
      </c>
      <c r="HX57" s="678">
        <f t="shared" si="44"/>
        <v>2.1099999999999981</v>
      </c>
      <c r="HY57" s="678">
        <f t="shared" si="44"/>
        <v>2.1199999999999979</v>
      </c>
      <c r="HZ57" s="678">
        <f t="shared" si="44"/>
        <v>2.1299999999999977</v>
      </c>
      <c r="IA57" s="678">
        <f t="shared" si="44"/>
        <v>2.1399999999999975</v>
      </c>
      <c r="IB57" s="678">
        <f t="shared" si="44"/>
        <v>2.1499999999999972</v>
      </c>
      <c r="IC57" s="678">
        <f t="shared" si="44"/>
        <v>2.159999999999997</v>
      </c>
      <c r="ID57" s="678">
        <f t="shared" si="44"/>
        <v>2.2000000000000002</v>
      </c>
      <c r="IE57" s="678">
        <f t="shared" ref="IE57:IT59" si="45">GE57</f>
        <v>2.2000000000000002</v>
      </c>
      <c r="IF57" s="678">
        <f t="shared" si="45"/>
        <v>2.2000000000000002</v>
      </c>
      <c r="IG57" s="678">
        <f t="shared" si="45"/>
        <v>2.2000000000000002</v>
      </c>
      <c r="IH57" s="678">
        <f t="shared" si="45"/>
        <v>2.2000000000000002</v>
      </c>
      <c r="II57" s="678">
        <f t="shared" si="45"/>
        <v>2.2000000000000002</v>
      </c>
      <c r="IJ57" s="678">
        <f t="shared" si="45"/>
        <v>2.2000000000000002</v>
      </c>
      <c r="IK57" s="678">
        <f t="shared" si="45"/>
        <v>2.2000000000000002</v>
      </c>
      <c r="IL57" s="678">
        <f t="shared" si="45"/>
        <v>2.2000000000000002</v>
      </c>
      <c r="IM57" s="678">
        <f t="shared" si="45"/>
        <v>2.2000000000000002</v>
      </c>
      <c r="IN57" s="678">
        <f t="shared" si="45"/>
        <v>1.85</v>
      </c>
      <c r="IO57" s="678">
        <f t="shared" si="45"/>
        <v>1.85</v>
      </c>
      <c r="IP57" s="678">
        <f t="shared" si="45"/>
        <v>1.85</v>
      </c>
      <c r="IQ57" s="678">
        <f t="shared" si="45"/>
        <v>1.85</v>
      </c>
      <c r="IR57" s="678">
        <f t="shared" si="45"/>
        <v>1.85</v>
      </c>
      <c r="IS57" s="678">
        <f t="shared" si="45"/>
        <v>1.85</v>
      </c>
      <c r="IT57" s="678">
        <f t="shared" si="45"/>
        <v>1.85</v>
      </c>
      <c r="IU57" s="678">
        <f t="shared" ref="IU57:JJ59" si="46">GU57</f>
        <v>1.85</v>
      </c>
      <c r="IV57" s="678">
        <f t="shared" si="46"/>
        <v>1.85</v>
      </c>
      <c r="IW57" s="678">
        <f t="shared" si="46"/>
        <v>1.85</v>
      </c>
      <c r="IX57" s="678">
        <f t="shared" si="46"/>
        <v>1.85</v>
      </c>
      <c r="IY57" s="678">
        <f t="shared" si="46"/>
        <v>1.85</v>
      </c>
      <c r="IZ57" s="678">
        <f t="shared" si="46"/>
        <v>1.85</v>
      </c>
      <c r="JA57" s="678">
        <f t="shared" si="46"/>
        <v>1.8</v>
      </c>
      <c r="JB57" s="678">
        <f t="shared" si="46"/>
        <v>1.8</v>
      </c>
      <c r="JC57" s="678">
        <f t="shared" si="46"/>
        <v>1.8</v>
      </c>
      <c r="JD57" s="678">
        <f t="shared" si="46"/>
        <v>1.8</v>
      </c>
      <c r="JE57" s="678">
        <f t="shared" si="46"/>
        <v>1.8</v>
      </c>
      <c r="JF57" s="678">
        <f t="shared" si="46"/>
        <v>1.8</v>
      </c>
      <c r="JG57" s="678">
        <f t="shared" si="46"/>
        <v>1.8</v>
      </c>
      <c r="JH57" s="678">
        <f t="shared" si="46"/>
        <v>1.9</v>
      </c>
      <c r="JI57" s="678">
        <f t="shared" si="46"/>
        <v>1.9</v>
      </c>
      <c r="JJ57" s="678">
        <f t="shared" si="46"/>
        <v>1.9</v>
      </c>
      <c r="JK57" s="678">
        <f t="shared" ref="JK57:JZ59" si="47">HK57</f>
        <v>1.9</v>
      </c>
      <c r="JL57" s="678">
        <f t="shared" si="47"/>
        <v>1.9</v>
      </c>
      <c r="JM57" s="678">
        <f t="shared" si="47"/>
        <v>1.9</v>
      </c>
      <c r="JN57" s="678">
        <f t="shared" si="47"/>
        <v>1.9</v>
      </c>
      <c r="JO57" s="678">
        <f t="shared" si="47"/>
        <v>2</v>
      </c>
      <c r="JP57" s="678">
        <f t="shared" si="47"/>
        <v>2.0299999999999998</v>
      </c>
      <c r="JQ57" s="678">
        <f t="shared" si="47"/>
        <v>2.0399999999999996</v>
      </c>
      <c r="JR57" s="678">
        <f t="shared" si="47"/>
        <v>2.0499999999999994</v>
      </c>
      <c r="JS57" s="678">
        <f t="shared" si="47"/>
        <v>2.0599999999999992</v>
      </c>
      <c r="JT57" s="678">
        <f t="shared" si="47"/>
        <v>2.069999999999999</v>
      </c>
      <c r="JU57" s="678">
        <f t="shared" si="47"/>
        <v>2.0799999999999987</v>
      </c>
      <c r="JV57" s="678">
        <f t="shared" si="47"/>
        <v>2.0899999999999985</v>
      </c>
      <c r="JW57" s="678">
        <f t="shared" si="47"/>
        <v>2.0999999999999983</v>
      </c>
      <c r="JX57" s="678">
        <f t="shared" si="47"/>
        <v>2.1099999999999981</v>
      </c>
      <c r="JY57" s="678">
        <f t="shared" si="47"/>
        <v>2.1199999999999979</v>
      </c>
      <c r="JZ57" s="678">
        <f t="shared" si="47"/>
        <v>2.1299999999999977</v>
      </c>
      <c r="KA57" s="678">
        <f t="shared" ref="KA57:KP59" si="48">IA57</f>
        <v>2.1399999999999975</v>
      </c>
      <c r="KB57" s="678">
        <f t="shared" si="48"/>
        <v>2.1499999999999972</v>
      </c>
      <c r="KC57" s="678">
        <f t="shared" si="48"/>
        <v>2.159999999999997</v>
      </c>
      <c r="KD57" s="678">
        <f t="shared" si="48"/>
        <v>2.2000000000000002</v>
      </c>
      <c r="KE57" s="678">
        <f t="shared" si="48"/>
        <v>2.2000000000000002</v>
      </c>
      <c r="KF57" s="678">
        <f t="shared" si="48"/>
        <v>2.2000000000000002</v>
      </c>
      <c r="KG57" s="678">
        <f t="shared" si="48"/>
        <v>2.2000000000000002</v>
      </c>
      <c r="KH57" s="678">
        <f t="shared" si="48"/>
        <v>2.2000000000000002</v>
      </c>
      <c r="KI57" s="678">
        <f t="shared" si="48"/>
        <v>2.2000000000000002</v>
      </c>
      <c r="KJ57" s="678">
        <f t="shared" si="48"/>
        <v>2.2000000000000002</v>
      </c>
      <c r="KK57" s="678">
        <f t="shared" si="48"/>
        <v>2.2000000000000002</v>
      </c>
      <c r="KL57" s="678">
        <f t="shared" si="48"/>
        <v>2.2000000000000002</v>
      </c>
      <c r="KM57" s="678">
        <f t="shared" si="48"/>
        <v>2.2000000000000002</v>
      </c>
      <c r="KN57" s="678">
        <f t="shared" si="48"/>
        <v>1.85</v>
      </c>
      <c r="KO57" s="678">
        <f t="shared" si="48"/>
        <v>1.85</v>
      </c>
      <c r="KP57" s="678">
        <f t="shared" si="48"/>
        <v>1.85</v>
      </c>
      <c r="KQ57" s="678">
        <f t="shared" ref="KQ57:LF59" si="49">IQ57</f>
        <v>1.85</v>
      </c>
      <c r="KR57" s="678">
        <f t="shared" si="49"/>
        <v>1.85</v>
      </c>
      <c r="KS57" s="678">
        <f t="shared" si="49"/>
        <v>1.85</v>
      </c>
      <c r="KT57" s="678">
        <f t="shared" si="49"/>
        <v>1.85</v>
      </c>
      <c r="KU57" s="678">
        <f t="shared" si="49"/>
        <v>1.85</v>
      </c>
      <c r="KV57" s="678">
        <f t="shared" si="49"/>
        <v>1.85</v>
      </c>
      <c r="KW57" s="678">
        <f t="shared" si="49"/>
        <v>1.85</v>
      </c>
      <c r="KX57" s="678">
        <f t="shared" si="49"/>
        <v>1.85</v>
      </c>
      <c r="KY57" s="678">
        <f t="shared" si="49"/>
        <v>1.85</v>
      </c>
      <c r="KZ57" s="678">
        <f t="shared" si="49"/>
        <v>1.85</v>
      </c>
      <c r="LA57" s="678">
        <f t="shared" si="49"/>
        <v>1.8</v>
      </c>
      <c r="LB57" s="678">
        <f t="shared" si="49"/>
        <v>1.8</v>
      </c>
      <c r="LC57" s="678">
        <f t="shared" si="49"/>
        <v>1.8</v>
      </c>
      <c r="LD57" s="678">
        <f t="shared" si="49"/>
        <v>1.8</v>
      </c>
      <c r="LE57" s="678">
        <f t="shared" si="49"/>
        <v>1.8</v>
      </c>
      <c r="LF57" s="678">
        <f t="shared" si="49"/>
        <v>1.8</v>
      </c>
      <c r="LG57" s="678">
        <f t="shared" ref="LG57:LV59" si="50">JG57</f>
        <v>1.8</v>
      </c>
      <c r="LH57" s="678">
        <f t="shared" si="50"/>
        <v>1.9</v>
      </c>
      <c r="LI57" s="678">
        <f t="shared" si="50"/>
        <v>1.9</v>
      </c>
      <c r="LJ57" s="678">
        <f t="shared" si="50"/>
        <v>1.9</v>
      </c>
      <c r="LK57" s="678">
        <f t="shared" si="50"/>
        <v>1.9</v>
      </c>
      <c r="LL57" s="678">
        <f t="shared" si="50"/>
        <v>1.9</v>
      </c>
      <c r="LM57" s="678">
        <f t="shared" si="50"/>
        <v>1.9</v>
      </c>
      <c r="LN57" s="678">
        <f t="shared" si="50"/>
        <v>1.9</v>
      </c>
      <c r="LO57" s="678">
        <f t="shared" si="50"/>
        <v>2</v>
      </c>
      <c r="LP57" s="678">
        <f t="shared" si="50"/>
        <v>2.0299999999999998</v>
      </c>
      <c r="LQ57" s="678">
        <f t="shared" si="50"/>
        <v>2.0399999999999996</v>
      </c>
      <c r="LR57" s="678">
        <f t="shared" si="50"/>
        <v>2.0499999999999994</v>
      </c>
      <c r="LS57" s="678">
        <f t="shared" si="50"/>
        <v>2.0599999999999992</v>
      </c>
      <c r="LT57" s="678">
        <f t="shared" si="50"/>
        <v>2.069999999999999</v>
      </c>
      <c r="LU57" s="678">
        <f t="shared" si="50"/>
        <v>2.0799999999999987</v>
      </c>
      <c r="LV57" s="678">
        <f t="shared" si="50"/>
        <v>2.0899999999999985</v>
      </c>
      <c r="LW57" s="678">
        <f t="shared" ref="LW57:ML59" si="51">JW57</f>
        <v>2.0999999999999983</v>
      </c>
      <c r="LX57" s="678">
        <f t="shared" si="51"/>
        <v>2.1099999999999981</v>
      </c>
      <c r="LY57" s="678">
        <f t="shared" si="51"/>
        <v>2.1199999999999979</v>
      </c>
      <c r="LZ57" s="678">
        <f t="shared" si="51"/>
        <v>2.1299999999999977</v>
      </c>
      <c r="MA57" s="678">
        <f t="shared" si="51"/>
        <v>2.1399999999999975</v>
      </c>
      <c r="MB57" s="678">
        <f t="shared" si="51"/>
        <v>2.1499999999999972</v>
      </c>
      <c r="MC57" s="678">
        <f t="shared" si="51"/>
        <v>2.159999999999997</v>
      </c>
      <c r="MD57" s="678">
        <f t="shared" si="51"/>
        <v>2.2000000000000002</v>
      </c>
      <c r="ME57" s="678">
        <f t="shared" si="51"/>
        <v>2.2000000000000002</v>
      </c>
      <c r="MF57" s="678">
        <f t="shared" si="51"/>
        <v>2.2000000000000002</v>
      </c>
      <c r="MG57" s="678">
        <f t="shared" si="51"/>
        <v>2.2000000000000002</v>
      </c>
      <c r="MH57" s="678">
        <f t="shared" si="51"/>
        <v>2.2000000000000002</v>
      </c>
      <c r="MI57" s="678">
        <f t="shared" si="51"/>
        <v>2.2000000000000002</v>
      </c>
      <c r="MJ57" s="678">
        <f t="shared" si="51"/>
        <v>2.2000000000000002</v>
      </c>
      <c r="MK57" s="678">
        <f t="shared" si="51"/>
        <v>2.2000000000000002</v>
      </c>
      <c r="ML57" s="678">
        <f t="shared" si="51"/>
        <v>2.2000000000000002</v>
      </c>
      <c r="MM57" s="678">
        <f t="shared" ref="MM57:NB59" si="52">KM57</f>
        <v>2.2000000000000002</v>
      </c>
      <c r="MN57" s="678">
        <f t="shared" si="52"/>
        <v>1.85</v>
      </c>
      <c r="MO57" s="678">
        <f t="shared" si="52"/>
        <v>1.85</v>
      </c>
      <c r="MP57" s="678">
        <f t="shared" si="52"/>
        <v>1.85</v>
      </c>
      <c r="MQ57" s="678">
        <f t="shared" si="52"/>
        <v>1.85</v>
      </c>
      <c r="MR57" s="678">
        <f t="shared" si="52"/>
        <v>1.85</v>
      </c>
      <c r="MS57" s="678">
        <f t="shared" si="52"/>
        <v>1.85</v>
      </c>
      <c r="MT57" s="678">
        <f t="shared" si="52"/>
        <v>1.85</v>
      </c>
      <c r="MU57" s="678">
        <f t="shared" si="52"/>
        <v>1.85</v>
      </c>
      <c r="MV57" s="678">
        <f t="shared" si="52"/>
        <v>1.85</v>
      </c>
      <c r="MW57" s="678">
        <f t="shared" si="52"/>
        <v>1.85</v>
      </c>
      <c r="MX57" s="678">
        <f t="shared" si="52"/>
        <v>1.85</v>
      </c>
      <c r="MY57" s="678">
        <f t="shared" si="52"/>
        <v>1.85</v>
      </c>
      <c r="MZ57" s="678">
        <f t="shared" si="52"/>
        <v>1.85</v>
      </c>
      <c r="NA57" s="678">
        <f t="shared" si="52"/>
        <v>1.8</v>
      </c>
      <c r="NB57" s="678">
        <f t="shared" si="52"/>
        <v>1.8</v>
      </c>
      <c r="NC57" s="678">
        <f t="shared" ref="NC57:NR59" si="53">LC57</f>
        <v>1.8</v>
      </c>
      <c r="ND57" s="678">
        <f t="shared" si="53"/>
        <v>1.8</v>
      </c>
      <c r="NE57" s="678">
        <f t="shared" si="53"/>
        <v>1.8</v>
      </c>
      <c r="NF57" s="678">
        <f t="shared" si="53"/>
        <v>1.8</v>
      </c>
      <c r="NG57" s="678">
        <f t="shared" si="53"/>
        <v>1.8</v>
      </c>
      <c r="NH57" s="678">
        <f t="shared" si="53"/>
        <v>1.9</v>
      </c>
      <c r="NI57" s="678">
        <f t="shared" si="53"/>
        <v>1.9</v>
      </c>
      <c r="NJ57" s="678">
        <f t="shared" si="53"/>
        <v>1.9</v>
      </c>
      <c r="NK57" s="678">
        <f t="shared" si="53"/>
        <v>1.9</v>
      </c>
      <c r="NL57" s="678">
        <f t="shared" si="53"/>
        <v>1.9</v>
      </c>
      <c r="NM57" s="678">
        <f t="shared" si="53"/>
        <v>1.9</v>
      </c>
      <c r="NN57" s="678">
        <f t="shared" si="53"/>
        <v>1.9</v>
      </c>
      <c r="NO57" s="678">
        <f t="shared" si="53"/>
        <v>2</v>
      </c>
      <c r="NP57" s="678">
        <f t="shared" si="53"/>
        <v>2.0299999999999998</v>
      </c>
      <c r="NQ57" s="678">
        <f t="shared" si="53"/>
        <v>2.0399999999999996</v>
      </c>
      <c r="NR57" s="678">
        <f t="shared" si="53"/>
        <v>2.0499999999999994</v>
      </c>
      <c r="NS57" s="678">
        <f t="shared" ref="NS57:OH59" si="54">LS57</f>
        <v>2.0599999999999992</v>
      </c>
      <c r="NT57" s="678">
        <f t="shared" si="54"/>
        <v>2.069999999999999</v>
      </c>
      <c r="NU57" s="678">
        <f t="shared" si="54"/>
        <v>2.0799999999999987</v>
      </c>
      <c r="NV57" s="678">
        <f t="shared" si="54"/>
        <v>2.0899999999999985</v>
      </c>
      <c r="NW57" s="678">
        <f t="shared" si="54"/>
        <v>2.0999999999999983</v>
      </c>
      <c r="NX57" s="678">
        <f t="shared" si="54"/>
        <v>2.1099999999999981</v>
      </c>
      <c r="NY57" s="678">
        <f t="shared" si="54"/>
        <v>2.1199999999999979</v>
      </c>
      <c r="NZ57" s="678">
        <f t="shared" si="54"/>
        <v>2.1299999999999977</v>
      </c>
      <c r="OA57" s="678">
        <f t="shared" si="54"/>
        <v>2.1399999999999975</v>
      </c>
      <c r="OB57" s="678">
        <f t="shared" si="54"/>
        <v>2.1499999999999972</v>
      </c>
      <c r="OC57" s="678">
        <f t="shared" si="54"/>
        <v>2.159999999999997</v>
      </c>
      <c r="OD57" s="678">
        <f t="shared" si="54"/>
        <v>2.2000000000000002</v>
      </c>
      <c r="OE57" s="678">
        <f t="shared" si="54"/>
        <v>2.2000000000000002</v>
      </c>
      <c r="OF57" s="678">
        <f t="shared" si="54"/>
        <v>2.2000000000000002</v>
      </c>
      <c r="OG57" s="678">
        <f t="shared" si="54"/>
        <v>2.2000000000000002</v>
      </c>
      <c r="OH57" s="678">
        <f t="shared" si="54"/>
        <v>2.2000000000000002</v>
      </c>
      <c r="OI57" s="678">
        <f t="shared" ref="OI57:OX59" si="55">MI57</f>
        <v>2.2000000000000002</v>
      </c>
      <c r="OJ57" s="678">
        <f t="shared" si="55"/>
        <v>2.2000000000000002</v>
      </c>
      <c r="OK57" s="678">
        <f t="shared" si="55"/>
        <v>2.2000000000000002</v>
      </c>
      <c r="OL57" s="678">
        <f t="shared" si="55"/>
        <v>2.2000000000000002</v>
      </c>
      <c r="OM57" s="678">
        <f t="shared" si="55"/>
        <v>2.2000000000000002</v>
      </c>
      <c r="ON57" s="678">
        <f t="shared" si="55"/>
        <v>1.85</v>
      </c>
      <c r="OO57" s="678">
        <f t="shared" si="55"/>
        <v>1.85</v>
      </c>
      <c r="OP57" s="678">
        <f t="shared" si="55"/>
        <v>1.85</v>
      </c>
      <c r="OQ57" s="678">
        <f t="shared" si="55"/>
        <v>1.85</v>
      </c>
      <c r="OR57" s="678">
        <f t="shared" si="55"/>
        <v>1.85</v>
      </c>
      <c r="OS57" s="678">
        <f t="shared" si="55"/>
        <v>1.85</v>
      </c>
      <c r="OT57" s="678">
        <f t="shared" si="55"/>
        <v>1.85</v>
      </c>
      <c r="OU57" s="678">
        <f t="shared" si="55"/>
        <v>1.85</v>
      </c>
      <c r="OV57" s="678">
        <f t="shared" si="55"/>
        <v>1.85</v>
      </c>
      <c r="OW57" s="678">
        <f t="shared" si="55"/>
        <v>1.85</v>
      </c>
      <c r="OX57" s="678">
        <f t="shared" si="55"/>
        <v>1.85</v>
      </c>
      <c r="OY57" s="678">
        <f t="shared" ref="OY57:PN59" si="56">MY57</f>
        <v>1.85</v>
      </c>
      <c r="OZ57" s="678">
        <f t="shared" si="56"/>
        <v>1.85</v>
      </c>
      <c r="PA57" s="678">
        <f t="shared" si="56"/>
        <v>1.8</v>
      </c>
      <c r="PB57" s="678">
        <f t="shared" si="56"/>
        <v>1.8</v>
      </c>
      <c r="PC57" s="678">
        <f t="shared" si="56"/>
        <v>1.8</v>
      </c>
      <c r="PD57" s="678">
        <f t="shared" si="56"/>
        <v>1.8</v>
      </c>
      <c r="PE57" s="678">
        <f t="shared" si="56"/>
        <v>1.8</v>
      </c>
      <c r="PF57" s="678">
        <f t="shared" si="56"/>
        <v>1.8</v>
      </c>
      <c r="PG57" s="678">
        <f t="shared" si="56"/>
        <v>1.8</v>
      </c>
      <c r="PH57" s="678">
        <f t="shared" si="56"/>
        <v>1.9</v>
      </c>
      <c r="PI57" s="678">
        <f t="shared" si="56"/>
        <v>1.9</v>
      </c>
      <c r="PJ57" s="678">
        <f t="shared" si="56"/>
        <v>1.9</v>
      </c>
      <c r="PK57" s="678">
        <f t="shared" si="56"/>
        <v>1.9</v>
      </c>
      <c r="PL57" s="678">
        <f t="shared" si="56"/>
        <v>1.9</v>
      </c>
      <c r="PM57" s="678">
        <f t="shared" si="56"/>
        <v>1.9</v>
      </c>
      <c r="PN57" s="678">
        <f t="shared" si="56"/>
        <v>1.9</v>
      </c>
      <c r="PO57" s="678">
        <f t="shared" ref="PO57:QD59" si="57">NO57</f>
        <v>2</v>
      </c>
      <c r="PP57" s="678">
        <f t="shared" si="57"/>
        <v>2.0299999999999998</v>
      </c>
      <c r="PQ57" s="678">
        <f t="shared" si="57"/>
        <v>2.0399999999999996</v>
      </c>
      <c r="PR57" s="678">
        <f t="shared" si="57"/>
        <v>2.0499999999999994</v>
      </c>
      <c r="PS57" s="678">
        <f t="shared" si="57"/>
        <v>2.0599999999999992</v>
      </c>
      <c r="PT57" s="678">
        <f t="shared" si="57"/>
        <v>2.069999999999999</v>
      </c>
      <c r="PU57" s="678">
        <f t="shared" si="57"/>
        <v>2.0799999999999987</v>
      </c>
      <c r="PV57" s="678">
        <f t="shared" si="57"/>
        <v>2.0899999999999985</v>
      </c>
      <c r="PW57" s="678">
        <f t="shared" si="57"/>
        <v>2.0999999999999983</v>
      </c>
      <c r="PX57" s="678">
        <f t="shared" si="57"/>
        <v>2.1099999999999981</v>
      </c>
      <c r="PY57" s="678">
        <f t="shared" si="57"/>
        <v>2.1199999999999979</v>
      </c>
      <c r="PZ57" s="678">
        <f t="shared" si="57"/>
        <v>2.1299999999999977</v>
      </c>
      <c r="QA57" s="678">
        <f t="shared" si="57"/>
        <v>2.1399999999999975</v>
      </c>
      <c r="QB57" s="678">
        <f t="shared" si="57"/>
        <v>2.1499999999999972</v>
      </c>
      <c r="QC57" s="678">
        <f t="shared" si="57"/>
        <v>2.159999999999997</v>
      </c>
      <c r="QD57" s="678">
        <f t="shared" si="57"/>
        <v>2.2000000000000002</v>
      </c>
      <c r="QE57" s="678">
        <f t="shared" ref="QE57:QT59" si="58">OE57</f>
        <v>2.2000000000000002</v>
      </c>
      <c r="QF57" s="678">
        <f t="shared" si="58"/>
        <v>2.2000000000000002</v>
      </c>
      <c r="QG57" s="678">
        <f t="shared" si="58"/>
        <v>2.2000000000000002</v>
      </c>
      <c r="QH57" s="678">
        <f t="shared" si="58"/>
        <v>2.2000000000000002</v>
      </c>
      <c r="QI57" s="678">
        <f t="shared" si="58"/>
        <v>2.2000000000000002</v>
      </c>
      <c r="QJ57" s="678">
        <f t="shared" si="58"/>
        <v>2.2000000000000002</v>
      </c>
      <c r="QK57" s="678">
        <f t="shared" si="58"/>
        <v>2.2000000000000002</v>
      </c>
      <c r="QL57" s="678">
        <f t="shared" si="58"/>
        <v>2.2000000000000002</v>
      </c>
      <c r="QM57" s="678">
        <f t="shared" si="58"/>
        <v>2.2000000000000002</v>
      </c>
      <c r="QN57" s="678">
        <f t="shared" si="58"/>
        <v>1.85</v>
      </c>
      <c r="QO57" s="678">
        <f t="shared" si="58"/>
        <v>1.85</v>
      </c>
      <c r="QP57" s="678">
        <f t="shared" si="58"/>
        <v>1.85</v>
      </c>
      <c r="QQ57" s="678">
        <f t="shared" si="58"/>
        <v>1.85</v>
      </c>
      <c r="QR57" s="678">
        <f t="shared" si="58"/>
        <v>1.85</v>
      </c>
      <c r="QS57" s="678">
        <f t="shared" si="58"/>
        <v>1.85</v>
      </c>
      <c r="QT57" s="678">
        <f t="shared" si="58"/>
        <v>1.85</v>
      </c>
      <c r="QU57" s="678">
        <f t="shared" ref="QU57:RJ59" si="59">OU57</f>
        <v>1.85</v>
      </c>
      <c r="QV57" s="678">
        <f t="shared" si="59"/>
        <v>1.85</v>
      </c>
      <c r="QW57" s="678">
        <f t="shared" si="59"/>
        <v>1.85</v>
      </c>
      <c r="QX57" s="678">
        <f t="shared" si="59"/>
        <v>1.85</v>
      </c>
      <c r="QY57" s="678">
        <f t="shared" si="59"/>
        <v>1.85</v>
      </c>
      <c r="QZ57" s="678">
        <f t="shared" si="59"/>
        <v>1.85</v>
      </c>
      <c r="RA57" s="678">
        <f t="shared" si="59"/>
        <v>1.8</v>
      </c>
      <c r="RB57" s="678">
        <f t="shared" si="59"/>
        <v>1.8</v>
      </c>
      <c r="RC57" s="678">
        <f t="shared" si="59"/>
        <v>1.8</v>
      </c>
      <c r="RD57" s="678">
        <f t="shared" si="59"/>
        <v>1.8</v>
      </c>
      <c r="RE57" s="678">
        <f t="shared" si="59"/>
        <v>1.8</v>
      </c>
      <c r="RF57" s="678">
        <f t="shared" si="59"/>
        <v>1.8</v>
      </c>
      <c r="RG57" s="678">
        <f t="shared" si="59"/>
        <v>1.8</v>
      </c>
      <c r="RH57" s="678">
        <f t="shared" si="59"/>
        <v>1.9</v>
      </c>
      <c r="RI57" s="678">
        <f t="shared" si="59"/>
        <v>1.9</v>
      </c>
      <c r="RJ57" s="678">
        <f t="shared" si="59"/>
        <v>1.9</v>
      </c>
      <c r="RK57" s="678">
        <f t="shared" ref="RK57:RZ59" si="60">PK57</f>
        <v>1.9</v>
      </c>
      <c r="RL57" s="678">
        <f t="shared" si="60"/>
        <v>1.9</v>
      </c>
      <c r="RM57" s="678">
        <f t="shared" si="60"/>
        <v>1.9</v>
      </c>
      <c r="RN57" s="678">
        <f t="shared" si="60"/>
        <v>1.9</v>
      </c>
      <c r="RO57" s="678">
        <f t="shared" si="60"/>
        <v>2</v>
      </c>
      <c r="RP57" s="678">
        <f t="shared" si="60"/>
        <v>2.0299999999999998</v>
      </c>
      <c r="RQ57" s="678">
        <f t="shared" si="60"/>
        <v>2.0399999999999996</v>
      </c>
      <c r="RR57" s="678">
        <f t="shared" si="60"/>
        <v>2.0499999999999994</v>
      </c>
      <c r="RS57" s="678">
        <f t="shared" si="60"/>
        <v>2.0599999999999992</v>
      </c>
      <c r="RT57" s="678">
        <f t="shared" si="60"/>
        <v>2.069999999999999</v>
      </c>
      <c r="RU57" s="678">
        <f t="shared" si="60"/>
        <v>2.0799999999999987</v>
      </c>
      <c r="RV57" s="678">
        <f t="shared" si="60"/>
        <v>2.0899999999999985</v>
      </c>
      <c r="RW57" s="678">
        <f t="shared" si="60"/>
        <v>2.0999999999999983</v>
      </c>
      <c r="RX57" s="678">
        <f t="shared" si="60"/>
        <v>2.1099999999999981</v>
      </c>
      <c r="RY57" s="678">
        <f t="shared" si="60"/>
        <v>2.1199999999999979</v>
      </c>
      <c r="RZ57" s="678">
        <f t="shared" si="60"/>
        <v>2.1299999999999977</v>
      </c>
      <c r="SA57" s="678">
        <f t="shared" ref="RY57:SH59" si="61">QA57</f>
        <v>2.1399999999999975</v>
      </c>
      <c r="SB57" s="678">
        <f t="shared" si="61"/>
        <v>2.1499999999999972</v>
      </c>
      <c r="SC57" s="678">
        <f t="shared" si="61"/>
        <v>2.159999999999997</v>
      </c>
      <c r="SD57" s="678">
        <f t="shared" si="61"/>
        <v>2.2000000000000002</v>
      </c>
      <c r="SE57" s="678">
        <f t="shared" si="61"/>
        <v>2.2000000000000002</v>
      </c>
      <c r="SF57" s="678">
        <f t="shared" si="61"/>
        <v>2.2000000000000002</v>
      </c>
      <c r="SG57" s="678">
        <f t="shared" si="61"/>
        <v>2.2000000000000002</v>
      </c>
      <c r="SH57" s="678">
        <f t="shared" si="61"/>
        <v>2.2000000000000002</v>
      </c>
      <c r="SI57" s="471"/>
      <c r="SJ57" s="452"/>
      <c r="SK57" s="440"/>
      <c r="SL57" s="440"/>
      <c r="SM57" s="440"/>
    </row>
    <row r="58" spans="1:507" outlineLevel="3" x14ac:dyDescent="0.25">
      <c r="A58" s="440"/>
      <c r="B58" s="449"/>
      <c r="C58" s="659">
        <f t="shared" ref="C58:C74" si="62">INT($C$40)+3</f>
        <v>4</v>
      </c>
      <c r="D58" s="471"/>
      <c r="E58" s="529"/>
      <c r="F58" s="529"/>
      <c r="G58" s="471"/>
      <c r="H58" s="478"/>
      <c r="I58" s="492" t="s">
        <v>242</v>
      </c>
      <c r="J58" s="681"/>
      <c r="K58" s="493">
        <v>1.8</v>
      </c>
      <c r="L58" s="493">
        <v>1.8</v>
      </c>
      <c r="M58" s="493">
        <v>1.8</v>
      </c>
      <c r="N58" s="493">
        <v>1.8</v>
      </c>
      <c r="O58" s="493">
        <v>1.8</v>
      </c>
      <c r="P58" s="493">
        <v>1.9</v>
      </c>
      <c r="Q58" s="493">
        <v>1.9</v>
      </c>
      <c r="R58" s="493">
        <v>1.9</v>
      </c>
      <c r="S58" s="493">
        <v>1.9</v>
      </c>
      <c r="T58" s="493">
        <v>1.9</v>
      </c>
      <c r="U58" s="493">
        <v>2</v>
      </c>
      <c r="V58" s="493">
        <f t="shared" si="32"/>
        <v>2.0099999999999998</v>
      </c>
      <c r="W58" s="493">
        <f t="shared" si="32"/>
        <v>2.0199999999999996</v>
      </c>
      <c r="X58" s="493">
        <f t="shared" si="32"/>
        <v>2.0299999999999994</v>
      </c>
      <c r="Y58" s="493">
        <f t="shared" si="32"/>
        <v>2.0399999999999991</v>
      </c>
      <c r="Z58" s="493">
        <f t="shared" si="32"/>
        <v>2.0499999999999989</v>
      </c>
      <c r="AA58" s="493">
        <f t="shared" si="32"/>
        <v>2.0599999999999987</v>
      </c>
      <c r="AB58" s="493">
        <f t="shared" si="32"/>
        <v>2.0699999999999985</v>
      </c>
      <c r="AC58" s="493">
        <f t="shared" si="32"/>
        <v>2.0799999999999983</v>
      </c>
      <c r="AD58" s="493">
        <f t="shared" ref="AD58:AL59" si="63">AC58</f>
        <v>2.0799999999999983</v>
      </c>
      <c r="AE58" s="493">
        <f t="shared" si="63"/>
        <v>2.0799999999999983</v>
      </c>
      <c r="AF58" s="493">
        <f t="shared" si="63"/>
        <v>2.0799999999999983</v>
      </c>
      <c r="AG58" s="493">
        <f t="shared" si="63"/>
        <v>2.0799999999999983</v>
      </c>
      <c r="AH58" s="493">
        <f t="shared" si="63"/>
        <v>2.0799999999999983</v>
      </c>
      <c r="AI58" s="493">
        <f t="shared" si="63"/>
        <v>2.0799999999999983</v>
      </c>
      <c r="AJ58" s="493">
        <f t="shared" si="63"/>
        <v>2.0799999999999983</v>
      </c>
      <c r="AK58" s="493">
        <f t="shared" si="63"/>
        <v>2.0799999999999983</v>
      </c>
      <c r="AL58" s="493">
        <f t="shared" si="63"/>
        <v>2.0799999999999983</v>
      </c>
      <c r="AM58" s="493">
        <f>AL58</f>
        <v>2.0799999999999983</v>
      </c>
      <c r="AN58" s="493">
        <v>1.7</v>
      </c>
      <c r="AO58" s="493">
        <v>1.7</v>
      </c>
      <c r="AP58" s="493">
        <v>1.7</v>
      </c>
      <c r="AQ58" s="493">
        <v>1.7</v>
      </c>
      <c r="AR58" s="493">
        <v>1.7</v>
      </c>
      <c r="AS58" s="493">
        <v>1.7</v>
      </c>
      <c r="AT58" s="493">
        <v>1.7</v>
      </c>
      <c r="AU58" s="493">
        <v>1.7</v>
      </c>
      <c r="AV58" s="493">
        <v>1.5</v>
      </c>
      <c r="AW58" s="493">
        <v>1.5</v>
      </c>
      <c r="AX58" s="493">
        <v>1.5</v>
      </c>
      <c r="AY58" s="493">
        <v>1.5</v>
      </c>
      <c r="AZ58" s="493">
        <v>1.5</v>
      </c>
      <c r="BA58" s="493">
        <v>1.5</v>
      </c>
      <c r="BB58" s="493">
        <v>1.6</v>
      </c>
      <c r="BC58" s="493">
        <v>1.6</v>
      </c>
      <c r="BD58" s="493">
        <v>1.6</v>
      </c>
      <c r="BE58" s="493">
        <v>1.6</v>
      </c>
      <c r="BF58" s="493">
        <v>1.6</v>
      </c>
      <c r="BG58" s="493">
        <v>1.6</v>
      </c>
      <c r="BH58" s="493">
        <v>1.7</v>
      </c>
      <c r="BI58" s="493">
        <v>1.7</v>
      </c>
      <c r="BJ58" s="493">
        <v>1.7</v>
      </c>
      <c r="BK58" s="493">
        <f t="shared" si="34"/>
        <v>1.8</v>
      </c>
      <c r="BL58" s="493">
        <f t="shared" si="34"/>
        <v>1.8</v>
      </c>
      <c r="BM58" s="493">
        <f t="shared" si="34"/>
        <v>1.8</v>
      </c>
      <c r="BN58" s="493">
        <f t="shared" si="34"/>
        <v>1.8</v>
      </c>
      <c r="BO58" s="493">
        <f t="shared" si="34"/>
        <v>1.8</v>
      </c>
      <c r="BP58" s="493">
        <f t="shared" si="34"/>
        <v>1.9</v>
      </c>
      <c r="BQ58" s="493">
        <f t="shared" si="34"/>
        <v>1.9</v>
      </c>
      <c r="BR58" s="493">
        <f t="shared" si="34"/>
        <v>1.9</v>
      </c>
      <c r="BS58" s="493">
        <f t="shared" si="34"/>
        <v>1.9</v>
      </c>
      <c r="BT58" s="493">
        <f t="shared" si="34"/>
        <v>1.9</v>
      </c>
      <c r="BU58" s="493">
        <f t="shared" si="34"/>
        <v>2</v>
      </c>
      <c r="BV58" s="493">
        <f t="shared" si="34"/>
        <v>2.0099999999999998</v>
      </c>
      <c r="BW58" s="493">
        <f t="shared" si="34"/>
        <v>2.0199999999999996</v>
      </c>
      <c r="BX58" s="493">
        <f t="shared" si="34"/>
        <v>2.0299999999999994</v>
      </c>
      <c r="BY58" s="493">
        <f t="shared" si="34"/>
        <v>2.0399999999999991</v>
      </c>
      <c r="BZ58" s="493">
        <f t="shared" si="34"/>
        <v>2.0499999999999989</v>
      </c>
      <c r="CA58" s="493">
        <f t="shared" si="35"/>
        <v>2.0599999999999987</v>
      </c>
      <c r="CB58" s="493">
        <f t="shared" si="35"/>
        <v>2.0699999999999985</v>
      </c>
      <c r="CC58" s="493">
        <f t="shared" si="35"/>
        <v>2.0799999999999983</v>
      </c>
      <c r="CD58" s="493">
        <f t="shared" si="35"/>
        <v>2.0799999999999983</v>
      </c>
      <c r="CE58" s="493">
        <f t="shared" si="35"/>
        <v>2.0799999999999983</v>
      </c>
      <c r="CF58" s="493">
        <f t="shared" si="35"/>
        <v>2.0799999999999983</v>
      </c>
      <c r="CG58" s="493">
        <f t="shared" si="35"/>
        <v>2.0799999999999983</v>
      </c>
      <c r="CH58" s="493">
        <f t="shared" si="35"/>
        <v>2.0799999999999983</v>
      </c>
      <c r="CI58" s="493">
        <f t="shared" si="35"/>
        <v>2.0799999999999983</v>
      </c>
      <c r="CJ58" s="493">
        <f t="shared" si="35"/>
        <v>2.0799999999999983</v>
      </c>
      <c r="CK58" s="493">
        <f t="shared" si="35"/>
        <v>2.0799999999999983</v>
      </c>
      <c r="CL58" s="493">
        <f t="shared" si="35"/>
        <v>2.0799999999999983</v>
      </c>
      <c r="CM58" s="493">
        <f t="shared" si="35"/>
        <v>2.0799999999999983</v>
      </c>
      <c r="CN58" s="493">
        <f t="shared" si="35"/>
        <v>1.7</v>
      </c>
      <c r="CO58" s="493">
        <f t="shared" si="35"/>
        <v>1.7</v>
      </c>
      <c r="CP58" s="493">
        <f t="shared" si="35"/>
        <v>1.7</v>
      </c>
      <c r="CQ58" s="493">
        <f t="shared" si="36"/>
        <v>1.7</v>
      </c>
      <c r="CR58" s="493">
        <f t="shared" si="36"/>
        <v>1.7</v>
      </c>
      <c r="CS58" s="493">
        <f t="shared" si="36"/>
        <v>1.7</v>
      </c>
      <c r="CT58" s="493">
        <f t="shared" si="36"/>
        <v>1.7</v>
      </c>
      <c r="CU58" s="493">
        <f t="shared" si="36"/>
        <v>1.7</v>
      </c>
      <c r="CV58" s="493">
        <f t="shared" si="36"/>
        <v>1.5</v>
      </c>
      <c r="CW58" s="493">
        <f t="shared" si="36"/>
        <v>1.5</v>
      </c>
      <c r="CX58" s="493">
        <f t="shared" si="36"/>
        <v>1.5</v>
      </c>
      <c r="CY58" s="493">
        <f t="shared" si="36"/>
        <v>1.5</v>
      </c>
      <c r="CZ58" s="493">
        <f t="shared" si="36"/>
        <v>1.5</v>
      </c>
      <c r="DA58" s="493">
        <f t="shared" si="36"/>
        <v>1.5</v>
      </c>
      <c r="DB58" s="493">
        <f t="shared" si="36"/>
        <v>1.6</v>
      </c>
      <c r="DC58" s="493">
        <f t="shared" si="36"/>
        <v>1.6</v>
      </c>
      <c r="DD58" s="493">
        <f t="shared" si="36"/>
        <v>1.6</v>
      </c>
      <c r="DE58" s="493">
        <f t="shared" si="36"/>
        <v>1.6</v>
      </c>
      <c r="DF58" s="493">
        <f t="shared" si="36"/>
        <v>1.6</v>
      </c>
      <c r="DG58" s="493">
        <f t="shared" si="37"/>
        <v>1.6</v>
      </c>
      <c r="DH58" s="493">
        <f t="shared" si="37"/>
        <v>1.7</v>
      </c>
      <c r="DI58" s="493">
        <f t="shared" si="37"/>
        <v>1.7</v>
      </c>
      <c r="DJ58" s="493">
        <f t="shared" si="37"/>
        <v>1.7</v>
      </c>
      <c r="DK58" s="493">
        <f t="shared" si="37"/>
        <v>1.8</v>
      </c>
      <c r="DL58" s="493">
        <f t="shared" si="37"/>
        <v>1.8</v>
      </c>
      <c r="DM58" s="493">
        <f t="shared" si="37"/>
        <v>1.8</v>
      </c>
      <c r="DN58" s="493">
        <f t="shared" si="37"/>
        <v>1.8</v>
      </c>
      <c r="DO58" s="493">
        <f t="shared" si="37"/>
        <v>1.8</v>
      </c>
      <c r="DP58" s="493">
        <f t="shared" si="37"/>
        <v>1.9</v>
      </c>
      <c r="DQ58" s="493">
        <f t="shared" si="37"/>
        <v>1.9</v>
      </c>
      <c r="DR58" s="493">
        <f t="shared" si="37"/>
        <v>1.9</v>
      </c>
      <c r="DS58" s="493">
        <f t="shared" si="37"/>
        <v>1.9</v>
      </c>
      <c r="DT58" s="493">
        <f t="shared" si="37"/>
        <v>1.9</v>
      </c>
      <c r="DU58" s="493">
        <f t="shared" si="37"/>
        <v>2</v>
      </c>
      <c r="DV58" s="493">
        <f t="shared" si="37"/>
        <v>2.0099999999999998</v>
      </c>
      <c r="DW58" s="493">
        <f t="shared" si="38"/>
        <v>2.0199999999999996</v>
      </c>
      <c r="DX58" s="493">
        <f t="shared" si="38"/>
        <v>2.0299999999999994</v>
      </c>
      <c r="DY58" s="493">
        <f t="shared" si="38"/>
        <v>2.0399999999999991</v>
      </c>
      <c r="DZ58" s="493">
        <f t="shared" si="38"/>
        <v>2.0499999999999989</v>
      </c>
      <c r="EA58" s="493">
        <f t="shared" si="38"/>
        <v>2.0599999999999987</v>
      </c>
      <c r="EB58" s="493">
        <f t="shared" si="38"/>
        <v>2.0699999999999985</v>
      </c>
      <c r="EC58" s="493">
        <f t="shared" si="38"/>
        <v>2.0799999999999983</v>
      </c>
      <c r="ED58" s="493">
        <f t="shared" si="38"/>
        <v>2.0799999999999983</v>
      </c>
      <c r="EE58" s="493">
        <f t="shared" si="38"/>
        <v>2.0799999999999983</v>
      </c>
      <c r="EF58" s="493">
        <f t="shared" si="38"/>
        <v>2.0799999999999983</v>
      </c>
      <c r="EG58" s="493">
        <f t="shared" si="38"/>
        <v>2.0799999999999983</v>
      </c>
      <c r="EH58" s="493">
        <f t="shared" si="38"/>
        <v>2.0799999999999983</v>
      </c>
      <c r="EI58" s="493">
        <f t="shared" si="38"/>
        <v>2.0799999999999983</v>
      </c>
      <c r="EJ58" s="493">
        <f t="shared" si="38"/>
        <v>2.0799999999999983</v>
      </c>
      <c r="EK58" s="493">
        <f t="shared" si="38"/>
        <v>2.0799999999999983</v>
      </c>
      <c r="EL58" s="493">
        <f t="shared" si="38"/>
        <v>2.0799999999999983</v>
      </c>
      <c r="EM58" s="493">
        <f t="shared" si="39"/>
        <v>2.0799999999999983</v>
      </c>
      <c r="EN58" s="493">
        <f t="shared" si="39"/>
        <v>1.7</v>
      </c>
      <c r="EO58" s="493">
        <f t="shared" si="39"/>
        <v>1.7</v>
      </c>
      <c r="EP58" s="493">
        <f t="shared" si="39"/>
        <v>1.7</v>
      </c>
      <c r="EQ58" s="493">
        <f t="shared" si="39"/>
        <v>1.7</v>
      </c>
      <c r="ER58" s="493">
        <f t="shared" si="39"/>
        <v>1.7</v>
      </c>
      <c r="ES58" s="493">
        <f t="shared" si="39"/>
        <v>1.7</v>
      </c>
      <c r="ET58" s="493">
        <f t="shared" si="39"/>
        <v>1.7</v>
      </c>
      <c r="EU58" s="493">
        <f t="shared" si="39"/>
        <v>1.7</v>
      </c>
      <c r="EV58" s="493">
        <f t="shared" si="39"/>
        <v>1.5</v>
      </c>
      <c r="EW58" s="493">
        <f t="shared" si="39"/>
        <v>1.5</v>
      </c>
      <c r="EX58" s="493">
        <f t="shared" si="39"/>
        <v>1.5</v>
      </c>
      <c r="EY58" s="493">
        <f t="shared" si="39"/>
        <v>1.5</v>
      </c>
      <c r="EZ58" s="493">
        <f t="shared" si="39"/>
        <v>1.5</v>
      </c>
      <c r="FA58" s="493">
        <f t="shared" si="39"/>
        <v>1.5</v>
      </c>
      <c r="FB58" s="493">
        <f t="shared" si="39"/>
        <v>1.6</v>
      </c>
      <c r="FC58" s="493">
        <f t="shared" si="40"/>
        <v>1.6</v>
      </c>
      <c r="FD58" s="493">
        <f t="shared" si="40"/>
        <v>1.6</v>
      </c>
      <c r="FE58" s="493">
        <f t="shared" si="40"/>
        <v>1.6</v>
      </c>
      <c r="FF58" s="493">
        <f t="shared" si="40"/>
        <v>1.6</v>
      </c>
      <c r="FG58" s="493">
        <f t="shared" si="40"/>
        <v>1.6</v>
      </c>
      <c r="FH58" s="493">
        <f t="shared" si="40"/>
        <v>1.7</v>
      </c>
      <c r="FI58" s="493">
        <f t="shared" si="40"/>
        <v>1.7</v>
      </c>
      <c r="FJ58" s="493">
        <f t="shared" si="40"/>
        <v>1.7</v>
      </c>
      <c r="FK58" s="493">
        <f t="shared" si="40"/>
        <v>1.8</v>
      </c>
      <c r="FL58" s="493">
        <f t="shared" si="40"/>
        <v>1.8</v>
      </c>
      <c r="FM58" s="493">
        <f t="shared" si="40"/>
        <v>1.8</v>
      </c>
      <c r="FN58" s="493">
        <f t="shared" si="40"/>
        <v>1.8</v>
      </c>
      <c r="FO58" s="493">
        <f t="shared" si="40"/>
        <v>1.8</v>
      </c>
      <c r="FP58" s="493">
        <f t="shared" si="40"/>
        <v>1.9</v>
      </c>
      <c r="FQ58" s="493">
        <f t="shared" si="40"/>
        <v>1.9</v>
      </c>
      <c r="FR58" s="493">
        <f t="shared" si="40"/>
        <v>1.9</v>
      </c>
      <c r="FS58" s="493">
        <f t="shared" si="41"/>
        <v>1.9</v>
      </c>
      <c r="FT58" s="493">
        <f t="shared" si="41"/>
        <v>1.9</v>
      </c>
      <c r="FU58" s="493">
        <f t="shared" si="41"/>
        <v>2</v>
      </c>
      <c r="FV58" s="493">
        <f t="shared" si="41"/>
        <v>2.0099999999999998</v>
      </c>
      <c r="FW58" s="493">
        <f t="shared" si="41"/>
        <v>2.0199999999999996</v>
      </c>
      <c r="FX58" s="493">
        <f t="shared" si="41"/>
        <v>2.0299999999999994</v>
      </c>
      <c r="FY58" s="493">
        <f t="shared" si="41"/>
        <v>2.0399999999999991</v>
      </c>
      <c r="FZ58" s="493">
        <f t="shared" si="41"/>
        <v>2.0499999999999989</v>
      </c>
      <c r="GA58" s="493">
        <f t="shared" si="41"/>
        <v>2.0599999999999987</v>
      </c>
      <c r="GB58" s="493">
        <f t="shared" si="41"/>
        <v>2.0699999999999985</v>
      </c>
      <c r="GC58" s="493">
        <f t="shared" si="41"/>
        <v>2.0799999999999983</v>
      </c>
      <c r="GD58" s="493">
        <f t="shared" si="41"/>
        <v>2.0799999999999983</v>
      </c>
      <c r="GE58" s="493">
        <f t="shared" si="41"/>
        <v>2.0799999999999983</v>
      </c>
      <c r="GF58" s="493">
        <f t="shared" si="41"/>
        <v>2.0799999999999983</v>
      </c>
      <c r="GG58" s="493">
        <f t="shared" si="41"/>
        <v>2.0799999999999983</v>
      </c>
      <c r="GH58" s="493">
        <f t="shared" si="41"/>
        <v>2.0799999999999983</v>
      </c>
      <c r="GI58" s="493">
        <f t="shared" si="42"/>
        <v>2.0799999999999983</v>
      </c>
      <c r="GJ58" s="493">
        <f t="shared" si="42"/>
        <v>2.0799999999999983</v>
      </c>
      <c r="GK58" s="493">
        <f t="shared" si="42"/>
        <v>2.0799999999999983</v>
      </c>
      <c r="GL58" s="493">
        <f t="shared" si="42"/>
        <v>2.0799999999999983</v>
      </c>
      <c r="GM58" s="493">
        <f t="shared" si="42"/>
        <v>2.0799999999999983</v>
      </c>
      <c r="GN58" s="493">
        <f t="shared" si="42"/>
        <v>1.7</v>
      </c>
      <c r="GO58" s="493">
        <f t="shared" si="42"/>
        <v>1.7</v>
      </c>
      <c r="GP58" s="493">
        <f t="shared" si="42"/>
        <v>1.7</v>
      </c>
      <c r="GQ58" s="493">
        <f t="shared" si="42"/>
        <v>1.7</v>
      </c>
      <c r="GR58" s="493">
        <f t="shared" si="42"/>
        <v>1.7</v>
      </c>
      <c r="GS58" s="493">
        <f t="shared" si="42"/>
        <v>1.7</v>
      </c>
      <c r="GT58" s="493">
        <f t="shared" si="42"/>
        <v>1.7</v>
      </c>
      <c r="GU58" s="493">
        <f t="shared" si="42"/>
        <v>1.7</v>
      </c>
      <c r="GV58" s="493">
        <f t="shared" si="42"/>
        <v>1.5</v>
      </c>
      <c r="GW58" s="493">
        <f t="shared" si="42"/>
        <v>1.5</v>
      </c>
      <c r="GX58" s="493">
        <f t="shared" si="42"/>
        <v>1.5</v>
      </c>
      <c r="GY58" s="493">
        <f t="shared" si="43"/>
        <v>1.5</v>
      </c>
      <c r="GZ58" s="493">
        <f t="shared" si="43"/>
        <v>1.5</v>
      </c>
      <c r="HA58" s="493">
        <f t="shared" si="43"/>
        <v>1.5</v>
      </c>
      <c r="HB58" s="493">
        <f t="shared" si="43"/>
        <v>1.6</v>
      </c>
      <c r="HC58" s="493">
        <f t="shared" si="43"/>
        <v>1.6</v>
      </c>
      <c r="HD58" s="493">
        <f t="shared" si="43"/>
        <v>1.6</v>
      </c>
      <c r="HE58" s="493">
        <f t="shared" si="43"/>
        <v>1.6</v>
      </c>
      <c r="HF58" s="493">
        <f t="shared" si="43"/>
        <v>1.6</v>
      </c>
      <c r="HG58" s="493">
        <f t="shared" si="43"/>
        <v>1.6</v>
      </c>
      <c r="HH58" s="493">
        <f t="shared" si="43"/>
        <v>1.7</v>
      </c>
      <c r="HI58" s="493">
        <f t="shared" si="43"/>
        <v>1.7</v>
      </c>
      <c r="HJ58" s="493">
        <f t="shared" si="43"/>
        <v>1.7</v>
      </c>
      <c r="HK58" s="493">
        <f t="shared" si="43"/>
        <v>1.8</v>
      </c>
      <c r="HL58" s="493">
        <f t="shared" si="43"/>
        <v>1.8</v>
      </c>
      <c r="HM58" s="493">
        <f t="shared" si="43"/>
        <v>1.8</v>
      </c>
      <c r="HN58" s="493">
        <f t="shared" si="43"/>
        <v>1.8</v>
      </c>
      <c r="HO58" s="493">
        <f t="shared" si="44"/>
        <v>1.8</v>
      </c>
      <c r="HP58" s="493">
        <f t="shared" si="44"/>
        <v>1.9</v>
      </c>
      <c r="HQ58" s="493">
        <f t="shared" si="44"/>
        <v>1.9</v>
      </c>
      <c r="HR58" s="493">
        <f t="shared" si="44"/>
        <v>1.9</v>
      </c>
      <c r="HS58" s="493">
        <f t="shared" si="44"/>
        <v>1.9</v>
      </c>
      <c r="HT58" s="493">
        <f t="shared" si="44"/>
        <v>1.9</v>
      </c>
      <c r="HU58" s="493">
        <f t="shared" si="44"/>
        <v>2</v>
      </c>
      <c r="HV58" s="493">
        <f t="shared" si="44"/>
        <v>2.0099999999999998</v>
      </c>
      <c r="HW58" s="493">
        <f t="shared" si="44"/>
        <v>2.0199999999999996</v>
      </c>
      <c r="HX58" s="493">
        <f t="shared" si="44"/>
        <v>2.0299999999999994</v>
      </c>
      <c r="HY58" s="493">
        <f t="shared" si="44"/>
        <v>2.0399999999999991</v>
      </c>
      <c r="HZ58" s="493">
        <f t="shared" si="44"/>
        <v>2.0499999999999989</v>
      </c>
      <c r="IA58" s="493">
        <f t="shared" si="44"/>
        <v>2.0599999999999987</v>
      </c>
      <c r="IB58" s="493">
        <f t="shared" si="44"/>
        <v>2.0699999999999985</v>
      </c>
      <c r="IC58" s="493">
        <f t="shared" si="44"/>
        <v>2.0799999999999983</v>
      </c>
      <c r="ID58" s="493">
        <f t="shared" si="44"/>
        <v>2.0799999999999983</v>
      </c>
      <c r="IE58" s="493">
        <f t="shared" si="45"/>
        <v>2.0799999999999983</v>
      </c>
      <c r="IF58" s="493">
        <f t="shared" si="45"/>
        <v>2.0799999999999983</v>
      </c>
      <c r="IG58" s="493">
        <f t="shared" si="45"/>
        <v>2.0799999999999983</v>
      </c>
      <c r="IH58" s="493">
        <f t="shared" si="45"/>
        <v>2.0799999999999983</v>
      </c>
      <c r="II58" s="493">
        <f t="shared" si="45"/>
        <v>2.0799999999999983</v>
      </c>
      <c r="IJ58" s="493">
        <f t="shared" si="45"/>
        <v>2.0799999999999983</v>
      </c>
      <c r="IK58" s="493">
        <f t="shared" si="45"/>
        <v>2.0799999999999983</v>
      </c>
      <c r="IL58" s="493">
        <f t="shared" si="45"/>
        <v>2.0799999999999983</v>
      </c>
      <c r="IM58" s="493">
        <f t="shared" si="45"/>
        <v>2.0799999999999983</v>
      </c>
      <c r="IN58" s="493">
        <f t="shared" si="45"/>
        <v>1.7</v>
      </c>
      <c r="IO58" s="493">
        <f t="shared" si="45"/>
        <v>1.7</v>
      </c>
      <c r="IP58" s="493">
        <f t="shared" si="45"/>
        <v>1.7</v>
      </c>
      <c r="IQ58" s="493">
        <f t="shared" si="45"/>
        <v>1.7</v>
      </c>
      <c r="IR58" s="493">
        <f t="shared" si="45"/>
        <v>1.7</v>
      </c>
      <c r="IS58" s="493">
        <f t="shared" si="45"/>
        <v>1.7</v>
      </c>
      <c r="IT58" s="493">
        <f t="shared" si="45"/>
        <v>1.7</v>
      </c>
      <c r="IU58" s="493">
        <f t="shared" si="46"/>
        <v>1.7</v>
      </c>
      <c r="IV58" s="493">
        <f t="shared" si="46"/>
        <v>1.5</v>
      </c>
      <c r="IW58" s="493">
        <f t="shared" si="46"/>
        <v>1.5</v>
      </c>
      <c r="IX58" s="493">
        <f t="shared" si="46"/>
        <v>1.5</v>
      </c>
      <c r="IY58" s="493">
        <f t="shared" si="46"/>
        <v>1.5</v>
      </c>
      <c r="IZ58" s="493">
        <f t="shared" si="46"/>
        <v>1.5</v>
      </c>
      <c r="JA58" s="493">
        <f t="shared" si="46"/>
        <v>1.5</v>
      </c>
      <c r="JB58" s="493">
        <f t="shared" si="46"/>
        <v>1.6</v>
      </c>
      <c r="JC58" s="493">
        <f t="shared" si="46"/>
        <v>1.6</v>
      </c>
      <c r="JD58" s="493">
        <f t="shared" si="46"/>
        <v>1.6</v>
      </c>
      <c r="JE58" s="493">
        <f t="shared" si="46"/>
        <v>1.6</v>
      </c>
      <c r="JF58" s="493">
        <f t="shared" si="46"/>
        <v>1.6</v>
      </c>
      <c r="JG58" s="493">
        <f t="shared" si="46"/>
        <v>1.6</v>
      </c>
      <c r="JH58" s="493">
        <f t="shared" si="46"/>
        <v>1.7</v>
      </c>
      <c r="JI58" s="493">
        <f t="shared" si="46"/>
        <v>1.7</v>
      </c>
      <c r="JJ58" s="493">
        <f t="shared" si="46"/>
        <v>1.7</v>
      </c>
      <c r="JK58" s="493">
        <f t="shared" si="47"/>
        <v>1.8</v>
      </c>
      <c r="JL58" s="493">
        <f t="shared" si="47"/>
        <v>1.8</v>
      </c>
      <c r="JM58" s="493">
        <f t="shared" si="47"/>
        <v>1.8</v>
      </c>
      <c r="JN58" s="493">
        <f t="shared" si="47"/>
        <v>1.8</v>
      </c>
      <c r="JO58" s="493">
        <f t="shared" si="47"/>
        <v>1.8</v>
      </c>
      <c r="JP58" s="493">
        <f t="shared" si="47"/>
        <v>1.9</v>
      </c>
      <c r="JQ58" s="493">
        <f t="shared" si="47"/>
        <v>1.9</v>
      </c>
      <c r="JR58" s="493">
        <f t="shared" si="47"/>
        <v>1.9</v>
      </c>
      <c r="JS58" s="493">
        <f t="shared" si="47"/>
        <v>1.9</v>
      </c>
      <c r="JT58" s="493">
        <f t="shared" si="47"/>
        <v>1.9</v>
      </c>
      <c r="JU58" s="493">
        <f t="shared" si="47"/>
        <v>2</v>
      </c>
      <c r="JV58" s="493">
        <f t="shared" si="47"/>
        <v>2.0099999999999998</v>
      </c>
      <c r="JW58" s="493">
        <f t="shared" si="47"/>
        <v>2.0199999999999996</v>
      </c>
      <c r="JX58" s="493">
        <f t="shared" si="47"/>
        <v>2.0299999999999994</v>
      </c>
      <c r="JY58" s="493">
        <f t="shared" si="47"/>
        <v>2.0399999999999991</v>
      </c>
      <c r="JZ58" s="493">
        <f t="shared" si="47"/>
        <v>2.0499999999999989</v>
      </c>
      <c r="KA58" s="493">
        <f t="shared" si="48"/>
        <v>2.0599999999999987</v>
      </c>
      <c r="KB58" s="493">
        <f t="shared" si="48"/>
        <v>2.0699999999999985</v>
      </c>
      <c r="KC58" s="493">
        <f t="shared" si="48"/>
        <v>2.0799999999999983</v>
      </c>
      <c r="KD58" s="493">
        <f t="shared" si="48"/>
        <v>2.0799999999999983</v>
      </c>
      <c r="KE58" s="493">
        <f t="shared" si="48"/>
        <v>2.0799999999999983</v>
      </c>
      <c r="KF58" s="493">
        <f t="shared" si="48"/>
        <v>2.0799999999999983</v>
      </c>
      <c r="KG58" s="493">
        <f t="shared" si="48"/>
        <v>2.0799999999999983</v>
      </c>
      <c r="KH58" s="493">
        <f t="shared" si="48"/>
        <v>2.0799999999999983</v>
      </c>
      <c r="KI58" s="493">
        <f t="shared" si="48"/>
        <v>2.0799999999999983</v>
      </c>
      <c r="KJ58" s="493">
        <f t="shared" si="48"/>
        <v>2.0799999999999983</v>
      </c>
      <c r="KK58" s="493">
        <f t="shared" si="48"/>
        <v>2.0799999999999983</v>
      </c>
      <c r="KL58" s="493">
        <f t="shared" si="48"/>
        <v>2.0799999999999983</v>
      </c>
      <c r="KM58" s="493">
        <f t="shared" si="48"/>
        <v>2.0799999999999983</v>
      </c>
      <c r="KN58" s="493">
        <f t="shared" si="48"/>
        <v>1.7</v>
      </c>
      <c r="KO58" s="493">
        <f t="shared" si="48"/>
        <v>1.7</v>
      </c>
      <c r="KP58" s="493">
        <f t="shared" si="48"/>
        <v>1.7</v>
      </c>
      <c r="KQ58" s="493">
        <f t="shared" si="49"/>
        <v>1.7</v>
      </c>
      <c r="KR58" s="493">
        <f t="shared" si="49"/>
        <v>1.7</v>
      </c>
      <c r="KS58" s="493">
        <f t="shared" si="49"/>
        <v>1.7</v>
      </c>
      <c r="KT58" s="493">
        <f t="shared" si="49"/>
        <v>1.7</v>
      </c>
      <c r="KU58" s="493">
        <f t="shared" si="49"/>
        <v>1.7</v>
      </c>
      <c r="KV58" s="493">
        <f t="shared" si="49"/>
        <v>1.5</v>
      </c>
      <c r="KW58" s="493">
        <f t="shared" si="49"/>
        <v>1.5</v>
      </c>
      <c r="KX58" s="493">
        <f t="shared" si="49"/>
        <v>1.5</v>
      </c>
      <c r="KY58" s="493">
        <f t="shared" si="49"/>
        <v>1.5</v>
      </c>
      <c r="KZ58" s="493">
        <f t="shared" si="49"/>
        <v>1.5</v>
      </c>
      <c r="LA58" s="493">
        <f t="shared" si="49"/>
        <v>1.5</v>
      </c>
      <c r="LB58" s="493">
        <f t="shared" si="49"/>
        <v>1.6</v>
      </c>
      <c r="LC58" s="493">
        <f t="shared" si="49"/>
        <v>1.6</v>
      </c>
      <c r="LD58" s="493">
        <f t="shared" si="49"/>
        <v>1.6</v>
      </c>
      <c r="LE58" s="493">
        <f t="shared" si="49"/>
        <v>1.6</v>
      </c>
      <c r="LF58" s="493">
        <f t="shared" si="49"/>
        <v>1.6</v>
      </c>
      <c r="LG58" s="493">
        <f t="shared" si="50"/>
        <v>1.6</v>
      </c>
      <c r="LH58" s="493">
        <f t="shared" si="50"/>
        <v>1.7</v>
      </c>
      <c r="LI58" s="493">
        <f t="shared" si="50"/>
        <v>1.7</v>
      </c>
      <c r="LJ58" s="493">
        <f t="shared" si="50"/>
        <v>1.7</v>
      </c>
      <c r="LK58" s="493">
        <f t="shared" si="50"/>
        <v>1.8</v>
      </c>
      <c r="LL58" s="493">
        <f t="shared" si="50"/>
        <v>1.8</v>
      </c>
      <c r="LM58" s="493">
        <f t="shared" si="50"/>
        <v>1.8</v>
      </c>
      <c r="LN58" s="493">
        <f t="shared" si="50"/>
        <v>1.8</v>
      </c>
      <c r="LO58" s="493">
        <f t="shared" si="50"/>
        <v>1.8</v>
      </c>
      <c r="LP58" s="493">
        <f t="shared" si="50"/>
        <v>1.9</v>
      </c>
      <c r="LQ58" s="493">
        <f t="shared" si="50"/>
        <v>1.9</v>
      </c>
      <c r="LR58" s="493">
        <f t="shared" si="50"/>
        <v>1.9</v>
      </c>
      <c r="LS58" s="493">
        <f t="shared" si="50"/>
        <v>1.9</v>
      </c>
      <c r="LT58" s="493">
        <f t="shared" si="50"/>
        <v>1.9</v>
      </c>
      <c r="LU58" s="493">
        <f t="shared" si="50"/>
        <v>2</v>
      </c>
      <c r="LV58" s="493">
        <f t="shared" si="50"/>
        <v>2.0099999999999998</v>
      </c>
      <c r="LW58" s="493">
        <f t="shared" si="51"/>
        <v>2.0199999999999996</v>
      </c>
      <c r="LX58" s="493">
        <f t="shared" si="51"/>
        <v>2.0299999999999994</v>
      </c>
      <c r="LY58" s="493">
        <f t="shared" si="51"/>
        <v>2.0399999999999991</v>
      </c>
      <c r="LZ58" s="493">
        <f t="shared" si="51"/>
        <v>2.0499999999999989</v>
      </c>
      <c r="MA58" s="493">
        <f t="shared" si="51"/>
        <v>2.0599999999999987</v>
      </c>
      <c r="MB58" s="493">
        <f t="shared" si="51"/>
        <v>2.0699999999999985</v>
      </c>
      <c r="MC58" s="493">
        <f t="shared" si="51"/>
        <v>2.0799999999999983</v>
      </c>
      <c r="MD58" s="493">
        <f t="shared" si="51"/>
        <v>2.0799999999999983</v>
      </c>
      <c r="ME58" s="493">
        <f t="shared" si="51"/>
        <v>2.0799999999999983</v>
      </c>
      <c r="MF58" s="493">
        <f t="shared" si="51"/>
        <v>2.0799999999999983</v>
      </c>
      <c r="MG58" s="493">
        <f t="shared" si="51"/>
        <v>2.0799999999999983</v>
      </c>
      <c r="MH58" s="493">
        <f t="shared" si="51"/>
        <v>2.0799999999999983</v>
      </c>
      <c r="MI58" s="493">
        <f t="shared" si="51"/>
        <v>2.0799999999999983</v>
      </c>
      <c r="MJ58" s="493">
        <f t="shared" si="51"/>
        <v>2.0799999999999983</v>
      </c>
      <c r="MK58" s="493">
        <f t="shared" si="51"/>
        <v>2.0799999999999983</v>
      </c>
      <c r="ML58" s="493">
        <f t="shared" si="51"/>
        <v>2.0799999999999983</v>
      </c>
      <c r="MM58" s="493">
        <f t="shared" si="52"/>
        <v>2.0799999999999983</v>
      </c>
      <c r="MN58" s="493">
        <f t="shared" si="52"/>
        <v>1.7</v>
      </c>
      <c r="MO58" s="493">
        <f t="shared" si="52"/>
        <v>1.7</v>
      </c>
      <c r="MP58" s="493">
        <f t="shared" si="52"/>
        <v>1.7</v>
      </c>
      <c r="MQ58" s="493">
        <f t="shared" si="52"/>
        <v>1.7</v>
      </c>
      <c r="MR58" s="493">
        <f t="shared" si="52"/>
        <v>1.7</v>
      </c>
      <c r="MS58" s="493">
        <f t="shared" si="52"/>
        <v>1.7</v>
      </c>
      <c r="MT58" s="493">
        <f t="shared" si="52"/>
        <v>1.7</v>
      </c>
      <c r="MU58" s="493">
        <f t="shared" si="52"/>
        <v>1.7</v>
      </c>
      <c r="MV58" s="493">
        <f t="shared" si="52"/>
        <v>1.5</v>
      </c>
      <c r="MW58" s="493">
        <f t="shared" si="52"/>
        <v>1.5</v>
      </c>
      <c r="MX58" s="493">
        <f t="shared" si="52"/>
        <v>1.5</v>
      </c>
      <c r="MY58" s="493">
        <f t="shared" si="52"/>
        <v>1.5</v>
      </c>
      <c r="MZ58" s="493">
        <f t="shared" si="52"/>
        <v>1.5</v>
      </c>
      <c r="NA58" s="493">
        <f t="shared" si="52"/>
        <v>1.5</v>
      </c>
      <c r="NB58" s="493">
        <f t="shared" si="52"/>
        <v>1.6</v>
      </c>
      <c r="NC58" s="493">
        <f t="shared" si="53"/>
        <v>1.6</v>
      </c>
      <c r="ND58" s="493">
        <f t="shared" si="53"/>
        <v>1.6</v>
      </c>
      <c r="NE58" s="493">
        <f t="shared" si="53"/>
        <v>1.6</v>
      </c>
      <c r="NF58" s="493">
        <f t="shared" si="53"/>
        <v>1.6</v>
      </c>
      <c r="NG58" s="493">
        <f t="shared" si="53"/>
        <v>1.6</v>
      </c>
      <c r="NH58" s="493">
        <f t="shared" si="53"/>
        <v>1.7</v>
      </c>
      <c r="NI58" s="493">
        <f t="shared" si="53"/>
        <v>1.7</v>
      </c>
      <c r="NJ58" s="493">
        <f t="shared" si="53"/>
        <v>1.7</v>
      </c>
      <c r="NK58" s="493">
        <f t="shared" si="53"/>
        <v>1.8</v>
      </c>
      <c r="NL58" s="493">
        <f t="shared" si="53"/>
        <v>1.8</v>
      </c>
      <c r="NM58" s="493">
        <f t="shared" si="53"/>
        <v>1.8</v>
      </c>
      <c r="NN58" s="493">
        <f t="shared" si="53"/>
        <v>1.8</v>
      </c>
      <c r="NO58" s="493">
        <f t="shared" si="53"/>
        <v>1.8</v>
      </c>
      <c r="NP58" s="493">
        <f t="shared" si="53"/>
        <v>1.9</v>
      </c>
      <c r="NQ58" s="493">
        <f t="shared" si="53"/>
        <v>1.9</v>
      </c>
      <c r="NR58" s="493">
        <f t="shared" si="53"/>
        <v>1.9</v>
      </c>
      <c r="NS58" s="493">
        <f t="shared" si="54"/>
        <v>1.9</v>
      </c>
      <c r="NT58" s="493">
        <f t="shared" si="54"/>
        <v>1.9</v>
      </c>
      <c r="NU58" s="493">
        <f t="shared" si="54"/>
        <v>2</v>
      </c>
      <c r="NV58" s="493">
        <f t="shared" si="54"/>
        <v>2.0099999999999998</v>
      </c>
      <c r="NW58" s="493">
        <f t="shared" si="54"/>
        <v>2.0199999999999996</v>
      </c>
      <c r="NX58" s="493">
        <f t="shared" si="54"/>
        <v>2.0299999999999994</v>
      </c>
      <c r="NY58" s="493">
        <f t="shared" si="54"/>
        <v>2.0399999999999991</v>
      </c>
      <c r="NZ58" s="493">
        <f t="shared" si="54"/>
        <v>2.0499999999999989</v>
      </c>
      <c r="OA58" s="493">
        <f t="shared" si="54"/>
        <v>2.0599999999999987</v>
      </c>
      <c r="OB58" s="493">
        <f t="shared" si="54"/>
        <v>2.0699999999999985</v>
      </c>
      <c r="OC58" s="493">
        <f t="shared" si="54"/>
        <v>2.0799999999999983</v>
      </c>
      <c r="OD58" s="493">
        <f t="shared" si="54"/>
        <v>2.0799999999999983</v>
      </c>
      <c r="OE58" s="493">
        <f t="shared" si="54"/>
        <v>2.0799999999999983</v>
      </c>
      <c r="OF58" s="493">
        <f t="shared" si="54"/>
        <v>2.0799999999999983</v>
      </c>
      <c r="OG58" s="493">
        <f t="shared" si="54"/>
        <v>2.0799999999999983</v>
      </c>
      <c r="OH58" s="493">
        <f t="shared" si="54"/>
        <v>2.0799999999999983</v>
      </c>
      <c r="OI58" s="493">
        <f t="shared" si="55"/>
        <v>2.0799999999999983</v>
      </c>
      <c r="OJ58" s="493">
        <f t="shared" si="55"/>
        <v>2.0799999999999983</v>
      </c>
      <c r="OK58" s="493">
        <f t="shared" si="55"/>
        <v>2.0799999999999983</v>
      </c>
      <c r="OL58" s="493">
        <f t="shared" si="55"/>
        <v>2.0799999999999983</v>
      </c>
      <c r="OM58" s="493">
        <f t="shared" si="55"/>
        <v>2.0799999999999983</v>
      </c>
      <c r="ON58" s="493">
        <f t="shared" si="55"/>
        <v>1.7</v>
      </c>
      <c r="OO58" s="493">
        <f t="shared" si="55"/>
        <v>1.7</v>
      </c>
      <c r="OP58" s="493">
        <f t="shared" si="55"/>
        <v>1.7</v>
      </c>
      <c r="OQ58" s="493">
        <f t="shared" si="55"/>
        <v>1.7</v>
      </c>
      <c r="OR58" s="493">
        <f t="shared" si="55"/>
        <v>1.7</v>
      </c>
      <c r="OS58" s="493">
        <f t="shared" si="55"/>
        <v>1.7</v>
      </c>
      <c r="OT58" s="493">
        <f t="shared" si="55"/>
        <v>1.7</v>
      </c>
      <c r="OU58" s="493">
        <f t="shared" si="55"/>
        <v>1.7</v>
      </c>
      <c r="OV58" s="493">
        <f t="shared" si="55"/>
        <v>1.5</v>
      </c>
      <c r="OW58" s="493">
        <f t="shared" si="55"/>
        <v>1.5</v>
      </c>
      <c r="OX58" s="493">
        <f t="shared" si="55"/>
        <v>1.5</v>
      </c>
      <c r="OY58" s="493">
        <f t="shared" si="56"/>
        <v>1.5</v>
      </c>
      <c r="OZ58" s="493">
        <f t="shared" si="56"/>
        <v>1.5</v>
      </c>
      <c r="PA58" s="493">
        <f t="shared" si="56"/>
        <v>1.5</v>
      </c>
      <c r="PB58" s="493">
        <f t="shared" si="56"/>
        <v>1.6</v>
      </c>
      <c r="PC58" s="493">
        <f t="shared" si="56"/>
        <v>1.6</v>
      </c>
      <c r="PD58" s="493">
        <f t="shared" si="56"/>
        <v>1.6</v>
      </c>
      <c r="PE58" s="493">
        <f t="shared" si="56"/>
        <v>1.6</v>
      </c>
      <c r="PF58" s="493">
        <f t="shared" si="56"/>
        <v>1.6</v>
      </c>
      <c r="PG58" s="493">
        <f t="shared" si="56"/>
        <v>1.6</v>
      </c>
      <c r="PH58" s="493">
        <f t="shared" si="56"/>
        <v>1.7</v>
      </c>
      <c r="PI58" s="493">
        <f t="shared" si="56"/>
        <v>1.7</v>
      </c>
      <c r="PJ58" s="493">
        <f t="shared" si="56"/>
        <v>1.7</v>
      </c>
      <c r="PK58" s="493">
        <f t="shared" si="56"/>
        <v>1.8</v>
      </c>
      <c r="PL58" s="493">
        <f t="shared" si="56"/>
        <v>1.8</v>
      </c>
      <c r="PM58" s="493">
        <f t="shared" si="56"/>
        <v>1.8</v>
      </c>
      <c r="PN58" s="493">
        <f t="shared" si="56"/>
        <v>1.8</v>
      </c>
      <c r="PO58" s="493">
        <f t="shared" si="57"/>
        <v>1.8</v>
      </c>
      <c r="PP58" s="493">
        <f t="shared" si="57"/>
        <v>1.9</v>
      </c>
      <c r="PQ58" s="493">
        <f t="shared" si="57"/>
        <v>1.9</v>
      </c>
      <c r="PR58" s="493">
        <f t="shared" si="57"/>
        <v>1.9</v>
      </c>
      <c r="PS58" s="493">
        <f t="shared" si="57"/>
        <v>1.9</v>
      </c>
      <c r="PT58" s="493">
        <f t="shared" si="57"/>
        <v>1.9</v>
      </c>
      <c r="PU58" s="493">
        <f t="shared" si="57"/>
        <v>2</v>
      </c>
      <c r="PV58" s="493">
        <f t="shared" si="57"/>
        <v>2.0099999999999998</v>
      </c>
      <c r="PW58" s="493">
        <f t="shared" si="57"/>
        <v>2.0199999999999996</v>
      </c>
      <c r="PX58" s="493">
        <f t="shared" si="57"/>
        <v>2.0299999999999994</v>
      </c>
      <c r="PY58" s="493">
        <f t="shared" si="57"/>
        <v>2.0399999999999991</v>
      </c>
      <c r="PZ58" s="493">
        <f t="shared" si="57"/>
        <v>2.0499999999999989</v>
      </c>
      <c r="QA58" s="493">
        <f t="shared" si="57"/>
        <v>2.0599999999999987</v>
      </c>
      <c r="QB58" s="493">
        <f t="shared" si="57"/>
        <v>2.0699999999999985</v>
      </c>
      <c r="QC58" s="493">
        <f t="shared" si="57"/>
        <v>2.0799999999999983</v>
      </c>
      <c r="QD58" s="493">
        <f t="shared" si="57"/>
        <v>2.0799999999999983</v>
      </c>
      <c r="QE58" s="493">
        <f t="shared" si="58"/>
        <v>2.0799999999999983</v>
      </c>
      <c r="QF58" s="493">
        <f t="shared" si="58"/>
        <v>2.0799999999999983</v>
      </c>
      <c r="QG58" s="493">
        <f t="shared" si="58"/>
        <v>2.0799999999999983</v>
      </c>
      <c r="QH58" s="493">
        <f t="shared" si="58"/>
        <v>2.0799999999999983</v>
      </c>
      <c r="QI58" s="493">
        <f t="shared" si="58"/>
        <v>2.0799999999999983</v>
      </c>
      <c r="QJ58" s="493">
        <f t="shared" si="58"/>
        <v>2.0799999999999983</v>
      </c>
      <c r="QK58" s="493">
        <f t="shared" si="58"/>
        <v>2.0799999999999983</v>
      </c>
      <c r="QL58" s="493">
        <f t="shared" si="58"/>
        <v>2.0799999999999983</v>
      </c>
      <c r="QM58" s="493">
        <f t="shared" si="58"/>
        <v>2.0799999999999983</v>
      </c>
      <c r="QN58" s="493">
        <f t="shared" si="58"/>
        <v>1.7</v>
      </c>
      <c r="QO58" s="493">
        <f t="shared" si="58"/>
        <v>1.7</v>
      </c>
      <c r="QP58" s="493">
        <f t="shared" si="58"/>
        <v>1.7</v>
      </c>
      <c r="QQ58" s="493">
        <f t="shared" si="58"/>
        <v>1.7</v>
      </c>
      <c r="QR58" s="493">
        <f t="shared" si="58"/>
        <v>1.7</v>
      </c>
      <c r="QS58" s="493">
        <f t="shared" si="58"/>
        <v>1.7</v>
      </c>
      <c r="QT58" s="493">
        <f t="shared" si="58"/>
        <v>1.7</v>
      </c>
      <c r="QU58" s="493">
        <f t="shared" si="59"/>
        <v>1.7</v>
      </c>
      <c r="QV58" s="493">
        <f t="shared" si="59"/>
        <v>1.5</v>
      </c>
      <c r="QW58" s="493">
        <f t="shared" si="59"/>
        <v>1.5</v>
      </c>
      <c r="QX58" s="493">
        <f t="shared" si="59"/>
        <v>1.5</v>
      </c>
      <c r="QY58" s="493">
        <f t="shared" si="59"/>
        <v>1.5</v>
      </c>
      <c r="QZ58" s="493">
        <f t="shared" si="59"/>
        <v>1.5</v>
      </c>
      <c r="RA58" s="493">
        <f t="shared" si="59"/>
        <v>1.5</v>
      </c>
      <c r="RB58" s="493">
        <f t="shared" si="59"/>
        <v>1.6</v>
      </c>
      <c r="RC58" s="493">
        <f t="shared" si="59"/>
        <v>1.6</v>
      </c>
      <c r="RD58" s="493">
        <f t="shared" si="59"/>
        <v>1.6</v>
      </c>
      <c r="RE58" s="493">
        <f t="shared" si="59"/>
        <v>1.6</v>
      </c>
      <c r="RF58" s="493">
        <f t="shared" si="59"/>
        <v>1.6</v>
      </c>
      <c r="RG58" s="493">
        <f t="shared" si="59"/>
        <v>1.6</v>
      </c>
      <c r="RH58" s="493">
        <f t="shared" si="59"/>
        <v>1.7</v>
      </c>
      <c r="RI58" s="493">
        <f t="shared" si="59"/>
        <v>1.7</v>
      </c>
      <c r="RJ58" s="493">
        <f t="shared" si="59"/>
        <v>1.7</v>
      </c>
      <c r="RK58" s="493">
        <f t="shared" si="60"/>
        <v>1.8</v>
      </c>
      <c r="RL58" s="493">
        <f t="shared" si="60"/>
        <v>1.8</v>
      </c>
      <c r="RM58" s="493">
        <f t="shared" si="60"/>
        <v>1.8</v>
      </c>
      <c r="RN58" s="493">
        <f t="shared" si="60"/>
        <v>1.8</v>
      </c>
      <c r="RO58" s="493">
        <f t="shared" si="60"/>
        <v>1.8</v>
      </c>
      <c r="RP58" s="493">
        <f t="shared" si="60"/>
        <v>1.9</v>
      </c>
      <c r="RQ58" s="493">
        <f t="shared" si="60"/>
        <v>1.9</v>
      </c>
      <c r="RR58" s="493">
        <f t="shared" si="60"/>
        <v>1.9</v>
      </c>
      <c r="RS58" s="493">
        <f t="shared" si="60"/>
        <v>1.9</v>
      </c>
      <c r="RT58" s="493">
        <f t="shared" si="60"/>
        <v>1.9</v>
      </c>
      <c r="RU58" s="493">
        <f t="shared" si="60"/>
        <v>2</v>
      </c>
      <c r="RV58" s="493">
        <f t="shared" si="60"/>
        <v>2.0099999999999998</v>
      </c>
      <c r="RW58" s="493">
        <f t="shared" si="60"/>
        <v>2.0199999999999996</v>
      </c>
      <c r="RX58" s="493">
        <f t="shared" si="60"/>
        <v>2.0299999999999994</v>
      </c>
      <c r="RY58" s="493">
        <f t="shared" si="61"/>
        <v>2.0399999999999991</v>
      </c>
      <c r="RZ58" s="493">
        <f t="shared" si="61"/>
        <v>2.0499999999999989</v>
      </c>
      <c r="SA58" s="493">
        <f t="shared" si="61"/>
        <v>2.0599999999999987</v>
      </c>
      <c r="SB58" s="493">
        <f t="shared" si="61"/>
        <v>2.0699999999999985</v>
      </c>
      <c r="SC58" s="493">
        <f t="shared" si="61"/>
        <v>2.0799999999999983</v>
      </c>
      <c r="SD58" s="493">
        <f t="shared" si="61"/>
        <v>2.0799999999999983</v>
      </c>
      <c r="SE58" s="493">
        <f t="shared" si="61"/>
        <v>2.0799999999999983</v>
      </c>
      <c r="SF58" s="493">
        <f t="shared" si="61"/>
        <v>2.0799999999999983</v>
      </c>
      <c r="SG58" s="493">
        <f t="shared" si="61"/>
        <v>2.0799999999999983</v>
      </c>
      <c r="SH58" s="493">
        <f t="shared" si="61"/>
        <v>2.0799999999999983</v>
      </c>
      <c r="SI58" s="471"/>
      <c r="SJ58" s="452"/>
      <c r="SK58" s="440"/>
      <c r="SL58" s="440"/>
      <c r="SM58" s="440"/>
    </row>
    <row r="59" spans="1:507" outlineLevel="3" x14ac:dyDescent="0.25">
      <c r="A59" s="440"/>
      <c r="B59" s="449"/>
      <c r="C59" s="659">
        <f t="shared" si="62"/>
        <v>4</v>
      </c>
      <c r="D59" s="471"/>
      <c r="E59" s="529"/>
      <c r="F59" s="529"/>
      <c r="G59" s="471"/>
      <c r="H59" s="682"/>
      <c r="I59" s="683" t="s">
        <v>243</v>
      </c>
      <c r="J59" s="684"/>
      <c r="K59" s="685">
        <v>2.0299999999999998</v>
      </c>
      <c r="L59" s="685">
        <f>K59+0.01</f>
        <v>2.0399999999999996</v>
      </c>
      <c r="M59" s="685">
        <f>L59+0.01</f>
        <v>2.0499999999999994</v>
      </c>
      <c r="N59" s="685">
        <f>M59+0.01</f>
        <v>2.0599999999999992</v>
      </c>
      <c r="O59" s="685">
        <f>N59+0.01</f>
        <v>2.069999999999999</v>
      </c>
      <c r="P59" s="685">
        <f>O59+0.02</f>
        <v>2.089999999999999</v>
      </c>
      <c r="Q59" s="685">
        <f t="shared" ref="Q59:AC59" si="64">P59+0.02</f>
        <v>2.109999999999999</v>
      </c>
      <c r="R59" s="685">
        <f t="shared" si="64"/>
        <v>2.129999999999999</v>
      </c>
      <c r="S59" s="685">
        <f t="shared" si="64"/>
        <v>2.149999999999999</v>
      </c>
      <c r="T59" s="685">
        <f t="shared" si="64"/>
        <v>2.169999999999999</v>
      </c>
      <c r="U59" s="685">
        <f t="shared" si="64"/>
        <v>2.1899999999999991</v>
      </c>
      <c r="V59" s="685">
        <f t="shared" si="64"/>
        <v>2.2099999999999991</v>
      </c>
      <c r="W59" s="685">
        <f t="shared" si="64"/>
        <v>2.2299999999999991</v>
      </c>
      <c r="X59" s="685">
        <f t="shared" si="64"/>
        <v>2.2499999999999991</v>
      </c>
      <c r="Y59" s="685">
        <f t="shared" si="64"/>
        <v>2.2699999999999991</v>
      </c>
      <c r="Z59" s="685">
        <f t="shared" si="64"/>
        <v>2.2899999999999991</v>
      </c>
      <c r="AA59" s="685">
        <f t="shared" si="64"/>
        <v>2.3099999999999992</v>
      </c>
      <c r="AB59" s="685">
        <f t="shared" si="64"/>
        <v>2.3299999999999992</v>
      </c>
      <c r="AC59" s="685">
        <f t="shared" si="64"/>
        <v>2.3499999999999992</v>
      </c>
      <c r="AD59" s="685">
        <f>AC59</f>
        <v>2.3499999999999992</v>
      </c>
      <c r="AE59" s="685">
        <f>AD59</f>
        <v>2.3499999999999992</v>
      </c>
      <c r="AF59" s="685">
        <f t="shared" si="63"/>
        <v>2.3499999999999992</v>
      </c>
      <c r="AG59" s="685">
        <f t="shared" si="63"/>
        <v>2.3499999999999992</v>
      </c>
      <c r="AH59" s="685">
        <f t="shared" si="63"/>
        <v>2.3499999999999992</v>
      </c>
      <c r="AI59" s="685">
        <f t="shared" si="63"/>
        <v>2.3499999999999992</v>
      </c>
      <c r="AJ59" s="685">
        <f t="shared" si="63"/>
        <v>2.3499999999999992</v>
      </c>
      <c r="AK59" s="685">
        <f t="shared" si="63"/>
        <v>2.3499999999999992</v>
      </c>
      <c r="AL59" s="685">
        <f t="shared" si="63"/>
        <v>2.3499999999999992</v>
      </c>
      <c r="AM59" s="685">
        <f>AL59</f>
        <v>2.3499999999999992</v>
      </c>
      <c r="AN59" s="685">
        <v>2</v>
      </c>
      <c r="AO59" s="685">
        <v>2</v>
      </c>
      <c r="AP59" s="685">
        <v>2</v>
      </c>
      <c r="AQ59" s="685">
        <v>2</v>
      </c>
      <c r="AR59" s="685">
        <v>2</v>
      </c>
      <c r="AS59" s="685">
        <v>2</v>
      </c>
      <c r="AT59" s="685">
        <v>2</v>
      </c>
      <c r="AU59" s="685">
        <v>2</v>
      </c>
      <c r="AV59" s="685">
        <v>2</v>
      </c>
      <c r="AW59" s="685">
        <v>2</v>
      </c>
      <c r="AX59" s="685">
        <v>2</v>
      </c>
      <c r="AY59" s="685">
        <v>2</v>
      </c>
      <c r="AZ59" s="685">
        <v>2</v>
      </c>
      <c r="BA59" s="685">
        <v>2</v>
      </c>
      <c r="BB59" s="685">
        <v>2</v>
      </c>
      <c r="BC59" s="685">
        <v>2</v>
      </c>
      <c r="BD59" s="685">
        <v>2</v>
      </c>
      <c r="BE59" s="685">
        <v>2</v>
      </c>
      <c r="BF59" s="685">
        <v>2</v>
      </c>
      <c r="BG59" s="685">
        <v>2</v>
      </c>
      <c r="BH59" s="685">
        <v>2</v>
      </c>
      <c r="BI59" s="685">
        <v>2</v>
      </c>
      <c r="BJ59" s="685">
        <v>2</v>
      </c>
      <c r="BK59" s="685">
        <f t="shared" si="34"/>
        <v>2.0299999999999998</v>
      </c>
      <c r="BL59" s="685">
        <f t="shared" si="34"/>
        <v>2.0399999999999996</v>
      </c>
      <c r="BM59" s="685">
        <f t="shared" si="34"/>
        <v>2.0499999999999994</v>
      </c>
      <c r="BN59" s="685">
        <f t="shared" si="34"/>
        <v>2.0599999999999992</v>
      </c>
      <c r="BO59" s="685">
        <f t="shared" si="34"/>
        <v>2.069999999999999</v>
      </c>
      <c r="BP59" s="685">
        <f t="shared" si="34"/>
        <v>2.089999999999999</v>
      </c>
      <c r="BQ59" s="685">
        <f t="shared" si="34"/>
        <v>2.109999999999999</v>
      </c>
      <c r="BR59" s="685">
        <f t="shared" si="34"/>
        <v>2.129999999999999</v>
      </c>
      <c r="BS59" s="685">
        <f t="shared" si="34"/>
        <v>2.149999999999999</v>
      </c>
      <c r="BT59" s="685">
        <f t="shared" si="34"/>
        <v>2.169999999999999</v>
      </c>
      <c r="BU59" s="685">
        <f t="shared" si="34"/>
        <v>2.1899999999999991</v>
      </c>
      <c r="BV59" s="685">
        <f t="shared" si="34"/>
        <v>2.2099999999999991</v>
      </c>
      <c r="BW59" s="685">
        <f t="shared" si="34"/>
        <v>2.2299999999999991</v>
      </c>
      <c r="BX59" s="685">
        <f t="shared" si="34"/>
        <v>2.2499999999999991</v>
      </c>
      <c r="BY59" s="685">
        <f t="shared" si="34"/>
        <v>2.2699999999999991</v>
      </c>
      <c r="BZ59" s="685">
        <f t="shared" si="34"/>
        <v>2.2899999999999991</v>
      </c>
      <c r="CA59" s="685">
        <f t="shared" si="35"/>
        <v>2.3099999999999992</v>
      </c>
      <c r="CB59" s="685">
        <f t="shared" si="35"/>
        <v>2.3299999999999992</v>
      </c>
      <c r="CC59" s="685">
        <f t="shared" si="35"/>
        <v>2.3499999999999992</v>
      </c>
      <c r="CD59" s="685">
        <f t="shared" si="35"/>
        <v>2.3499999999999992</v>
      </c>
      <c r="CE59" s="685">
        <f t="shared" si="35"/>
        <v>2.3499999999999992</v>
      </c>
      <c r="CF59" s="685">
        <f t="shared" si="35"/>
        <v>2.3499999999999992</v>
      </c>
      <c r="CG59" s="685">
        <f t="shared" si="35"/>
        <v>2.3499999999999992</v>
      </c>
      <c r="CH59" s="685">
        <f t="shared" si="35"/>
        <v>2.3499999999999992</v>
      </c>
      <c r="CI59" s="685">
        <f t="shared" si="35"/>
        <v>2.3499999999999992</v>
      </c>
      <c r="CJ59" s="685">
        <f t="shared" si="35"/>
        <v>2.3499999999999992</v>
      </c>
      <c r="CK59" s="685">
        <f t="shared" si="35"/>
        <v>2.3499999999999992</v>
      </c>
      <c r="CL59" s="685">
        <f t="shared" si="35"/>
        <v>2.3499999999999992</v>
      </c>
      <c r="CM59" s="685">
        <f t="shared" si="35"/>
        <v>2.3499999999999992</v>
      </c>
      <c r="CN59" s="685">
        <f t="shared" si="35"/>
        <v>2</v>
      </c>
      <c r="CO59" s="685">
        <f t="shared" si="35"/>
        <v>2</v>
      </c>
      <c r="CP59" s="685">
        <f t="shared" si="35"/>
        <v>2</v>
      </c>
      <c r="CQ59" s="685">
        <f t="shared" si="36"/>
        <v>2</v>
      </c>
      <c r="CR59" s="685">
        <f t="shared" si="36"/>
        <v>2</v>
      </c>
      <c r="CS59" s="685">
        <f t="shared" si="36"/>
        <v>2</v>
      </c>
      <c r="CT59" s="685">
        <f t="shared" si="36"/>
        <v>2</v>
      </c>
      <c r="CU59" s="685">
        <f t="shared" si="36"/>
        <v>2</v>
      </c>
      <c r="CV59" s="685">
        <f t="shared" si="36"/>
        <v>2</v>
      </c>
      <c r="CW59" s="685">
        <f t="shared" si="36"/>
        <v>2</v>
      </c>
      <c r="CX59" s="685">
        <f t="shared" si="36"/>
        <v>2</v>
      </c>
      <c r="CY59" s="685">
        <f t="shared" si="36"/>
        <v>2</v>
      </c>
      <c r="CZ59" s="685">
        <f t="shared" si="36"/>
        <v>2</v>
      </c>
      <c r="DA59" s="685">
        <f t="shared" si="36"/>
        <v>2</v>
      </c>
      <c r="DB59" s="685">
        <f t="shared" si="36"/>
        <v>2</v>
      </c>
      <c r="DC59" s="685">
        <f t="shared" si="36"/>
        <v>2</v>
      </c>
      <c r="DD59" s="685">
        <f t="shared" si="36"/>
        <v>2</v>
      </c>
      <c r="DE59" s="685">
        <f t="shared" si="36"/>
        <v>2</v>
      </c>
      <c r="DF59" s="685">
        <f t="shared" si="36"/>
        <v>2</v>
      </c>
      <c r="DG59" s="685">
        <f t="shared" si="37"/>
        <v>2</v>
      </c>
      <c r="DH59" s="685">
        <f t="shared" si="37"/>
        <v>2</v>
      </c>
      <c r="DI59" s="685">
        <f t="shared" si="37"/>
        <v>2</v>
      </c>
      <c r="DJ59" s="685">
        <f t="shared" si="37"/>
        <v>2</v>
      </c>
      <c r="DK59" s="685">
        <f t="shared" si="37"/>
        <v>2.0299999999999998</v>
      </c>
      <c r="DL59" s="685">
        <f t="shared" si="37"/>
        <v>2.0399999999999996</v>
      </c>
      <c r="DM59" s="685">
        <f t="shared" si="37"/>
        <v>2.0499999999999994</v>
      </c>
      <c r="DN59" s="685">
        <f t="shared" si="37"/>
        <v>2.0599999999999992</v>
      </c>
      <c r="DO59" s="685">
        <f t="shared" si="37"/>
        <v>2.069999999999999</v>
      </c>
      <c r="DP59" s="685">
        <f t="shared" si="37"/>
        <v>2.089999999999999</v>
      </c>
      <c r="DQ59" s="685">
        <f t="shared" si="37"/>
        <v>2.109999999999999</v>
      </c>
      <c r="DR59" s="685">
        <f t="shared" si="37"/>
        <v>2.129999999999999</v>
      </c>
      <c r="DS59" s="685">
        <f t="shared" si="37"/>
        <v>2.149999999999999</v>
      </c>
      <c r="DT59" s="685">
        <f t="shared" si="37"/>
        <v>2.169999999999999</v>
      </c>
      <c r="DU59" s="685">
        <f t="shared" si="37"/>
        <v>2.1899999999999991</v>
      </c>
      <c r="DV59" s="685">
        <f t="shared" si="37"/>
        <v>2.2099999999999991</v>
      </c>
      <c r="DW59" s="685">
        <f t="shared" si="38"/>
        <v>2.2299999999999991</v>
      </c>
      <c r="DX59" s="685">
        <f t="shared" si="38"/>
        <v>2.2499999999999991</v>
      </c>
      <c r="DY59" s="685">
        <f t="shared" si="38"/>
        <v>2.2699999999999991</v>
      </c>
      <c r="DZ59" s="685">
        <f t="shared" si="38"/>
        <v>2.2899999999999991</v>
      </c>
      <c r="EA59" s="685">
        <f t="shared" si="38"/>
        <v>2.3099999999999992</v>
      </c>
      <c r="EB59" s="685">
        <f t="shared" si="38"/>
        <v>2.3299999999999992</v>
      </c>
      <c r="EC59" s="685">
        <f t="shared" si="38"/>
        <v>2.3499999999999992</v>
      </c>
      <c r="ED59" s="685">
        <f t="shared" si="38"/>
        <v>2.3499999999999992</v>
      </c>
      <c r="EE59" s="685">
        <f t="shared" si="38"/>
        <v>2.3499999999999992</v>
      </c>
      <c r="EF59" s="685">
        <f t="shared" si="38"/>
        <v>2.3499999999999992</v>
      </c>
      <c r="EG59" s="685">
        <f t="shared" si="38"/>
        <v>2.3499999999999992</v>
      </c>
      <c r="EH59" s="685">
        <f t="shared" si="38"/>
        <v>2.3499999999999992</v>
      </c>
      <c r="EI59" s="685">
        <f t="shared" si="38"/>
        <v>2.3499999999999992</v>
      </c>
      <c r="EJ59" s="685">
        <f t="shared" si="38"/>
        <v>2.3499999999999992</v>
      </c>
      <c r="EK59" s="685">
        <f t="shared" si="38"/>
        <v>2.3499999999999992</v>
      </c>
      <c r="EL59" s="685">
        <f t="shared" si="38"/>
        <v>2.3499999999999992</v>
      </c>
      <c r="EM59" s="685">
        <f t="shared" si="39"/>
        <v>2.3499999999999992</v>
      </c>
      <c r="EN59" s="685">
        <f t="shared" si="39"/>
        <v>2</v>
      </c>
      <c r="EO59" s="685">
        <f t="shared" si="39"/>
        <v>2</v>
      </c>
      <c r="EP59" s="685">
        <f t="shared" si="39"/>
        <v>2</v>
      </c>
      <c r="EQ59" s="685">
        <f t="shared" si="39"/>
        <v>2</v>
      </c>
      <c r="ER59" s="685">
        <f t="shared" si="39"/>
        <v>2</v>
      </c>
      <c r="ES59" s="685">
        <f t="shared" si="39"/>
        <v>2</v>
      </c>
      <c r="ET59" s="685">
        <f t="shared" si="39"/>
        <v>2</v>
      </c>
      <c r="EU59" s="685">
        <f t="shared" si="39"/>
        <v>2</v>
      </c>
      <c r="EV59" s="685">
        <f t="shared" si="39"/>
        <v>2</v>
      </c>
      <c r="EW59" s="685">
        <f t="shared" si="39"/>
        <v>2</v>
      </c>
      <c r="EX59" s="685">
        <f t="shared" si="39"/>
        <v>2</v>
      </c>
      <c r="EY59" s="685">
        <f t="shared" si="39"/>
        <v>2</v>
      </c>
      <c r="EZ59" s="685">
        <f t="shared" si="39"/>
        <v>2</v>
      </c>
      <c r="FA59" s="685">
        <f t="shared" si="39"/>
        <v>2</v>
      </c>
      <c r="FB59" s="685">
        <f t="shared" si="39"/>
        <v>2</v>
      </c>
      <c r="FC59" s="685">
        <f t="shared" si="40"/>
        <v>2</v>
      </c>
      <c r="FD59" s="685">
        <f t="shared" si="40"/>
        <v>2</v>
      </c>
      <c r="FE59" s="685">
        <f t="shared" si="40"/>
        <v>2</v>
      </c>
      <c r="FF59" s="685">
        <f t="shared" si="40"/>
        <v>2</v>
      </c>
      <c r="FG59" s="685">
        <f t="shared" si="40"/>
        <v>2</v>
      </c>
      <c r="FH59" s="685">
        <f t="shared" si="40"/>
        <v>2</v>
      </c>
      <c r="FI59" s="685">
        <f t="shared" si="40"/>
        <v>2</v>
      </c>
      <c r="FJ59" s="685">
        <f t="shared" si="40"/>
        <v>2</v>
      </c>
      <c r="FK59" s="685">
        <f t="shared" si="40"/>
        <v>2.0299999999999998</v>
      </c>
      <c r="FL59" s="685">
        <f t="shared" si="40"/>
        <v>2.0399999999999996</v>
      </c>
      <c r="FM59" s="685">
        <f t="shared" si="40"/>
        <v>2.0499999999999994</v>
      </c>
      <c r="FN59" s="685">
        <f t="shared" si="40"/>
        <v>2.0599999999999992</v>
      </c>
      <c r="FO59" s="685">
        <f t="shared" si="40"/>
        <v>2.069999999999999</v>
      </c>
      <c r="FP59" s="685">
        <f t="shared" si="40"/>
        <v>2.089999999999999</v>
      </c>
      <c r="FQ59" s="685">
        <f t="shared" si="40"/>
        <v>2.109999999999999</v>
      </c>
      <c r="FR59" s="685">
        <f t="shared" si="40"/>
        <v>2.129999999999999</v>
      </c>
      <c r="FS59" s="685">
        <f t="shared" si="41"/>
        <v>2.149999999999999</v>
      </c>
      <c r="FT59" s="685">
        <f t="shared" si="41"/>
        <v>2.169999999999999</v>
      </c>
      <c r="FU59" s="685">
        <f t="shared" si="41"/>
        <v>2.1899999999999991</v>
      </c>
      <c r="FV59" s="685">
        <f t="shared" si="41"/>
        <v>2.2099999999999991</v>
      </c>
      <c r="FW59" s="685">
        <f t="shared" si="41"/>
        <v>2.2299999999999991</v>
      </c>
      <c r="FX59" s="685">
        <f t="shared" si="41"/>
        <v>2.2499999999999991</v>
      </c>
      <c r="FY59" s="685">
        <f t="shared" si="41"/>
        <v>2.2699999999999991</v>
      </c>
      <c r="FZ59" s="685">
        <f t="shared" si="41"/>
        <v>2.2899999999999991</v>
      </c>
      <c r="GA59" s="685">
        <f t="shared" si="41"/>
        <v>2.3099999999999992</v>
      </c>
      <c r="GB59" s="685">
        <f t="shared" si="41"/>
        <v>2.3299999999999992</v>
      </c>
      <c r="GC59" s="685">
        <f t="shared" si="41"/>
        <v>2.3499999999999992</v>
      </c>
      <c r="GD59" s="685">
        <f t="shared" si="41"/>
        <v>2.3499999999999992</v>
      </c>
      <c r="GE59" s="685">
        <f t="shared" si="41"/>
        <v>2.3499999999999992</v>
      </c>
      <c r="GF59" s="685">
        <f t="shared" si="41"/>
        <v>2.3499999999999992</v>
      </c>
      <c r="GG59" s="685">
        <f t="shared" si="41"/>
        <v>2.3499999999999992</v>
      </c>
      <c r="GH59" s="685">
        <f t="shared" si="41"/>
        <v>2.3499999999999992</v>
      </c>
      <c r="GI59" s="685">
        <f t="shared" si="42"/>
        <v>2.3499999999999992</v>
      </c>
      <c r="GJ59" s="685">
        <f t="shared" si="42"/>
        <v>2.3499999999999992</v>
      </c>
      <c r="GK59" s="685">
        <f t="shared" si="42"/>
        <v>2.3499999999999992</v>
      </c>
      <c r="GL59" s="685">
        <f t="shared" si="42"/>
        <v>2.3499999999999992</v>
      </c>
      <c r="GM59" s="685">
        <f t="shared" si="42"/>
        <v>2.3499999999999992</v>
      </c>
      <c r="GN59" s="685">
        <f t="shared" si="42"/>
        <v>2</v>
      </c>
      <c r="GO59" s="685">
        <f t="shared" si="42"/>
        <v>2</v>
      </c>
      <c r="GP59" s="685">
        <f t="shared" si="42"/>
        <v>2</v>
      </c>
      <c r="GQ59" s="685">
        <f t="shared" si="42"/>
        <v>2</v>
      </c>
      <c r="GR59" s="685">
        <f t="shared" si="42"/>
        <v>2</v>
      </c>
      <c r="GS59" s="685">
        <f t="shared" si="42"/>
        <v>2</v>
      </c>
      <c r="GT59" s="685">
        <f t="shared" si="42"/>
        <v>2</v>
      </c>
      <c r="GU59" s="685">
        <f t="shared" si="42"/>
        <v>2</v>
      </c>
      <c r="GV59" s="685">
        <f t="shared" si="42"/>
        <v>2</v>
      </c>
      <c r="GW59" s="685">
        <f t="shared" si="42"/>
        <v>2</v>
      </c>
      <c r="GX59" s="685">
        <f t="shared" si="42"/>
        <v>2</v>
      </c>
      <c r="GY59" s="685">
        <f t="shared" si="43"/>
        <v>2</v>
      </c>
      <c r="GZ59" s="685">
        <f t="shared" si="43"/>
        <v>2</v>
      </c>
      <c r="HA59" s="685">
        <f t="shared" si="43"/>
        <v>2</v>
      </c>
      <c r="HB59" s="685">
        <f t="shared" si="43"/>
        <v>2</v>
      </c>
      <c r="HC59" s="685">
        <f t="shared" si="43"/>
        <v>2</v>
      </c>
      <c r="HD59" s="685">
        <f t="shared" si="43"/>
        <v>2</v>
      </c>
      <c r="HE59" s="685">
        <f t="shared" si="43"/>
        <v>2</v>
      </c>
      <c r="HF59" s="685">
        <f t="shared" si="43"/>
        <v>2</v>
      </c>
      <c r="HG59" s="685">
        <f t="shared" si="43"/>
        <v>2</v>
      </c>
      <c r="HH59" s="685">
        <f t="shared" si="43"/>
        <v>2</v>
      </c>
      <c r="HI59" s="685">
        <f t="shared" si="43"/>
        <v>2</v>
      </c>
      <c r="HJ59" s="685">
        <f t="shared" si="43"/>
        <v>2</v>
      </c>
      <c r="HK59" s="685">
        <f t="shared" si="43"/>
        <v>2.0299999999999998</v>
      </c>
      <c r="HL59" s="685">
        <f t="shared" si="43"/>
        <v>2.0399999999999996</v>
      </c>
      <c r="HM59" s="685">
        <f t="shared" si="43"/>
        <v>2.0499999999999994</v>
      </c>
      <c r="HN59" s="685">
        <f t="shared" si="43"/>
        <v>2.0599999999999992</v>
      </c>
      <c r="HO59" s="685">
        <f t="shared" si="44"/>
        <v>2.069999999999999</v>
      </c>
      <c r="HP59" s="685">
        <f t="shared" si="44"/>
        <v>2.089999999999999</v>
      </c>
      <c r="HQ59" s="685">
        <f t="shared" si="44"/>
        <v>2.109999999999999</v>
      </c>
      <c r="HR59" s="685">
        <f t="shared" si="44"/>
        <v>2.129999999999999</v>
      </c>
      <c r="HS59" s="685">
        <f t="shared" si="44"/>
        <v>2.149999999999999</v>
      </c>
      <c r="HT59" s="685">
        <f t="shared" si="44"/>
        <v>2.169999999999999</v>
      </c>
      <c r="HU59" s="685">
        <f t="shared" si="44"/>
        <v>2.1899999999999991</v>
      </c>
      <c r="HV59" s="685">
        <f t="shared" si="44"/>
        <v>2.2099999999999991</v>
      </c>
      <c r="HW59" s="685">
        <f t="shared" si="44"/>
        <v>2.2299999999999991</v>
      </c>
      <c r="HX59" s="685">
        <f t="shared" si="44"/>
        <v>2.2499999999999991</v>
      </c>
      <c r="HY59" s="685">
        <f t="shared" si="44"/>
        <v>2.2699999999999991</v>
      </c>
      <c r="HZ59" s="685">
        <f t="shared" si="44"/>
        <v>2.2899999999999991</v>
      </c>
      <c r="IA59" s="685">
        <f t="shared" si="44"/>
        <v>2.3099999999999992</v>
      </c>
      <c r="IB59" s="685">
        <f t="shared" si="44"/>
        <v>2.3299999999999992</v>
      </c>
      <c r="IC59" s="685">
        <f t="shared" si="44"/>
        <v>2.3499999999999992</v>
      </c>
      <c r="ID59" s="685">
        <f t="shared" si="44"/>
        <v>2.3499999999999992</v>
      </c>
      <c r="IE59" s="685">
        <f t="shared" si="45"/>
        <v>2.3499999999999992</v>
      </c>
      <c r="IF59" s="685">
        <f t="shared" si="45"/>
        <v>2.3499999999999992</v>
      </c>
      <c r="IG59" s="685">
        <f t="shared" si="45"/>
        <v>2.3499999999999992</v>
      </c>
      <c r="IH59" s="685">
        <f t="shared" si="45"/>
        <v>2.3499999999999992</v>
      </c>
      <c r="II59" s="685">
        <f t="shared" si="45"/>
        <v>2.3499999999999992</v>
      </c>
      <c r="IJ59" s="685">
        <f t="shared" si="45"/>
        <v>2.3499999999999992</v>
      </c>
      <c r="IK59" s="685">
        <f t="shared" si="45"/>
        <v>2.3499999999999992</v>
      </c>
      <c r="IL59" s="685">
        <f t="shared" si="45"/>
        <v>2.3499999999999992</v>
      </c>
      <c r="IM59" s="685">
        <f t="shared" si="45"/>
        <v>2.3499999999999992</v>
      </c>
      <c r="IN59" s="685">
        <f t="shared" si="45"/>
        <v>2</v>
      </c>
      <c r="IO59" s="685">
        <f t="shared" si="45"/>
        <v>2</v>
      </c>
      <c r="IP59" s="685">
        <f t="shared" si="45"/>
        <v>2</v>
      </c>
      <c r="IQ59" s="685">
        <f t="shared" si="45"/>
        <v>2</v>
      </c>
      <c r="IR59" s="685">
        <f t="shared" si="45"/>
        <v>2</v>
      </c>
      <c r="IS59" s="685">
        <f t="shared" si="45"/>
        <v>2</v>
      </c>
      <c r="IT59" s="685">
        <f t="shared" si="45"/>
        <v>2</v>
      </c>
      <c r="IU59" s="685">
        <f t="shared" si="46"/>
        <v>2</v>
      </c>
      <c r="IV59" s="685">
        <f t="shared" si="46"/>
        <v>2</v>
      </c>
      <c r="IW59" s="685">
        <f t="shared" si="46"/>
        <v>2</v>
      </c>
      <c r="IX59" s="685">
        <f t="shared" si="46"/>
        <v>2</v>
      </c>
      <c r="IY59" s="685">
        <f t="shared" si="46"/>
        <v>2</v>
      </c>
      <c r="IZ59" s="685">
        <f t="shared" si="46"/>
        <v>2</v>
      </c>
      <c r="JA59" s="685">
        <f t="shared" si="46"/>
        <v>2</v>
      </c>
      <c r="JB59" s="685">
        <f t="shared" si="46"/>
        <v>2</v>
      </c>
      <c r="JC59" s="685">
        <f t="shared" si="46"/>
        <v>2</v>
      </c>
      <c r="JD59" s="685">
        <f t="shared" si="46"/>
        <v>2</v>
      </c>
      <c r="JE59" s="685">
        <f t="shared" si="46"/>
        <v>2</v>
      </c>
      <c r="JF59" s="685">
        <f t="shared" si="46"/>
        <v>2</v>
      </c>
      <c r="JG59" s="685">
        <f t="shared" si="46"/>
        <v>2</v>
      </c>
      <c r="JH59" s="685">
        <f t="shared" si="46"/>
        <v>2</v>
      </c>
      <c r="JI59" s="685">
        <f t="shared" si="46"/>
        <v>2</v>
      </c>
      <c r="JJ59" s="685">
        <f t="shared" si="46"/>
        <v>2</v>
      </c>
      <c r="JK59" s="685">
        <f t="shared" si="47"/>
        <v>2.0299999999999998</v>
      </c>
      <c r="JL59" s="685">
        <f t="shared" si="47"/>
        <v>2.0399999999999996</v>
      </c>
      <c r="JM59" s="685">
        <f t="shared" si="47"/>
        <v>2.0499999999999994</v>
      </c>
      <c r="JN59" s="685">
        <f t="shared" si="47"/>
        <v>2.0599999999999992</v>
      </c>
      <c r="JO59" s="685">
        <f t="shared" si="47"/>
        <v>2.069999999999999</v>
      </c>
      <c r="JP59" s="685">
        <f t="shared" si="47"/>
        <v>2.089999999999999</v>
      </c>
      <c r="JQ59" s="685">
        <f t="shared" si="47"/>
        <v>2.109999999999999</v>
      </c>
      <c r="JR59" s="685">
        <f t="shared" si="47"/>
        <v>2.129999999999999</v>
      </c>
      <c r="JS59" s="685">
        <f t="shared" si="47"/>
        <v>2.149999999999999</v>
      </c>
      <c r="JT59" s="685">
        <f t="shared" si="47"/>
        <v>2.169999999999999</v>
      </c>
      <c r="JU59" s="685">
        <f t="shared" si="47"/>
        <v>2.1899999999999991</v>
      </c>
      <c r="JV59" s="685">
        <f t="shared" si="47"/>
        <v>2.2099999999999991</v>
      </c>
      <c r="JW59" s="685">
        <f t="shared" si="47"/>
        <v>2.2299999999999991</v>
      </c>
      <c r="JX59" s="685">
        <f t="shared" si="47"/>
        <v>2.2499999999999991</v>
      </c>
      <c r="JY59" s="685">
        <f t="shared" si="47"/>
        <v>2.2699999999999991</v>
      </c>
      <c r="JZ59" s="685">
        <f t="shared" si="47"/>
        <v>2.2899999999999991</v>
      </c>
      <c r="KA59" s="685">
        <f t="shared" si="48"/>
        <v>2.3099999999999992</v>
      </c>
      <c r="KB59" s="685">
        <f t="shared" si="48"/>
        <v>2.3299999999999992</v>
      </c>
      <c r="KC59" s="685">
        <f t="shared" si="48"/>
        <v>2.3499999999999992</v>
      </c>
      <c r="KD59" s="685">
        <f t="shared" si="48"/>
        <v>2.3499999999999992</v>
      </c>
      <c r="KE59" s="685">
        <f t="shared" si="48"/>
        <v>2.3499999999999992</v>
      </c>
      <c r="KF59" s="685">
        <f t="shared" si="48"/>
        <v>2.3499999999999992</v>
      </c>
      <c r="KG59" s="685">
        <f t="shared" si="48"/>
        <v>2.3499999999999992</v>
      </c>
      <c r="KH59" s="685">
        <f t="shared" si="48"/>
        <v>2.3499999999999992</v>
      </c>
      <c r="KI59" s="685">
        <f t="shared" si="48"/>
        <v>2.3499999999999992</v>
      </c>
      <c r="KJ59" s="685">
        <f t="shared" si="48"/>
        <v>2.3499999999999992</v>
      </c>
      <c r="KK59" s="685">
        <f t="shared" si="48"/>
        <v>2.3499999999999992</v>
      </c>
      <c r="KL59" s="685">
        <f t="shared" si="48"/>
        <v>2.3499999999999992</v>
      </c>
      <c r="KM59" s="685">
        <f t="shared" si="48"/>
        <v>2.3499999999999992</v>
      </c>
      <c r="KN59" s="685">
        <f t="shared" si="48"/>
        <v>2</v>
      </c>
      <c r="KO59" s="685">
        <f t="shared" si="48"/>
        <v>2</v>
      </c>
      <c r="KP59" s="685">
        <f t="shared" si="48"/>
        <v>2</v>
      </c>
      <c r="KQ59" s="685">
        <f t="shared" si="49"/>
        <v>2</v>
      </c>
      <c r="KR59" s="685">
        <f t="shared" si="49"/>
        <v>2</v>
      </c>
      <c r="KS59" s="685">
        <f t="shared" si="49"/>
        <v>2</v>
      </c>
      <c r="KT59" s="685">
        <f t="shared" si="49"/>
        <v>2</v>
      </c>
      <c r="KU59" s="685">
        <f t="shared" si="49"/>
        <v>2</v>
      </c>
      <c r="KV59" s="685">
        <f t="shared" si="49"/>
        <v>2</v>
      </c>
      <c r="KW59" s="685">
        <f t="shared" si="49"/>
        <v>2</v>
      </c>
      <c r="KX59" s="685">
        <f t="shared" si="49"/>
        <v>2</v>
      </c>
      <c r="KY59" s="685">
        <f t="shared" si="49"/>
        <v>2</v>
      </c>
      <c r="KZ59" s="685">
        <f t="shared" si="49"/>
        <v>2</v>
      </c>
      <c r="LA59" s="685">
        <f t="shared" si="49"/>
        <v>2</v>
      </c>
      <c r="LB59" s="685">
        <f t="shared" si="49"/>
        <v>2</v>
      </c>
      <c r="LC59" s="685">
        <f t="shared" si="49"/>
        <v>2</v>
      </c>
      <c r="LD59" s="685">
        <f t="shared" si="49"/>
        <v>2</v>
      </c>
      <c r="LE59" s="685">
        <f t="shared" si="49"/>
        <v>2</v>
      </c>
      <c r="LF59" s="685">
        <f t="shared" si="49"/>
        <v>2</v>
      </c>
      <c r="LG59" s="685">
        <f t="shared" si="50"/>
        <v>2</v>
      </c>
      <c r="LH59" s="685">
        <f t="shared" si="50"/>
        <v>2</v>
      </c>
      <c r="LI59" s="685">
        <f t="shared" si="50"/>
        <v>2</v>
      </c>
      <c r="LJ59" s="685">
        <f t="shared" si="50"/>
        <v>2</v>
      </c>
      <c r="LK59" s="685">
        <f t="shared" si="50"/>
        <v>2.0299999999999998</v>
      </c>
      <c r="LL59" s="685">
        <f t="shared" si="50"/>
        <v>2.0399999999999996</v>
      </c>
      <c r="LM59" s="685">
        <f t="shared" si="50"/>
        <v>2.0499999999999994</v>
      </c>
      <c r="LN59" s="685">
        <f t="shared" si="50"/>
        <v>2.0599999999999992</v>
      </c>
      <c r="LO59" s="685">
        <f t="shared" si="50"/>
        <v>2.069999999999999</v>
      </c>
      <c r="LP59" s="685">
        <f t="shared" si="50"/>
        <v>2.089999999999999</v>
      </c>
      <c r="LQ59" s="685">
        <f t="shared" si="50"/>
        <v>2.109999999999999</v>
      </c>
      <c r="LR59" s="685">
        <f t="shared" si="50"/>
        <v>2.129999999999999</v>
      </c>
      <c r="LS59" s="685">
        <f t="shared" si="50"/>
        <v>2.149999999999999</v>
      </c>
      <c r="LT59" s="685">
        <f t="shared" si="50"/>
        <v>2.169999999999999</v>
      </c>
      <c r="LU59" s="685">
        <f t="shared" si="50"/>
        <v>2.1899999999999991</v>
      </c>
      <c r="LV59" s="685">
        <f t="shared" si="50"/>
        <v>2.2099999999999991</v>
      </c>
      <c r="LW59" s="685">
        <f t="shared" si="51"/>
        <v>2.2299999999999991</v>
      </c>
      <c r="LX59" s="685">
        <f t="shared" si="51"/>
        <v>2.2499999999999991</v>
      </c>
      <c r="LY59" s="685">
        <f t="shared" si="51"/>
        <v>2.2699999999999991</v>
      </c>
      <c r="LZ59" s="685">
        <f t="shared" si="51"/>
        <v>2.2899999999999991</v>
      </c>
      <c r="MA59" s="685">
        <f t="shared" si="51"/>
        <v>2.3099999999999992</v>
      </c>
      <c r="MB59" s="685">
        <f t="shared" si="51"/>
        <v>2.3299999999999992</v>
      </c>
      <c r="MC59" s="685">
        <f t="shared" si="51"/>
        <v>2.3499999999999992</v>
      </c>
      <c r="MD59" s="685">
        <f t="shared" si="51"/>
        <v>2.3499999999999992</v>
      </c>
      <c r="ME59" s="685">
        <f t="shared" si="51"/>
        <v>2.3499999999999992</v>
      </c>
      <c r="MF59" s="685">
        <f t="shared" si="51"/>
        <v>2.3499999999999992</v>
      </c>
      <c r="MG59" s="685">
        <f t="shared" si="51"/>
        <v>2.3499999999999992</v>
      </c>
      <c r="MH59" s="685">
        <f t="shared" si="51"/>
        <v>2.3499999999999992</v>
      </c>
      <c r="MI59" s="685">
        <f t="shared" si="51"/>
        <v>2.3499999999999992</v>
      </c>
      <c r="MJ59" s="685">
        <f t="shared" si="51"/>
        <v>2.3499999999999992</v>
      </c>
      <c r="MK59" s="685">
        <f t="shared" si="51"/>
        <v>2.3499999999999992</v>
      </c>
      <c r="ML59" s="685">
        <f t="shared" si="51"/>
        <v>2.3499999999999992</v>
      </c>
      <c r="MM59" s="685">
        <f t="shared" si="52"/>
        <v>2.3499999999999992</v>
      </c>
      <c r="MN59" s="685">
        <f t="shared" si="52"/>
        <v>2</v>
      </c>
      <c r="MO59" s="685">
        <f t="shared" si="52"/>
        <v>2</v>
      </c>
      <c r="MP59" s="685">
        <f t="shared" si="52"/>
        <v>2</v>
      </c>
      <c r="MQ59" s="685">
        <f t="shared" si="52"/>
        <v>2</v>
      </c>
      <c r="MR59" s="685">
        <f t="shared" si="52"/>
        <v>2</v>
      </c>
      <c r="MS59" s="685">
        <f t="shared" si="52"/>
        <v>2</v>
      </c>
      <c r="MT59" s="685">
        <f t="shared" si="52"/>
        <v>2</v>
      </c>
      <c r="MU59" s="685">
        <f t="shared" si="52"/>
        <v>2</v>
      </c>
      <c r="MV59" s="685">
        <f t="shared" si="52"/>
        <v>2</v>
      </c>
      <c r="MW59" s="685">
        <f t="shared" si="52"/>
        <v>2</v>
      </c>
      <c r="MX59" s="685">
        <f t="shared" si="52"/>
        <v>2</v>
      </c>
      <c r="MY59" s="685">
        <f t="shared" si="52"/>
        <v>2</v>
      </c>
      <c r="MZ59" s="685">
        <f t="shared" si="52"/>
        <v>2</v>
      </c>
      <c r="NA59" s="685">
        <f t="shared" si="52"/>
        <v>2</v>
      </c>
      <c r="NB59" s="685">
        <f t="shared" si="52"/>
        <v>2</v>
      </c>
      <c r="NC59" s="685">
        <f t="shared" si="53"/>
        <v>2</v>
      </c>
      <c r="ND59" s="685">
        <f t="shared" si="53"/>
        <v>2</v>
      </c>
      <c r="NE59" s="685">
        <f t="shared" si="53"/>
        <v>2</v>
      </c>
      <c r="NF59" s="685">
        <f t="shared" si="53"/>
        <v>2</v>
      </c>
      <c r="NG59" s="685">
        <f t="shared" si="53"/>
        <v>2</v>
      </c>
      <c r="NH59" s="685">
        <f t="shared" si="53"/>
        <v>2</v>
      </c>
      <c r="NI59" s="685">
        <f t="shared" si="53"/>
        <v>2</v>
      </c>
      <c r="NJ59" s="685">
        <f t="shared" si="53"/>
        <v>2</v>
      </c>
      <c r="NK59" s="685">
        <f t="shared" si="53"/>
        <v>2.0299999999999998</v>
      </c>
      <c r="NL59" s="685">
        <f t="shared" si="53"/>
        <v>2.0399999999999996</v>
      </c>
      <c r="NM59" s="685">
        <f t="shared" si="53"/>
        <v>2.0499999999999994</v>
      </c>
      <c r="NN59" s="685">
        <f t="shared" si="53"/>
        <v>2.0599999999999992</v>
      </c>
      <c r="NO59" s="685">
        <f t="shared" si="53"/>
        <v>2.069999999999999</v>
      </c>
      <c r="NP59" s="685">
        <f t="shared" si="53"/>
        <v>2.089999999999999</v>
      </c>
      <c r="NQ59" s="685">
        <f t="shared" si="53"/>
        <v>2.109999999999999</v>
      </c>
      <c r="NR59" s="685">
        <f t="shared" si="53"/>
        <v>2.129999999999999</v>
      </c>
      <c r="NS59" s="685">
        <f t="shared" si="54"/>
        <v>2.149999999999999</v>
      </c>
      <c r="NT59" s="685">
        <f t="shared" si="54"/>
        <v>2.169999999999999</v>
      </c>
      <c r="NU59" s="685">
        <f t="shared" si="54"/>
        <v>2.1899999999999991</v>
      </c>
      <c r="NV59" s="685">
        <f t="shared" si="54"/>
        <v>2.2099999999999991</v>
      </c>
      <c r="NW59" s="685">
        <f t="shared" si="54"/>
        <v>2.2299999999999991</v>
      </c>
      <c r="NX59" s="685">
        <f t="shared" si="54"/>
        <v>2.2499999999999991</v>
      </c>
      <c r="NY59" s="685">
        <f t="shared" si="54"/>
        <v>2.2699999999999991</v>
      </c>
      <c r="NZ59" s="685">
        <f t="shared" si="54"/>
        <v>2.2899999999999991</v>
      </c>
      <c r="OA59" s="685">
        <f t="shared" si="54"/>
        <v>2.3099999999999992</v>
      </c>
      <c r="OB59" s="685">
        <f t="shared" si="54"/>
        <v>2.3299999999999992</v>
      </c>
      <c r="OC59" s="685">
        <f t="shared" si="54"/>
        <v>2.3499999999999992</v>
      </c>
      <c r="OD59" s="685">
        <f t="shared" si="54"/>
        <v>2.3499999999999992</v>
      </c>
      <c r="OE59" s="685">
        <f t="shared" si="54"/>
        <v>2.3499999999999992</v>
      </c>
      <c r="OF59" s="685">
        <f t="shared" si="54"/>
        <v>2.3499999999999992</v>
      </c>
      <c r="OG59" s="685">
        <f t="shared" si="54"/>
        <v>2.3499999999999992</v>
      </c>
      <c r="OH59" s="685">
        <f t="shared" si="54"/>
        <v>2.3499999999999992</v>
      </c>
      <c r="OI59" s="685">
        <f t="shared" si="55"/>
        <v>2.3499999999999992</v>
      </c>
      <c r="OJ59" s="685">
        <f t="shared" si="55"/>
        <v>2.3499999999999992</v>
      </c>
      <c r="OK59" s="685">
        <f t="shared" si="55"/>
        <v>2.3499999999999992</v>
      </c>
      <c r="OL59" s="685">
        <f t="shared" si="55"/>
        <v>2.3499999999999992</v>
      </c>
      <c r="OM59" s="685">
        <f t="shared" si="55"/>
        <v>2.3499999999999992</v>
      </c>
      <c r="ON59" s="685">
        <f t="shared" si="55"/>
        <v>2</v>
      </c>
      <c r="OO59" s="685">
        <f t="shared" si="55"/>
        <v>2</v>
      </c>
      <c r="OP59" s="685">
        <f t="shared" si="55"/>
        <v>2</v>
      </c>
      <c r="OQ59" s="685">
        <f t="shared" si="55"/>
        <v>2</v>
      </c>
      <c r="OR59" s="685">
        <f t="shared" si="55"/>
        <v>2</v>
      </c>
      <c r="OS59" s="685">
        <f t="shared" si="55"/>
        <v>2</v>
      </c>
      <c r="OT59" s="685">
        <f t="shared" si="55"/>
        <v>2</v>
      </c>
      <c r="OU59" s="685">
        <f t="shared" si="55"/>
        <v>2</v>
      </c>
      <c r="OV59" s="685">
        <f t="shared" si="55"/>
        <v>2</v>
      </c>
      <c r="OW59" s="685">
        <f t="shared" si="55"/>
        <v>2</v>
      </c>
      <c r="OX59" s="685">
        <f t="shared" si="55"/>
        <v>2</v>
      </c>
      <c r="OY59" s="685">
        <f t="shared" si="56"/>
        <v>2</v>
      </c>
      <c r="OZ59" s="685">
        <f t="shared" si="56"/>
        <v>2</v>
      </c>
      <c r="PA59" s="685">
        <f t="shared" si="56"/>
        <v>2</v>
      </c>
      <c r="PB59" s="685">
        <f t="shared" si="56"/>
        <v>2</v>
      </c>
      <c r="PC59" s="685">
        <f t="shared" si="56"/>
        <v>2</v>
      </c>
      <c r="PD59" s="685">
        <f t="shared" si="56"/>
        <v>2</v>
      </c>
      <c r="PE59" s="685">
        <f t="shared" si="56"/>
        <v>2</v>
      </c>
      <c r="PF59" s="685">
        <f t="shared" si="56"/>
        <v>2</v>
      </c>
      <c r="PG59" s="685">
        <f t="shared" si="56"/>
        <v>2</v>
      </c>
      <c r="PH59" s="685">
        <f t="shared" si="56"/>
        <v>2</v>
      </c>
      <c r="PI59" s="685">
        <f t="shared" si="56"/>
        <v>2</v>
      </c>
      <c r="PJ59" s="685">
        <f t="shared" si="56"/>
        <v>2</v>
      </c>
      <c r="PK59" s="685">
        <f t="shared" si="56"/>
        <v>2.0299999999999998</v>
      </c>
      <c r="PL59" s="685">
        <f t="shared" si="56"/>
        <v>2.0399999999999996</v>
      </c>
      <c r="PM59" s="685">
        <f t="shared" si="56"/>
        <v>2.0499999999999994</v>
      </c>
      <c r="PN59" s="685">
        <f t="shared" si="56"/>
        <v>2.0599999999999992</v>
      </c>
      <c r="PO59" s="685">
        <f t="shared" si="57"/>
        <v>2.069999999999999</v>
      </c>
      <c r="PP59" s="685">
        <f t="shared" si="57"/>
        <v>2.089999999999999</v>
      </c>
      <c r="PQ59" s="685">
        <f t="shared" si="57"/>
        <v>2.109999999999999</v>
      </c>
      <c r="PR59" s="685">
        <f t="shared" si="57"/>
        <v>2.129999999999999</v>
      </c>
      <c r="PS59" s="685">
        <f t="shared" si="57"/>
        <v>2.149999999999999</v>
      </c>
      <c r="PT59" s="685">
        <f t="shared" si="57"/>
        <v>2.169999999999999</v>
      </c>
      <c r="PU59" s="685">
        <f t="shared" si="57"/>
        <v>2.1899999999999991</v>
      </c>
      <c r="PV59" s="685">
        <f t="shared" si="57"/>
        <v>2.2099999999999991</v>
      </c>
      <c r="PW59" s="685">
        <f t="shared" si="57"/>
        <v>2.2299999999999991</v>
      </c>
      <c r="PX59" s="685">
        <f t="shared" si="57"/>
        <v>2.2499999999999991</v>
      </c>
      <c r="PY59" s="685">
        <f t="shared" si="57"/>
        <v>2.2699999999999991</v>
      </c>
      <c r="PZ59" s="685">
        <f t="shared" si="57"/>
        <v>2.2899999999999991</v>
      </c>
      <c r="QA59" s="685">
        <f t="shared" si="57"/>
        <v>2.3099999999999992</v>
      </c>
      <c r="QB59" s="685">
        <f t="shared" si="57"/>
        <v>2.3299999999999992</v>
      </c>
      <c r="QC59" s="685">
        <f t="shared" si="57"/>
        <v>2.3499999999999992</v>
      </c>
      <c r="QD59" s="685">
        <f t="shared" si="57"/>
        <v>2.3499999999999992</v>
      </c>
      <c r="QE59" s="685">
        <f t="shared" si="58"/>
        <v>2.3499999999999992</v>
      </c>
      <c r="QF59" s="685">
        <f t="shared" si="58"/>
        <v>2.3499999999999992</v>
      </c>
      <c r="QG59" s="685">
        <f t="shared" si="58"/>
        <v>2.3499999999999992</v>
      </c>
      <c r="QH59" s="685">
        <f t="shared" si="58"/>
        <v>2.3499999999999992</v>
      </c>
      <c r="QI59" s="685">
        <f t="shared" si="58"/>
        <v>2.3499999999999992</v>
      </c>
      <c r="QJ59" s="685">
        <f t="shared" si="58"/>
        <v>2.3499999999999992</v>
      </c>
      <c r="QK59" s="685">
        <f t="shared" si="58"/>
        <v>2.3499999999999992</v>
      </c>
      <c r="QL59" s="685">
        <f t="shared" si="58"/>
        <v>2.3499999999999992</v>
      </c>
      <c r="QM59" s="685">
        <f t="shared" si="58"/>
        <v>2.3499999999999992</v>
      </c>
      <c r="QN59" s="685">
        <f t="shared" si="58"/>
        <v>2</v>
      </c>
      <c r="QO59" s="685">
        <f t="shared" si="58"/>
        <v>2</v>
      </c>
      <c r="QP59" s="685">
        <f t="shared" si="58"/>
        <v>2</v>
      </c>
      <c r="QQ59" s="685">
        <f t="shared" si="58"/>
        <v>2</v>
      </c>
      <c r="QR59" s="685">
        <f t="shared" si="58"/>
        <v>2</v>
      </c>
      <c r="QS59" s="685">
        <f t="shared" si="58"/>
        <v>2</v>
      </c>
      <c r="QT59" s="685">
        <f t="shared" si="58"/>
        <v>2</v>
      </c>
      <c r="QU59" s="685">
        <f t="shared" si="59"/>
        <v>2</v>
      </c>
      <c r="QV59" s="685">
        <f t="shared" si="59"/>
        <v>2</v>
      </c>
      <c r="QW59" s="685">
        <f t="shared" si="59"/>
        <v>2</v>
      </c>
      <c r="QX59" s="685">
        <f t="shared" si="59"/>
        <v>2</v>
      </c>
      <c r="QY59" s="685">
        <f t="shared" si="59"/>
        <v>2</v>
      </c>
      <c r="QZ59" s="685">
        <f t="shared" si="59"/>
        <v>2</v>
      </c>
      <c r="RA59" s="685">
        <f t="shared" si="59"/>
        <v>2</v>
      </c>
      <c r="RB59" s="685">
        <f t="shared" si="59"/>
        <v>2</v>
      </c>
      <c r="RC59" s="685">
        <f t="shared" si="59"/>
        <v>2</v>
      </c>
      <c r="RD59" s="685">
        <f t="shared" si="59"/>
        <v>2</v>
      </c>
      <c r="RE59" s="685">
        <f t="shared" si="59"/>
        <v>2</v>
      </c>
      <c r="RF59" s="685">
        <f t="shared" si="59"/>
        <v>2</v>
      </c>
      <c r="RG59" s="685">
        <f t="shared" si="59"/>
        <v>2</v>
      </c>
      <c r="RH59" s="685">
        <f t="shared" si="59"/>
        <v>2</v>
      </c>
      <c r="RI59" s="685">
        <f t="shared" si="59"/>
        <v>2</v>
      </c>
      <c r="RJ59" s="685">
        <f t="shared" si="59"/>
        <v>2</v>
      </c>
      <c r="RK59" s="685">
        <f t="shared" si="60"/>
        <v>2.0299999999999998</v>
      </c>
      <c r="RL59" s="685">
        <f t="shared" si="60"/>
        <v>2.0399999999999996</v>
      </c>
      <c r="RM59" s="685">
        <f t="shared" si="60"/>
        <v>2.0499999999999994</v>
      </c>
      <c r="RN59" s="685">
        <f t="shared" si="60"/>
        <v>2.0599999999999992</v>
      </c>
      <c r="RO59" s="685">
        <f t="shared" si="60"/>
        <v>2.069999999999999</v>
      </c>
      <c r="RP59" s="685">
        <f t="shared" si="60"/>
        <v>2.089999999999999</v>
      </c>
      <c r="RQ59" s="685">
        <f t="shared" si="60"/>
        <v>2.109999999999999</v>
      </c>
      <c r="RR59" s="685">
        <f t="shared" si="60"/>
        <v>2.129999999999999</v>
      </c>
      <c r="RS59" s="685">
        <f t="shared" si="60"/>
        <v>2.149999999999999</v>
      </c>
      <c r="RT59" s="685">
        <f t="shared" si="60"/>
        <v>2.169999999999999</v>
      </c>
      <c r="RU59" s="685">
        <f t="shared" si="60"/>
        <v>2.1899999999999991</v>
      </c>
      <c r="RV59" s="685">
        <f t="shared" si="60"/>
        <v>2.2099999999999991</v>
      </c>
      <c r="RW59" s="685">
        <f t="shared" si="60"/>
        <v>2.2299999999999991</v>
      </c>
      <c r="RX59" s="685">
        <f t="shared" si="60"/>
        <v>2.2499999999999991</v>
      </c>
      <c r="RY59" s="685">
        <f t="shared" si="61"/>
        <v>2.2699999999999991</v>
      </c>
      <c r="RZ59" s="685">
        <f t="shared" si="61"/>
        <v>2.2899999999999991</v>
      </c>
      <c r="SA59" s="685">
        <f t="shared" si="61"/>
        <v>2.3099999999999992</v>
      </c>
      <c r="SB59" s="685">
        <f t="shared" si="61"/>
        <v>2.3299999999999992</v>
      </c>
      <c r="SC59" s="685">
        <f t="shared" si="61"/>
        <v>2.3499999999999992</v>
      </c>
      <c r="SD59" s="685">
        <f t="shared" si="61"/>
        <v>2.3499999999999992</v>
      </c>
      <c r="SE59" s="685">
        <f t="shared" si="61"/>
        <v>2.3499999999999992</v>
      </c>
      <c r="SF59" s="685">
        <f t="shared" si="61"/>
        <v>2.3499999999999992</v>
      </c>
      <c r="SG59" s="685">
        <f t="shared" si="61"/>
        <v>2.3499999999999992</v>
      </c>
      <c r="SH59" s="685">
        <f t="shared" si="61"/>
        <v>2.3499999999999992</v>
      </c>
      <c r="SI59" s="471"/>
      <c r="SJ59" s="452"/>
      <c r="SK59" s="440"/>
      <c r="SL59" s="440"/>
      <c r="SM59" s="440"/>
    </row>
    <row r="60" spans="1:507" outlineLevel="2" collapsed="1" x14ac:dyDescent="0.25">
      <c r="A60" s="440"/>
      <c r="B60" s="449"/>
      <c r="C60" s="659">
        <f>INT($C$40)+2</f>
        <v>3</v>
      </c>
      <c r="D60" s="471"/>
      <c r="E60" s="529">
        <v>2</v>
      </c>
      <c r="F60" s="529"/>
      <c r="G60" s="471"/>
      <c r="H60" s="476" t="s">
        <v>873</v>
      </c>
      <c r="I60" s="492" t="s">
        <v>872</v>
      </c>
      <c r="J60" s="492">
        <f>J57+1</f>
        <v>1</v>
      </c>
      <c r="K60" s="493">
        <f t="shared" ref="K60:BV63" si="65">K57</f>
        <v>1.9</v>
      </c>
      <c r="L60" s="493">
        <f t="shared" si="65"/>
        <v>1.9</v>
      </c>
      <c r="M60" s="493">
        <f t="shared" si="65"/>
        <v>1.9</v>
      </c>
      <c r="N60" s="493">
        <f t="shared" si="65"/>
        <v>1.9</v>
      </c>
      <c r="O60" s="493">
        <f t="shared" si="65"/>
        <v>2</v>
      </c>
      <c r="P60" s="493">
        <f t="shared" si="65"/>
        <v>2.0299999999999998</v>
      </c>
      <c r="Q60" s="493">
        <f t="shared" si="65"/>
        <v>2.0399999999999996</v>
      </c>
      <c r="R60" s="493">
        <f t="shared" si="65"/>
        <v>2.0499999999999994</v>
      </c>
      <c r="S60" s="493">
        <f t="shared" si="65"/>
        <v>2.0599999999999992</v>
      </c>
      <c r="T60" s="493">
        <f t="shared" si="65"/>
        <v>2.069999999999999</v>
      </c>
      <c r="U60" s="493">
        <f t="shared" si="65"/>
        <v>2.0799999999999987</v>
      </c>
      <c r="V60" s="493">
        <f t="shared" si="65"/>
        <v>2.0899999999999985</v>
      </c>
      <c r="W60" s="493">
        <f t="shared" si="65"/>
        <v>2.0999999999999983</v>
      </c>
      <c r="X60" s="493">
        <f t="shared" si="65"/>
        <v>2.1099999999999981</v>
      </c>
      <c r="Y60" s="493">
        <f t="shared" si="65"/>
        <v>2.1199999999999979</v>
      </c>
      <c r="Z60" s="493">
        <f t="shared" si="65"/>
        <v>2.1299999999999977</v>
      </c>
      <c r="AA60" s="493">
        <f t="shared" si="65"/>
        <v>2.1399999999999975</v>
      </c>
      <c r="AB60" s="493">
        <f t="shared" si="65"/>
        <v>2.1499999999999972</v>
      </c>
      <c r="AC60" s="493">
        <f t="shared" si="65"/>
        <v>2.159999999999997</v>
      </c>
      <c r="AD60" s="493">
        <f t="shared" si="65"/>
        <v>2.2000000000000002</v>
      </c>
      <c r="AE60" s="493">
        <f t="shared" si="65"/>
        <v>2.2000000000000002</v>
      </c>
      <c r="AF60" s="493">
        <f t="shared" si="65"/>
        <v>2.2000000000000002</v>
      </c>
      <c r="AG60" s="493">
        <f t="shared" si="65"/>
        <v>2.2000000000000002</v>
      </c>
      <c r="AH60" s="493">
        <f t="shared" si="65"/>
        <v>2.2000000000000002</v>
      </c>
      <c r="AI60" s="493">
        <f t="shared" si="65"/>
        <v>2.2000000000000002</v>
      </c>
      <c r="AJ60" s="493">
        <f t="shared" si="65"/>
        <v>2.2000000000000002</v>
      </c>
      <c r="AK60" s="493">
        <f t="shared" si="65"/>
        <v>2.2000000000000002</v>
      </c>
      <c r="AL60" s="493">
        <f t="shared" si="65"/>
        <v>2.2000000000000002</v>
      </c>
      <c r="AM60" s="493">
        <f t="shared" si="65"/>
        <v>2.2000000000000002</v>
      </c>
      <c r="AN60" s="493">
        <f t="shared" si="65"/>
        <v>1.85</v>
      </c>
      <c r="AO60" s="493">
        <f t="shared" si="65"/>
        <v>1.85</v>
      </c>
      <c r="AP60" s="493">
        <f t="shared" si="65"/>
        <v>1.85</v>
      </c>
      <c r="AQ60" s="493">
        <f t="shared" si="65"/>
        <v>1.85</v>
      </c>
      <c r="AR60" s="493">
        <f t="shared" si="65"/>
        <v>1.85</v>
      </c>
      <c r="AS60" s="493">
        <f t="shared" si="65"/>
        <v>1.85</v>
      </c>
      <c r="AT60" s="493">
        <f t="shared" si="65"/>
        <v>1.85</v>
      </c>
      <c r="AU60" s="493">
        <f t="shared" si="65"/>
        <v>1.85</v>
      </c>
      <c r="AV60" s="493">
        <f t="shared" si="65"/>
        <v>1.85</v>
      </c>
      <c r="AW60" s="493">
        <f t="shared" si="65"/>
        <v>1.85</v>
      </c>
      <c r="AX60" s="493">
        <f t="shared" si="65"/>
        <v>1.85</v>
      </c>
      <c r="AY60" s="493">
        <f t="shared" si="65"/>
        <v>1.85</v>
      </c>
      <c r="AZ60" s="493">
        <f t="shared" si="65"/>
        <v>1.85</v>
      </c>
      <c r="BA60" s="493">
        <f t="shared" si="65"/>
        <v>1.8</v>
      </c>
      <c r="BB60" s="493">
        <f t="shared" si="65"/>
        <v>1.8</v>
      </c>
      <c r="BC60" s="493">
        <f t="shared" si="65"/>
        <v>1.8</v>
      </c>
      <c r="BD60" s="493">
        <f t="shared" si="65"/>
        <v>1.8</v>
      </c>
      <c r="BE60" s="493">
        <f t="shared" si="65"/>
        <v>1.8</v>
      </c>
      <c r="BF60" s="493">
        <f t="shared" si="65"/>
        <v>1.8</v>
      </c>
      <c r="BG60" s="493">
        <f t="shared" si="65"/>
        <v>1.8</v>
      </c>
      <c r="BH60" s="493">
        <f t="shared" si="65"/>
        <v>1.9</v>
      </c>
      <c r="BI60" s="493">
        <f t="shared" si="65"/>
        <v>1.9</v>
      </c>
      <c r="BJ60" s="493">
        <f t="shared" si="65"/>
        <v>1.9</v>
      </c>
      <c r="BK60" s="679">
        <f t="shared" si="65"/>
        <v>1.9</v>
      </c>
      <c r="BL60" s="679">
        <f t="shared" si="65"/>
        <v>1.9</v>
      </c>
      <c r="BM60" s="679">
        <f t="shared" si="65"/>
        <v>1.9</v>
      </c>
      <c r="BN60" s="679">
        <f t="shared" si="65"/>
        <v>1.9</v>
      </c>
      <c r="BO60" s="679">
        <f t="shared" si="65"/>
        <v>2</v>
      </c>
      <c r="BP60" s="679">
        <f t="shared" si="65"/>
        <v>2.0299999999999998</v>
      </c>
      <c r="BQ60" s="679">
        <f t="shared" si="65"/>
        <v>2.0399999999999996</v>
      </c>
      <c r="BR60" s="679">
        <f t="shared" si="65"/>
        <v>2.0499999999999994</v>
      </c>
      <c r="BS60" s="679">
        <f t="shared" si="65"/>
        <v>2.0599999999999992</v>
      </c>
      <c r="BT60" s="679">
        <f t="shared" si="65"/>
        <v>2.069999999999999</v>
      </c>
      <c r="BU60" s="679">
        <f t="shared" si="65"/>
        <v>2.0799999999999987</v>
      </c>
      <c r="BV60" s="679">
        <f t="shared" si="65"/>
        <v>2.0899999999999985</v>
      </c>
      <c r="BW60" s="679">
        <f t="shared" ref="BW60:EH64" si="66">BW57</f>
        <v>2.0999999999999983</v>
      </c>
      <c r="BX60" s="679">
        <f t="shared" si="66"/>
        <v>2.1099999999999981</v>
      </c>
      <c r="BY60" s="679">
        <f t="shared" si="66"/>
        <v>2.1199999999999979</v>
      </c>
      <c r="BZ60" s="679">
        <f t="shared" si="66"/>
        <v>2.1299999999999977</v>
      </c>
      <c r="CA60" s="679">
        <f t="shared" si="66"/>
        <v>2.1399999999999975</v>
      </c>
      <c r="CB60" s="679">
        <f t="shared" si="66"/>
        <v>2.1499999999999972</v>
      </c>
      <c r="CC60" s="679">
        <f t="shared" si="66"/>
        <v>2.159999999999997</v>
      </c>
      <c r="CD60" s="679">
        <f t="shared" si="66"/>
        <v>2.2000000000000002</v>
      </c>
      <c r="CE60" s="679">
        <f t="shared" si="66"/>
        <v>2.2000000000000002</v>
      </c>
      <c r="CF60" s="679">
        <f t="shared" si="66"/>
        <v>2.2000000000000002</v>
      </c>
      <c r="CG60" s="679">
        <f t="shared" si="66"/>
        <v>2.2000000000000002</v>
      </c>
      <c r="CH60" s="679">
        <f t="shared" si="66"/>
        <v>2.2000000000000002</v>
      </c>
      <c r="CI60" s="679">
        <f t="shared" si="66"/>
        <v>2.2000000000000002</v>
      </c>
      <c r="CJ60" s="679">
        <f t="shared" si="66"/>
        <v>2.2000000000000002</v>
      </c>
      <c r="CK60" s="679">
        <f t="shared" si="66"/>
        <v>2.2000000000000002</v>
      </c>
      <c r="CL60" s="679">
        <f t="shared" si="66"/>
        <v>2.2000000000000002</v>
      </c>
      <c r="CM60" s="679">
        <f t="shared" si="66"/>
        <v>2.2000000000000002</v>
      </c>
      <c r="CN60" s="679">
        <f t="shared" si="66"/>
        <v>1.85</v>
      </c>
      <c r="CO60" s="679">
        <f t="shared" si="66"/>
        <v>1.85</v>
      </c>
      <c r="CP60" s="679">
        <f t="shared" si="66"/>
        <v>1.85</v>
      </c>
      <c r="CQ60" s="679">
        <f t="shared" si="66"/>
        <v>1.85</v>
      </c>
      <c r="CR60" s="679">
        <f t="shared" si="66"/>
        <v>1.85</v>
      </c>
      <c r="CS60" s="679">
        <f t="shared" si="66"/>
        <v>1.85</v>
      </c>
      <c r="CT60" s="679">
        <f t="shared" si="66"/>
        <v>1.85</v>
      </c>
      <c r="CU60" s="679">
        <f t="shared" si="66"/>
        <v>1.85</v>
      </c>
      <c r="CV60" s="679">
        <f t="shared" si="66"/>
        <v>1.85</v>
      </c>
      <c r="CW60" s="679">
        <f t="shared" si="66"/>
        <v>1.85</v>
      </c>
      <c r="CX60" s="679">
        <f t="shared" si="66"/>
        <v>1.85</v>
      </c>
      <c r="CY60" s="679">
        <f t="shared" si="66"/>
        <v>1.85</v>
      </c>
      <c r="CZ60" s="679">
        <f t="shared" si="66"/>
        <v>1.85</v>
      </c>
      <c r="DA60" s="679">
        <f t="shared" si="66"/>
        <v>1.8</v>
      </c>
      <c r="DB60" s="679">
        <f t="shared" si="66"/>
        <v>1.8</v>
      </c>
      <c r="DC60" s="679">
        <f t="shared" si="66"/>
        <v>1.8</v>
      </c>
      <c r="DD60" s="679">
        <f t="shared" si="66"/>
        <v>1.8</v>
      </c>
      <c r="DE60" s="679">
        <f t="shared" si="66"/>
        <v>1.8</v>
      </c>
      <c r="DF60" s="679">
        <f t="shared" si="66"/>
        <v>1.8</v>
      </c>
      <c r="DG60" s="679">
        <f t="shared" si="66"/>
        <v>1.8</v>
      </c>
      <c r="DH60" s="679">
        <f t="shared" si="66"/>
        <v>1.9</v>
      </c>
      <c r="DI60" s="679">
        <f t="shared" si="66"/>
        <v>1.9</v>
      </c>
      <c r="DJ60" s="679">
        <f t="shared" si="66"/>
        <v>1.9</v>
      </c>
      <c r="DK60" s="679">
        <f t="shared" si="66"/>
        <v>1.9</v>
      </c>
      <c r="DL60" s="679">
        <f t="shared" si="66"/>
        <v>1.9</v>
      </c>
      <c r="DM60" s="679">
        <f t="shared" si="66"/>
        <v>1.9</v>
      </c>
      <c r="DN60" s="679">
        <f t="shared" si="66"/>
        <v>1.9</v>
      </c>
      <c r="DO60" s="679">
        <f t="shared" si="66"/>
        <v>2</v>
      </c>
      <c r="DP60" s="679">
        <f t="shared" si="66"/>
        <v>2.0299999999999998</v>
      </c>
      <c r="DQ60" s="679">
        <f t="shared" si="66"/>
        <v>2.0399999999999996</v>
      </c>
      <c r="DR60" s="679">
        <f t="shared" si="66"/>
        <v>2.0499999999999994</v>
      </c>
      <c r="DS60" s="679">
        <f t="shared" si="66"/>
        <v>2.0599999999999992</v>
      </c>
      <c r="DT60" s="679">
        <f t="shared" si="66"/>
        <v>2.069999999999999</v>
      </c>
      <c r="DU60" s="679">
        <f t="shared" si="66"/>
        <v>2.0799999999999987</v>
      </c>
      <c r="DV60" s="679">
        <f t="shared" si="66"/>
        <v>2.0899999999999985</v>
      </c>
      <c r="DW60" s="679">
        <f t="shared" si="66"/>
        <v>2.0999999999999983</v>
      </c>
      <c r="DX60" s="679">
        <f t="shared" si="66"/>
        <v>2.1099999999999981</v>
      </c>
      <c r="DY60" s="679">
        <f t="shared" si="66"/>
        <v>2.1199999999999979</v>
      </c>
      <c r="DZ60" s="679">
        <f t="shared" si="66"/>
        <v>2.1299999999999977</v>
      </c>
      <c r="EA60" s="679">
        <f t="shared" si="66"/>
        <v>2.1399999999999975</v>
      </c>
      <c r="EB60" s="679">
        <f t="shared" si="66"/>
        <v>2.1499999999999972</v>
      </c>
      <c r="EC60" s="679">
        <f t="shared" si="66"/>
        <v>2.159999999999997</v>
      </c>
      <c r="ED60" s="679">
        <f t="shared" si="66"/>
        <v>2.2000000000000002</v>
      </c>
      <c r="EE60" s="679">
        <f t="shared" si="66"/>
        <v>2.2000000000000002</v>
      </c>
      <c r="EF60" s="679">
        <f t="shared" si="66"/>
        <v>2.2000000000000002</v>
      </c>
      <c r="EG60" s="679">
        <f t="shared" si="66"/>
        <v>2.2000000000000002</v>
      </c>
      <c r="EH60" s="679">
        <f t="shared" si="66"/>
        <v>2.2000000000000002</v>
      </c>
      <c r="EI60" s="679">
        <f t="shared" ref="EI60:GT63" si="67">EI57</f>
        <v>2.2000000000000002</v>
      </c>
      <c r="EJ60" s="679">
        <f t="shared" si="67"/>
        <v>2.2000000000000002</v>
      </c>
      <c r="EK60" s="679">
        <f t="shared" si="67"/>
        <v>2.2000000000000002</v>
      </c>
      <c r="EL60" s="679">
        <f t="shared" si="67"/>
        <v>2.2000000000000002</v>
      </c>
      <c r="EM60" s="679">
        <f t="shared" si="67"/>
        <v>2.2000000000000002</v>
      </c>
      <c r="EN60" s="679">
        <f t="shared" si="67"/>
        <v>1.85</v>
      </c>
      <c r="EO60" s="679">
        <f t="shared" si="67"/>
        <v>1.85</v>
      </c>
      <c r="EP60" s="679">
        <f t="shared" si="67"/>
        <v>1.85</v>
      </c>
      <c r="EQ60" s="679">
        <f t="shared" si="67"/>
        <v>1.85</v>
      </c>
      <c r="ER60" s="679">
        <f t="shared" si="67"/>
        <v>1.85</v>
      </c>
      <c r="ES60" s="679">
        <f t="shared" si="67"/>
        <v>1.85</v>
      </c>
      <c r="ET60" s="679">
        <f t="shared" si="67"/>
        <v>1.85</v>
      </c>
      <c r="EU60" s="679">
        <f t="shared" si="67"/>
        <v>1.85</v>
      </c>
      <c r="EV60" s="679">
        <f t="shared" si="67"/>
        <v>1.85</v>
      </c>
      <c r="EW60" s="679">
        <f t="shared" si="67"/>
        <v>1.85</v>
      </c>
      <c r="EX60" s="679">
        <f t="shared" si="67"/>
        <v>1.85</v>
      </c>
      <c r="EY60" s="679">
        <f t="shared" si="67"/>
        <v>1.85</v>
      </c>
      <c r="EZ60" s="679">
        <f t="shared" si="67"/>
        <v>1.85</v>
      </c>
      <c r="FA60" s="679">
        <f t="shared" si="67"/>
        <v>1.8</v>
      </c>
      <c r="FB60" s="679">
        <f t="shared" si="67"/>
        <v>1.8</v>
      </c>
      <c r="FC60" s="679">
        <f t="shared" si="67"/>
        <v>1.8</v>
      </c>
      <c r="FD60" s="679">
        <f t="shared" si="67"/>
        <v>1.8</v>
      </c>
      <c r="FE60" s="679">
        <f t="shared" si="67"/>
        <v>1.8</v>
      </c>
      <c r="FF60" s="679">
        <f t="shared" si="67"/>
        <v>1.8</v>
      </c>
      <c r="FG60" s="679">
        <f t="shared" si="67"/>
        <v>1.8</v>
      </c>
      <c r="FH60" s="679">
        <f t="shared" si="67"/>
        <v>1.9</v>
      </c>
      <c r="FI60" s="679">
        <f t="shared" si="67"/>
        <v>1.9</v>
      </c>
      <c r="FJ60" s="679">
        <f t="shared" si="67"/>
        <v>1.9</v>
      </c>
      <c r="FK60" s="679">
        <f t="shared" si="67"/>
        <v>1.9</v>
      </c>
      <c r="FL60" s="679">
        <f t="shared" si="67"/>
        <v>1.9</v>
      </c>
      <c r="FM60" s="679">
        <f t="shared" si="67"/>
        <v>1.9</v>
      </c>
      <c r="FN60" s="679">
        <f t="shared" si="67"/>
        <v>1.9</v>
      </c>
      <c r="FO60" s="679">
        <f t="shared" si="67"/>
        <v>2</v>
      </c>
      <c r="FP60" s="679">
        <f t="shared" si="67"/>
        <v>2.0299999999999998</v>
      </c>
      <c r="FQ60" s="679">
        <f t="shared" si="67"/>
        <v>2.0399999999999996</v>
      </c>
      <c r="FR60" s="679">
        <f t="shared" si="67"/>
        <v>2.0499999999999994</v>
      </c>
      <c r="FS60" s="679">
        <f t="shared" si="67"/>
        <v>2.0599999999999992</v>
      </c>
      <c r="FT60" s="679">
        <f t="shared" si="67"/>
        <v>2.069999999999999</v>
      </c>
      <c r="FU60" s="679">
        <f t="shared" si="67"/>
        <v>2.0799999999999987</v>
      </c>
      <c r="FV60" s="679">
        <f t="shared" si="67"/>
        <v>2.0899999999999985</v>
      </c>
      <c r="FW60" s="679">
        <f t="shared" si="67"/>
        <v>2.0999999999999983</v>
      </c>
      <c r="FX60" s="679">
        <f t="shared" si="67"/>
        <v>2.1099999999999981</v>
      </c>
      <c r="FY60" s="679">
        <f t="shared" si="67"/>
        <v>2.1199999999999979</v>
      </c>
      <c r="FZ60" s="679">
        <f t="shared" si="67"/>
        <v>2.1299999999999977</v>
      </c>
      <c r="GA60" s="679">
        <f t="shared" si="67"/>
        <v>2.1399999999999975</v>
      </c>
      <c r="GB60" s="679">
        <f t="shared" si="67"/>
        <v>2.1499999999999972</v>
      </c>
      <c r="GC60" s="679">
        <f t="shared" si="67"/>
        <v>2.159999999999997</v>
      </c>
      <c r="GD60" s="679">
        <f t="shared" si="67"/>
        <v>2.2000000000000002</v>
      </c>
      <c r="GE60" s="679">
        <f t="shared" si="67"/>
        <v>2.2000000000000002</v>
      </c>
      <c r="GF60" s="679">
        <f t="shared" si="67"/>
        <v>2.2000000000000002</v>
      </c>
      <c r="GG60" s="679">
        <f t="shared" si="67"/>
        <v>2.2000000000000002</v>
      </c>
      <c r="GH60" s="679">
        <f t="shared" si="67"/>
        <v>2.2000000000000002</v>
      </c>
      <c r="GI60" s="679">
        <f t="shared" si="67"/>
        <v>2.2000000000000002</v>
      </c>
      <c r="GJ60" s="679">
        <f t="shared" si="67"/>
        <v>2.2000000000000002</v>
      </c>
      <c r="GK60" s="679">
        <f t="shared" si="67"/>
        <v>2.2000000000000002</v>
      </c>
      <c r="GL60" s="679">
        <f t="shared" si="67"/>
        <v>2.2000000000000002</v>
      </c>
      <c r="GM60" s="679">
        <f t="shared" si="67"/>
        <v>2.2000000000000002</v>
      </c>
      <c r="GN60" s="679">
        <f t="shared" si="67"/>
        <v>1.85</v>
      </c>
      <c r="GO60" s="679">
        <f t="shared" si="67"/>
        <v>1.85</v>
      </c>
      <c r="GP60" s="679">
        <f t="shared" si="67"/>
        <v>1.85</v>
      </c>
      <c r="GQ60" s="679">
        <f t="shared" si="67"/>
        <v>1.85</v>
      </c>
      <c r="GR60" s="679">
        <f t="shared" si="67"/>
        <v>1.85</v>
      </c>
      <c r="GS60" s="679">
        <f t="shared" si="67"/>
        <v>1.85</v>
      </c>
      <c r="GT60" s="679">
        <f t="shared" si="67"/>
        <v>1.85</v>
      </c>
      <c r="GU60" s="679">
        <f t="shared" ref="GU60:JF63" si="68">GU57</f>
        <v>1.85</v>
      </c>
      <c r="GV60" s="679">
        <f t="shared" si="68"/>
        <v>1.85</v>
      </c>
      <c r="GW60" s="679">
        <f t="shared" si="68"/>
        <v>1.85</v>
      </c>
      <c r="GX60" s="679">
        <f t="shared" si="68"/>
        <v>1.85</v>
      </c>
      <c r="GY60" s="679">
        <f t="shared" si="68"/>
        <v>1.85</v>
      </c>
      <c r="GZ60" s="679">
        <f t="shared" si="68"/>
        <v>1.85</v>
      </c>
      <c r="HA60" s="679">
        <f t="shared" si="68"/>
        <v>1.8</v>
      </c>
      <c r="HB60" s="679">
        <f t="shared" si="68"/>
        <v>1.8</v>
      </c>
      <c r="HC60" s="679">
        <f t="shared" si="68"/>
        <v>1.8</v>
      </c>
      <c r="HD60" s="679">
        <f t="shared" si="68"/>
        <v>1.8</v>
      </c>
      <c r="HE60" s="679">
        <f t="shared" si="68"/>
        <v>1.8</v>
      </c>
      <c r="HF60" s="679">
        <f t="shared" si="68"/>
        <v>1.8</v>
      </c>
      <c r="HG60" s="679">
        <f t="shared" si="68"/>
        <v>1.8</v>
      </c>
      <c r="HH60" s="679">
        <f t="shared" si="68"/>
        <v>1.9</v>
      </c>
      <c r="HI60" s="679">
        <f t="shared" si="68"/>
        <v>1.9</v>
      </c>
      <c r="HJ60" s="679">
        <f t="shared" si="68"/>
        <v>1.9</v>
      </c>
      <c r="HK60" s="679">
        <f t="shared" si="68"/>
        <v>1.9</v>
      </c>
      <c r="HL60" s="679">
        <f t="shared" si="68"/>
        <v>1.9</v>
      </c>
      <c r="HM60" s="679">
        <f t="shared" si="68"/>
        <v>1.9</v>
      </c>
      <c r="HN60" s="679">
        <f t="shared" si="68"/>
        <v>1.9</v>
      </c>
      <c r="HO60" s="679">
        <f t="shared" si="68"/>
        <v>2</v>
      </c>
      <c r="HP60" s="679">
        <f t="shared" si="68"/>
        <v>2.0299999999999998</v>
      </c>
      <c r="HQ60" s="679">
        <f t="shared" si="68"/>
        <v>2.0399999999999996</v>
      </c>
      <c r="HR60" s="679">
        <f t="shared" si="68"/>
        <v>2.0499999999999994</v>
      </c>
      <c r="HS60" s="679">
        <f t="shared" si="68"/>
        <v>2.0599999999999992</v>
      </c>
      <c r="HT60" s="679">
        <f t="shared" si="68"/>
        <v>2.069999999999999</v>
      </c>
      <c r="HU60" s="679">
        <f t="shared" si="68"/>
        <v>2.0799999999999987</v>
      </c>
      <c r="HV60" s="679">
        <f t="shared" si="68"/>
        <v>2.0899999999999985</v>
      </c>
      <c r="HW60" s="679">
        <f t="shared" si="68"/>
        <v>2.0999999999999983</v>
      </c>
      <c r="HX60" s="679">
        <f t="shared" si="68"/>
        <v>2.1099999999999981</v>
      </c>
      <c r="HY60" s="679">
        <f t="shared" si="68"/>
        <v>2.1199999999999979</v>
      </c>
      <c r="HZ60" s="679">
        <f t="shared" si="68"/>
        <v>2.1299999999999977</v>
      </c>
      <c r="IA60" s="679">
        <f t="shared" si="68"/>
        <v>2.1399999999999975</v>
      </c>
      <c r="IB60" s="679">
        <f t="shared" si="68"/>
        <v>2.1499999999999972</v>
      </c>
      <c r="IC60" s="679">
        <f t="shared" si="68"/>
        <v>2.159999999999997</v>
      </c>
      <c r="ID60" s="679">
        <f t="shared" si="68"/>
        <v>2.2000000000000002</v>
      </c>
      <c r="IE60" s="679">
        <f t="shared" si="68"/>
        <v>2.2000000000000002</v>
      </c>
      <c r="IF60" s="679">
        <f t="shared" si="68"/>
        <v>2.2000000000000002</v>
      </c>
      <c r="IG60" s="679">
        <f t="shared" si="68"/>
        <v>2.2000000000000002</v>
      </c>
      <c r="IH60" s="679">
        <f t="shared" si="68"/>
        <v>2.2000000000000002</v>
      </c>
      <c r="II60" s="679">
        <f t="shared" si="68"/>
        <v>2.2000000000000002</v>
      </c>
      <c r="IJ60" s="679">
        <f t="shared" si="68"/>
        <v>2.2000000000000002</v>
      </c>
      <c r="IK60" s="679">
        <f t="shared" si="68"/>
        <v>2.2000000000000002</v>
      </c>
      <c r="IL60" s="679">
        <f t="shared" si="68"/>
        <v>2.2000000000000002</v>
      </c>
      <c r="IM60" s="679">
        <f t="shared" si="68"/>
        <v>2.2000000000000002</v>
      </c>
      <c r="IN60" s="679">
        <f t="shared" si="68"/>
        <v>1.85</v>
      </c>
      <c r="IO60" s="679">
        <f t="shared" si="68"/>
        <v>1.85</v>
      </c>
      <c r="IP60" s="679">
        <f t="shared" si="68"/>
        <v>1.85</v>
      </c>
      <c r="IQ60" s="679">
        <f t="shared" si="68"/>
        <v>1.85</v>
      </c>
      <c r="IR60" s="679">
        <f t="shared" si="68"/>
        <v>1.85</v>
      </c>
      <c r="IS60" s="679">
        <f t="shared" si="68"/>
        <v>1.85</v>
      </c>
      <c r="IT60" s="679">
        <f t="shared" si="68"/>
        <v>1.85</v>
      </c>
      <c r="IU60" s="679">
        <f t="shared" si="68"/>
        <v>1.85</v>
      </c>
      <c r="IV60" s="679">
        <f t="shared" si="68"/>
        <v>1.85</v>
      </c>
      <c r="IW60" s="679">
        <f t="shared" si="68"/>
        <v>1.85</v>
      </c>
      <c r="IX60" s="679">
        <f t="shared" si="68"/>
        <v>1.85</v>
      </c>
      <c r="IY60" s="679">
        <f t="shared" si="68"/>
        <v>1.85</v>
      </c>
      <c r="IZ60" s="679">
        <f t="shared" si="68"/>
        <v>1.85</v>
      </c>
      <c r="JA60" s="679">
        <f t="shared" si="68"/>
        <v>1.8</v>
      </c>
      <c r="JB60" s="679">
        <f t="shared" si="68"/>
        <v>1.8</v>
      </c>
      <c r="JC60" s="679">
        <f t="shared" si="68"/>
        <v>1.8</v>
      </c>
      <c r="JD60" s="679">
        <f t="shared" si="68"/>
        <v>1.8</v>
      </c>
      <c r="JE60" s="679">
        <f t="shared" si="68"/>
        <v>1.8</v>
      </c>
      <c r="JF60" s="679">
        <f t="shared" si="68"/>
        <v>1.8</v>
      </c>
      <c r="JG60" s="679">
        <f t="shared" ref="JG60:LR63" si="69">JG57</f>
        <v>1.8</v>
      </c>
      <c r="JH60" s="679">
        <f t="shared" si="69"/>
        <v>1.9</v>
      </c>
      <c r="JI60" s="679">
        <f t="shared" si="69"/>
        <v>1.9</v>
      </c>
      <c r="JJ60" s="679">
        <f t="shared" si="69"/>
        <v>1.9</v>
      </c>
      <c r="JK60" s="679">
        <f t="shared" si="69"/>
        <v>1.9</v>
      </c>
      <c r="JL60" s="679">
        <f t="shared" si="69"/>
        <v>1.9</v>
      </c>
      <c r="JM60" s="679">
        <f t="shared" si="69"/>
        <v>1.9</v>
      </c>
      <c r="JN60" s="679">
        <f t="shared" si="69"/>
        <v>1.9</v>
      </c>
      <c r="JO60" s="679">
        <f t="shared" si="69"/>
        <v>2</v>
      </c>
      <c r="JP60" s="679">
        <f t="shared" si="69"/>
        <v>2.0299999999999998</v>
      </c>
      <c r="JQ60" s="679">
        <f t="shared" si="69"/>
        <v>2.0399999999999996</v>
      </c>
      <c r="JR60" s="679">
        <f t="shared" si="69"/>
        <v>2.0499999999999994</v>
      </c>
      <c r="JS60" s="679">
        <f t="shared" si="69"/>
        <v>2.0599999999999992</v>
      </c>
      <c r="JT60" s="679">
        <f t="shared" si="69"/>
        <v>2.069999999999999</v>
      </c>
      <c r="JU60" s="679">
        <f t="shared" si="69"/>
        <v>2.0799999999999987</v>
      </c>
      <c r="JV60" s="679">
        <f t="shared" si="69"/>
        <v>2.0899999999999985</v>
      </c>
      <c r="JW60" s="679">
        <f t="shared" si="69"/>
        <v>2.0999999999999983</v>
      </c>
      <c r="JX60" s="679">
        <f t="shared" si="69"/>
        <v>2.1099999999999981</v>
      </c>
      <c r="JY60" s="679">
        <f t="shared" si="69"/>
        <v>2.1199999999999979</v>
      </c>
      <c r="JZ60" s="679">
        <f t="shared" si="69"/>
        <v>2.1299999999999977</v>
      </c>
      <c r="KA60" s="679">
        <f t="shared" si="69"/>
        <v>2.1399999999999975</v>
      </c>
      <c r="KB60" s="679">
        <f t="shared" si="69"/>
        <v>2.1499999999999972</v>
      </c>
      <c r="KC60" s="679">
        <f t="shared" si="69"/>
        <v>2.159999999999997</v>
      </c>
      <c r="KD60" s="679">
        <f t="shared" si="69"/>
        <v>2.2000000000000002</v>
      </c>
      <c r="KE60" s="679">
        <f t="shared" si="69"/>
        <v>2.2000000000000002</v>
      </c>
      <c r="KF60" s="679">
        <f t="shared" si="69"/>
        <v>2.2000000000000002</v>
      </c>
      <c r="KG60" s="679">
        <f t="shared" si="69"/>
        <v>2.2000000000000002</v>
      </c>
      <c r="KH60" s="679">
        <f t="shared" si="69"/>
        <v>2.2000000000000002</v>
      </c>
      <c r="KI60" s="679">
        <f t="shared" si="69"/>
        <v>2.2000000000000002</v>
      </c>
      <c r="KJ60" s="679">
        <f t="shared" si="69"/>
        <v>2.2000000000000002</v>
      </c>
      <c r="KK60" s="679">
        <f t="shared" si="69"/>
        <v>2.2000000000000002</v>
      </c>
      <c r="KL60" s="679">
        <f t="shared" si="69"/>
        <v>2.2000000000000002</v>
      </c>
      <c r="KM60" s="679">
        <f t="shared" si="69"/>
        <v>2.2000000000000002</v>
      </c>
      <c r="KN60" s="679">
        <f t="shared" si="69"/>
        <v>1.85</v>
      </c>
      <c r="KO60" s="679">
        <f t="shared" si="69"/>
        <v>1.85</v>
      </c>
      <c r="KP60" s="679">
        <f t="shared" si="69"/>
        <v>1.85</v>
      </c>
      <c r="KQ60" s="679">
        <f t="shared" si="69"/>
        <v>1.85</v>
      </c>
      <c r="KR60" s="679">
        <f t="shared" si="69"/>
        <v>1.85</v>
      </c>
      <c r="KS60" s="679">
        <f t="shared" si="69"/>
        <v>1.85</v>
      </c>
      <c r="KT60" s="679">
        <f t="shared" si="69"/>
        <v>1.85</v>
      </c>
      <c r="KU60" s="679">
        <f t="shared" si="69"/>
        <v>1.85</v>
      </c>
      <c r="KV60" s="679">
        <f t="shared" si="69"/>
        <v>1.85</v>
      </c>
      <c r="KW60" s="679">
        <f t="shared" si="69"/>
        <v>1.85</v>
      </c>
      <c r="KX60" s="679">
        <f t="shared" si="69"/>
        <v>1.85</v>
      </c>
      <c r="KY60" s="679">
        <f t="shared" si="69"/>
        <v>1.85</v>
      </c>
      <c r="KZ60" s="679">
        <f t="shared" si="69"/>
        <v>1.85</v>
      </c>
      <c r="LA60" s="679">
        <f t="shared" si="69"/>
        <v>1.8</v>
      </c>
      <c r="LB60" s="679">
        <f t="shared" si="69"/>
        <v>1.8</v>
      </c>
      <c r="LC60" s="679">
        <f t="shared" si="69"/>
        <v>1.8</v>
      </c>
      <c r="LD60" s="679">
        <f t="shared" si="69"/>
        <v>1.8</v>
      </c>
      <c r="LE60" s="679">
        <f t="shared" si="69"/>
        <v>1.8</v>
      </c>
      <c r="LF60" s="679">
        <f t="shared" si="69"/>
        <v>1.8</v>
      </c>
      <c r="LG60" s="679">
        <f t="shared" si="69"/>
        <v>1.8</v>
      </c>
      <c r="LH60" s="679">
        <f t="shared" si="69"/>
        <v>1.9</v>
      </c>
      <c r="LI60" s="679">
        <f t="shared" si="69"/>
        <v>1.9</v>
      </c>
      <c r="LJ60" s="679">
        <f t="shared" si="69"/>
        <v>1.9</v>
      </c>
      <c r="LK60" s="679">
        <f t="shared" si="69"/>
        <v>1.9</v>
      </c>
      <c r="LL60" s="679">
        <f t="shared" si="69"/>
        <v>1.9</v>
      </c>
      <c r="LM60" s="679">
        <f t="shared" si="69"/>
        <v>1.9</v>
      </c>
      <c r="LN60" s="679">
        <f t="shared" si="69"/>
        <v>1.9</v>
      </c>
      <c r="LO60" s="679">
        <f t="shared" si="69"/>
        <v>2</v>
      </c>
      <c r="LP60" s="679">
        <f t="shared" si="69"/>
        <v>2.0299999999999998</v>
      </c>
      <c r="LQ60" s="679">
        <f t="shared" si="69"/>
        <v>2.0399999999999996</v>
      </c>
      <c r="LR60" s="679">
        <f t="shared" si="69"/>
        <v>2.0499999999999994</v>
      </c>
      <c r="LS60" s="679">
        <f t="shared" ref="LS60:OD63" si="70">LS57</f>
        <v>2.0599999999999992</v>
      </c>
      <c r="LT60" s="679">
        <f t="shared" si="70"/>
        <v>2.069999999999999</v>
      </c>
      <c r="LU60" s="679">
        <f t="shared" si="70"/>
        <v>2.0799999999999987</v>
      </c>
      <c r="LV60" s="679">
        <f t="shared" si="70"/>
        <v>2.0899999999999985</v>
      </c>
      <c r="LW60" s="679">
        <f t="shared" si="70"/>
        <v>2.0999999999999983</v>
      </c>
      <c r="LX60" s="679">
        <f t="shared" si="70"/>
        <v>2.1099999999999981</v>
      </c>
      <c r="LY60" s="679">
        <f t="shared" si="70"/>
        <v>2.1199999999999979</v>
      </c>
      <c r="LZ60" s="679">
        <f t="shared" si="70"/>
        <v>2.1299999999999977</v>
      </c>
      <c r="MA60" s="679">
        <f t="shared" si="70"/>
        <v>2.1399999999999975</v>
      </c>
      <c r="MB60" s="679">
        <f t="shared" si="70"/>
        <v>2.1499999999999972</v>
      </c>
      <c r="MC60" s="679">
        <f t="shared" si="70"/>
        <v>2.159999999999997</v>
      </c>
      <c r="MD60" s="679">
        <f t="shared" si="70"/>
        <v>2.2000000000000002</v>
      </c>
      <c r="ME60" s="679">
        <f t="shared" si="70"/>
        <v>2.2000000000000002</v>
      </c>
      <c r="MF60" s="679">
        <f t="shared" si="70"/>
        <v>2.2000000000000002</v>
      </c>
      <c r="MG60" s="679">
        <f t="shared" si="70"/>
        <v>2.2000000000000002</v>
      </c>
      <c r="MH60" s="679">
        <f t="shared" si="70"/>
        <v>2.2000000000000002</v>
      </c>
      <c r="MI60" s="679">
        <f t="shared" si="70"/>
        <v>2.2000000000000002</v>
      </c>
      <c r="MJ60" s="679">
        <f t="shared" si="70"/>
        <v>2.2000000000000002</v>
      </c>
      <c r="MK60" s="679">
        <f t="shared" si="70"/>
        <v>2.2000000000000002</v>
      </c>
      <c r="ML60" s="679">
        <f t="shared" si="70"/>
        <v>2.2000000000000002</v>
      </c>
      <c r="MM60" s="679">
        <f t="shared" si="70"/>
        <v>2.2000000000000002</v>
      </c>
      <c r="MN60" s="679">
        <f t="shared" si="70"/>
        <v>1.85</v>
      </c>
      <c r="MO60" s="679">
        <f t="shared" si="70"/>
        <v>1.85</v>
      </c>
      <c r="MP60" s="679">
        <f t="shared" si="70"/>
        <v>1.85</v>
      </c>
      <c r="MQ60" s="679">
        <f t="shared" si="70"/>
        <v>1.85</v>
      </c>
      <c r="MR60" s="679">
        <f t="shared" si="70"/>
        <v>1.85</v>
      </c>
      <c r="MS60" s="679">
        <f t="shared" si="70"/>
        <v>1.85</v>
      </c>
      <c r="MT60" s="679">
        <f t="shared" si="70"/>
        <v>1.85</v>
      </c>
      <c r="MU60" s="679">
        <f t="shared" si="70"/>
        <v>1.85</v>
      </c>
      <c r="MV60" s="679">
        <f t="shared" si="70"/>
        <v>1.85</v>
      </c>
      <c r="MW60" s="679">
        <f t="shared" si="70"/>
        <v>1.85</v>
      </c>
      <c r="MX60" s="679">
        <f t="shared" si="70"/>
        <v>1.85</v>
      </c>
      <c r="MY60" s="679">
        <f t="shared" si="70"/>
        <v>1.85</v>
      </c>
      <c r="MZ60" s="679">
        <f t="shared" si="70"/>
        <v>1.85</v>
      </c>
      <c r="NA60" s="679">
        <f t="shared" si="70"/>
        <v>1.8</v>
      </c>
      <c r="NB60" s="679">
        <f t="shared" si="70"/>
        <v>1.8</v>
      </c>
      <c r="NC60" s="679">
        <f t="shared" si="70"/>
        <v>1.8</v>
      </c>
      <c r="ND60" s="679">
        <f t="shared" si="70"/>
        <v>1.8</v>
      </c>
      <c r="NE60" s="679">
        <f t="shared" si="70"/>
        <v>1.8</v>
      </c>
      <c r="NF60" s="679">
        <f t="shared" si="70"/>
        <v>1.8</v>
      </c>
      <c r="NG60" s="679">
        <f t="shared" si="70"/>
        <v>1.8</v>
      </c>
      <c r="NH60" s="679">
        <f t="shared" si="70"/>
        <v>1.9</v>
      </c>
      <c r="NI60" s="679">
        <f t="shared" si="70"/>
        <v>1.9</v>
      </c>
      <c r="NJ60" s="679">
        <f t="shared" si="70"/>
        <v>1.9</v>
      </c>
      <c r="NK60" s="679">
        <f t="shared" si="70"/>
        <v>1.9</v>
      </c>
      <c r="NL60" s="679">
        <f t="shared" si="70"/>
        <v>1.9</v>
      </c>
      <c r="NM60" s="679">
        <f t="shared" si="70"/>
        <v>1.9</v>
      </c>
      <c r="NN60" s="679">
        <f t="shared" si="70"/>
        <v>1.9</v>
      </c>
      <c r="NO60" s="679">
        <f t="shared" si="70"/>
        <v>2</v>
      </c>
      <c r="NP60" s="679">
        <f t="shared" si="70"/>
        <v>2.0299999999999998</v>
      </c>
      <c r="NQ60" s="679">
        <f t="shared" si="70"/>
        <v>2.0399999999999996</v>
      </c>
      <c r="NR60" s="679">
        <f t="shared" si="70"/>
        <v>2.0499999999999994</v>
      </c>
      <c r="NS60" s="679">
        <f t="shared" si="70"/>
        <v>2.0599999999999992</v>
      </c>
      <c r="NT60" s="679">
        <f t="shared" si="70"/>
        <v>2.069999999999999</v>
      </c>
      <c r="NU60" s="679">
        <f t="shared" si="70"/>
        <v>2.0799999999999987</v>
      </c>
      <c r="NV60" s="679">
        <f t="shared" si="70"/>
        <v>2.0899999999999985</v>
      </c>
      <c r="NW60" s="679">
        <f t="shared" si="70"/>
        <v>2.0999999999999983</v>
      </c>
      <c r="NX60" s="679">
        <f t="shared" si="70"/>
        <v>2.1099999999999981</v>
      </c>
      <c r="NY60" s="679">
        <f t="shared" si="70"/>
        <v>2.1199999999999979</v>
      </c>
      <c r="NZ60" s="679">
        <f t="shared" si="70"/>
        <v>2.1299999999999977</v>
      </c>
      <c r="OA60" s="679">
        <f t="shared" si="70"/>
        <v>2.1399999999999975</v>
      </c>
      <c r="OB60" s="679">
        <f t="shared" si="70"/>
        <v>2.1499999999999972</v>
      </c>
      <c r="OC60" s="679">
        <f t="shared" si="70"/>
        <v>2.159999999999997</v>
      </c>
      <c r="OD60" s="679">
        <f t="shared" si="70"/>
        <v>2.2000000000000002</v>
      </c>
      <c r="OE60" s="679">
        <f t="shared" ref="OE60:QP63" si="71">OE57</f>
        <v>2.2000000000000002</v>
      </c>
      <c r="OF60" s="679">
        <f t="shared" si="71"/>
        <v>2.2000000000000002</v>
      </c>
      <c r="OG60" s="679">
        <f t="shared" si="71"/>
        <v>2.2000000000000002</v>
      </c>
      <c r="OH60" s="679">
        <f t="shared" si="71"/>
        <v>2.2000000000000002</v>
      </c>
      <c r="OI60" s="679">
        <f t="shared" si="71"/>
        <v>2.2000000000000002</v>
      </c>
      <c r="OJ60" s="679">
        <f t="shared" si="71"/>
        <v>2.2000000000000002</v>
      </c>
      <c r="OK60" s="679">
        <f t="shared" si="71"/>
        <v>2.2000000000000002</v>
      </c>
      <c r="OL60" s="679">
        <f t="shared" si="71"/>
        <v>2.2000000000000002</v>
      </c>
      <c r="OM60" s="679">
        <f t="shared" si="71"/>
        <v>2.2000000000000002</v>
      </c>
      <c r="ON60" s="679">
        <f t="shared" si="71"/>
        <v>1.85</v>
      </c>
      <c r="OO60" s="679">
        <f t="shared" si="71"/>
        <v>1.85</v>
      </c>
      <c r="OP60" s="679">
        <f t="shared" si="71"/>
        <v>1.85</v>
      </c>
      <c r="OQ60" s="679">
        <f t="shared" si="71"/>
        <v>1.85</v>
      </c>
      <c r="OR60" s="679">
        <f t="shared" si="71"/>
        <v>1.85</v>
      </c>
      <c r="OS60" s="679">
        <f t="shared" si="71"/>
        <v>1.85</v>
      </c>
      <c r="OT60" s="679">
        <f t="shared" si="71"/>
        <v>1.85</v>
      </c>
      <c r="OU60" s="679">
        <f t="shared" si="71"/>
        <v>1.85</v>
      </c>
      <c r="OV60" s="679">
        <f t="shared" si="71"/>
        <v>1.85</v>
      </c>
      <c r="OW60" s="679">
        <f t="shared" si="71"/>
        <v>1.85</v>
      </c>
      <c r="OX60" s="679">
        <f t="shared" si="71"/>
        <v>1.85</v>
      </c>
      <c r="OY60" s="679">
        <f t="shared" si="71"/>
        <v>1.85</v>
      </c>
      <c r="OZ60" s="679">
        <f t="shared" si="71"/>
        <v>1.85</v>
      </c>
      <c r="PA60" s="679">
        <f t="shared" si="71"/>
        <v>1.8</v>
      </c>
      <c r="PB60" s="679">
        <f t="shared" si="71"/>
        <v>1.8</v>
      </c>
      <c r="PC60" s="679">
        <f t="shared" si="71"/>
        <v>1.8</v>
      </c>
      <c r="PD60" s="679">
        <f t="shared" si="71"/>
        <v>1.8</v>
      </c>
      <c r="PE60" s="679">
        <f t="shared" si="71"/>
        <v>1.8</v>
      </c>
      <c r="PF60" s="679">
        <f t="shared" si="71"/>
        <v>1.8</v>
      </c>
      <c r="PG60" s="679">
        <f t="shared" si="71"/>
        <v>1.8</v>
      </c>
      <c r="PH60" s="679">
        <f t="shared" si="71"/>
        <v>1.9</v>
      </c>
      <c r="PI60" s="679">
        <f t="shared" si="71"/>
        <v>1.9</v>
      </c>
      <c r="PJ60" s="679">
        <f t="shared" si="71"/>
        <v>1.9</v>
      </c>
      <c r="PK60" s="679">
        <f t="shared" si="71"/>
        <v>1.9</v>
      </c>
      <c r="PL60" s="679">
        <f t="shared" si="71"/>
        <v>1.9</v>
      </c>
      <c r="PM60" s="679">
        <f t="shared" si="71"/>
        <v>1.9</v>
      </c>
      <c r="PN60" s="679">
        <f t="shared" si="71"/>
        <v>1.9</v>
      </c>
      <c r="PO60" s="679">
        <f t="shared" si="71"/>
        <v>2</v>
      </c>
      <c r="PP60" s="679">
        <f t="shared" si="71"/>
        <v>2.0299999999999998</v>
      </c>
      <c r="PQ60" s="679">
        <f t="shared" si="71"/>
        <v>2.0399999999999996</v>
      </c>
      <c r="PR60" s="679">
        <f t="shared" si="71"/>
        <v>2.0499999999999994</v>
      </c>
      <c r="PS60" s="679">
        <f t="shared" si="71"/>
        <v>2.0599999999999992</v>
      </c>
      <c r="PT60" s="679">
        <f t="shared" si="71"/>
        <v>2.069999999999999</v>
      </c>
      <c r="PU60" s="679">
        <f t="shared" si="71"/>
        <v>2.0799999999999987</v>
      </c>
      <c r="PV60" s="679">
        <f t="shared" si="71"/>
        <v>2.0899999999999985</v>
      </c>
      <c r="PW60" s="679">
        <f t="shared" si="71"/>
        <v>2.0999999999999983</v>
      </c>
      <c r="PX60" s="679">
        <f t="shared" si="71"/>
        <v>2.1099999999999981</v>
      </c>
      <c r="PY60" s="679">
        <f t="shared" si="71"/>
        <v>2.1199999999999979</v>
      </c>
      <c r="PZ60" s="679">
        <f t="shared" si="71"/>
        <v>2.1299999999999977</v>
      </c>
      <c r="QA60" s="679">
        <f t="shared" si="71"/>
        <v>2.1399999999999975</v>
      </c>
      <c r="QB60" s="679">
        <f t="shared" si="71"/>
        <v>2.1499999999999972</v>
      </c>
      <c r="QC60" s="679">
        <f t="shared" si="71"/>
        <v>2.159999999999997</v>
      </c>
      <c r="QD60" s="679">
        <f t="shared" si="71"/>
        <v>2.2000000000000002</v>
      </c>
      <c r="QE60" s="679">
        <f t="shared" si="71"/>
        <v>2.2000000000000002</v>
      </c>
      <c r="QF60" s="679">
        <f t="shared" si="71"/>
        <v>2.2000000000000002</v>
      </c>
      <c r="QG60" s="679">
        <f t="shared" si="71"/>
        <v>2.2000000000000002</v>
      </c>
      <c r="QH60" s="679">
        <f t="shared" si="71"/>
        <v>2.2000000000000002</v>
      </c>
      <c r="QI60" s="679">
        <f t="shared" si="71"/>
        <v>2.2000000000000002</v>
      </c>
      <c r="QJ60" s="679">
        <f t="shared" si="71"/>
        <v>2.2000000000000002</v>
      </c>
      <c r="QK60" s="679">
        <f t="shared" si="71"/>
        <v>2.2000000000000002</v>
      </c>
      <c r="QL60" s="679">
        <f t="shared" si="71"/>
        <v>2.2000000000000002</v>
      </c>
      <c r="QM60" s="679">
        <f t="shared" si="71"/>
        <v>2.2000000000000002</v>
      </c>
      <c r="QN60" s="679">
        <f t="shared" si="71"/>
        <v>1.85</v>
      </c>
      <c r="QO60" s="679">
        <f t="shared" si="71"/>
        <v>1.85</v>
      </c>
      <c r="QP60" s="679">
        <f t="shared" si="71"/>
        <v>1.85</v>
      </c>
      <c r="QQ60" s="679">
        <f t="shared" ref="QQ60:SH65" si="72">QQ57</f>
        <v>1.85</v>
      </c>
      <c r="QR60" s="679">
        <f t="shared" si="72"/>
        <v>1.85</v>
      </c>
      <c r="QS60" s="679">
        <f t="shared" si="72"/>
        <v>1.85</v>
      </c>
      <c r="QT60" s="679">
        <f t="shared" si="72"/>
        <v>1.85</v>
      </c>
      <c r="QU60" s="679">
        <f t="shared" si="72"/>
        <v>1.85</v>
      </c>
      <c r="QV60" s="679">
        <f t="shared" si="72"/>
        <v>1.85</v>
      </c>
      <c r="QW60" s="679">
        <f t="shared" si="72"/>
        <v>1.85</v>
      </c>
      <c r="QX60" s="679">
        <f t="shared" si="72"/>
        <v>1.85</v>
      </c>
      <c r="QY60" s="679">
        <f t="shared" si="72"/>
        <v>1.85</v>
      </c>
      <c r="QZ60" s="679">
        <f t="shared" si="72"/>
        <v>1.85</v>
      </c>
      <c r="RA60" s="679">
        <f t="shared" si="72"/>
        <v>1.8</v>
      </c>
      <c r="RB60" s="679">
        <f t="shared" si="72"/>
        <v>1.8</v>
      </c>
      <c r="RC60" s="679">
        <f t="shared" si="72"/>
        <v>1.8</v>
      </c>
      <c r="RD60" s="679">
        <f t="shared" si="72"/>
        <v>1.8</v>
      </c>
      <c r="RE60" s="679">
        <f t="shared" si="72"/>
        <v>1.8</v>
      </c>
      <c r="RF60" s="679">
        <f t="shared" si="72"/>
        <v>1.8</v>
      </c>
      <c r="RG60" s="679">
        <f t="shared" si="72"/>
        <v>1.8</v>
      </c>
      <c r="RH60" s="679">
        <f t="shared" si="72"/>
        <v>1.9</v>
      </c>
      <c r="RI60" s="679">
        <f t="shared" si="72"/>
        <v>1.9</v>
      </c>
      <c r="RJ60" s="679">
        <f t="shared" si="72"/>
        <v>1.9</v>
      </c>
      <c r="RK60" s="679">
        <f t="shared" si="72"/>
        <v>1.9</v>
      </c>
      <c r="RL60" s="679">
        <f t="shared" si="72"/>
        <v>1.9</v>
      </c>
      <c r="RM60" s="679">
        <f t="shared" si="72"/>
        <v>1.9</v>
      </c>
      <c r="RN60" s="679">
        <f t="shared" si="72"/>
        <v>1.9</v>
      </c>
      <c r="RO60" s="679">
        <f t="shared" si="72"/>
        <v>2</v>
      </c>
      <c r="RP60" s="679">
        <f t="shared" si="72"/>
        <v>2.0299999999999998</v>
      </c>
      <c r="RQ60" s="679">
        <f t="shared" si="72"/>
        <v>2.0399999999999996</v>
      </c>
      <c r="RR60" s="679">
        <f t="shared" si="72"/>
        <v>2.0499999999999994</v>
      </c>
      <c r="RS60" s="679">
        <f t="shared" si="72"/>
        <v>2.0599999999999992</v>
      </c>
      <c r="RT60" s="679">
        <f t="shared" si="72"/>
        <v>2.069999999999999</v>
      </c>
      <c r="RU60" s="679">
        <f t="shared" si="72"/>
        <v>2.0799999999999987</v>
      </c>
      <c r="RV60" s="679">
        <f t="shared" si="72"/>
        <v>2.0899999999999985</v>
      </c>
      <c r="RW60" s="679">
        <f t="shared" si="72"/>
        <v>2.0999999999999983</v>
      </c>
      <c r="RX60" s="679">
        <f t="shared" si="72"/>
        <v>2.1099999999999981</v>
      </c>
      <c r="RY60" s="679">
        <f t="shared" si="72"/>
        <v>2.1199999999999979</v>
      </c>
      <c r="RZ60" s="679">
        <f t="shared" si="72"/>
        <v>2.1299999999999977</v>
      </c>
      <c r="SA60" s="679">
        <f t="shared" si="72"/>
        <v>2.1399999999999975</v>
      </c>
      <c r="SB60" s="679">
        <f t="shared" si="72"/>
        <v>2.1499999999999972</v>
      </c>
      <c r="SC60" s="679">
        <f t="shared" si="72"/>
        <v>2.159999999999997</v>
      </c>
      <c r="SD60" s="679">
        <f t="shared" si="72"/>
        <v>2.2000000000000002</v>
      </c>
      <c r="SE60" s="679">
        <f t="shared" si="72"/>
        <v>2.2000000000000002</v>
      </c>
      <c r="SF60" s="679">
        <f t="shared" si="72"/>
        <v>2.2000000000000002</v>
      </c>
      <c r="SG60" s="679">
        <f t="shared" si="72"/>
        <v>2.2000000000000002</v>
      </c>
      <c r="SH60" s="679">
        <f t="shared" si="72"/>
        <v>2.2000000000000002</v>
      </c>
      <c r="SI60" s="471"/>
      <c r="SJ60" s="452"/>
      <c r="SK60" s="440"/>
      <c r="SL60" s="440"/>
      <c r="SM60" s="440"/>
    </row>
    <row r="61" spans="1:507" hidden="1" outlineLevel="3" x14ac:dyDescent="0.25">
      <c r="A61" s="440"/>
      <c r="B61" s="449"/>
      <c r="C61" s="659">
        <f t="shared" si="62"/>
        <v>4</v>
      </c>
      <c r="D61" s="471"/>
      <c r="E61" s="529"/>
      <c r="F61" s="529"/>
      <c r="G61" s="471"/>
      <c r="H61" s="478"/>
      <c r="I61" s="492" t="s">
        <v>242</v>
      </c>
      <c r="J61" s="681"/>
      <c r="K61" s="493">
        <f t="shared" si="65"/>
        <v>1.8</v>
      </c>
      <c r="L61" s="493">
        <f t="shared" si="65"/>
        <v>1.8</v>
      </c>
      <c r="M61" s="493">
        <f t="shared" si="65"/>
        <v>1.8</v>
      </c>
      <c r="N61" s="493">
        <f t="shared" si="65"/>
        <v>1.8</v>
      </c>
      <c r="O61" s="493">
        <f t="shared" si="65"/>
        <v>1.8</v>
      </c>
      <c r="P61" s="493">
        <f t="shared" si="65"/>
        <v>1.9</v>
      </c>
      <c r="Q61" s="493">
        <f t="shared" si="65"/>
        <v>1.9</v>
      </c>
      <c r="R61" s="493">
        <f t="shared" si="65"/>
        <v>1.9</v>
      </c>
      <c r="S61" s="493">
        <f t="shared" si="65"/>
        <v>1.9</v>
      </c>
      <c r="T61" s="493">
        <f t="shared" si="65"/>
        <v>1.9</v>
      </c>
      <c r="U61" s="493">
        <f t="shared" si="65"/>
        <v>2</v>
      </c>
      <c r="V61" s="493">
        <f t="shared" si="65"/>
        <v>2.0099999999999998</v>
      </c>
      <c r="W61" s="493">
        <f t="shared" si="65"/>
        <v>2.0199999999999996</v>
      </c>
      <c r="X61" s="493">
        <f t="shared" si="65"/>
        <v>2.0299999999999994</v>
      </c>
      <c r="Y61" s="493">
        <f t="shared" si="65"/>
        <v>2.0399999999999991</v>
      </c>
      <c r="Z61" s="493">
        <f t="shared" si="65"/>
        <v>2.0499999999999989</v>
      </c>
      <c r="AA61" s="493">
        <f t="shared" si="65"/>
        <v>2.0599999999999987</v>
      </c>
      <c r="AB61" s="493">
        <f t="shared" si="65"/>
        <v>2.0699999999999985</v>
      </c>
      <c r="AC61" s="493">
        <f t="shared" si="65"/>
        <v>2.0799999999999983</v>
      </c>
      <c r="AD61" s="493">
        <f t="shared" si="65"/>
        <v>2.0799999999999983</v>
      </c>
      <c r="AE61" s="493">
        <f t="shared" si="65"/>
        <v>2.0799999999999983</v>
      </c>
      <c r="AF61" s="493">
        <f t="shared" si="65"/>
        <v>2.0799999999999983</v>
      </c>
      <c r="AG61" s="493">
        <f t="shared" si="65"/>
        <v>2.0799999999999983</v>
      </c>
      <c r="AH61" s="493">
        <f t="shared" si="65"/>
        <v>2.0799999999999983</v>
      </c>
      <c r="AI61" s="493">
        <f t="shared" si="65"/>
        <v>2.0799999999999983</v>
      </c>
      <c r="AJ61" s="493">
        <f t="shared" si="65"/>
        <v>2.0799999999999983</v>
      </c>
      <c r="AK61" s="493">
        <f t="shared" si="65"/>
        <v>2.0799999999999983</v>
      </c>
      <c r="AL61" s="493">
        <f t="shared" si="65"/>
        <v>2.0799999999999983</v>
      </c>
      <c r="AM61" s="493">
        <f t="shared" si="65"/>
        <v>2.0799999999999983</v>
      </c>
      <c r="AN61" s="493">
        <f t="shared" si="65"/>
        <v>1.7</v>
      </c>
      <c r="AO61" s="493">
        <f t="shared" si="65"/>
        <v>1.7</v>
      </c>
      <c r="AP61" s="493">
        <f t="shared" si="65"/>
        <v>1.7</v>
      </c>
      <c r="AQ61" s="493">
        <f t="shared" si="65"/>
        <v>1.7</v>
      </c>
      <c r="AR61" s="493">
        <f t="shared" si="65"/>
        <v>1.7</v>
      </c>
      <c r="AS61" s="493">
        <f t="shared" si="65"/>
        <v>1.7</v>
      </c>
      <c r="AT61" s="493">
        <f t="shared" si="65"/>
        <v>1.7</v>
      </c>
      <c r="AU61" s="493">
        <f t="shared" si="65"/>
        <v>1.7</v>
      </c>
      <c r="AV61" s="493">
        <f t="shared" si="65"/>
        <v>1.5</v>
      </c>
      <c r="AW61" s="493">
        <f t="shared" si="65"/>
        <v>1.5</v>
      </c>
      <c r="AX61" s="493">
        <f t="shared" si="65"/>
        <v>1.5</v>
      </c>
      <c r="AY61" s="493">
        <f t="shared" si="65"/>
        <v>1.5</v>
      </c>
      <c r="AZ61" s="493">
        <f t="shared" si="65"/>
        <v>1.5</v>
      </c>
      <c r="BA61" s="493">
        <f t="shared" si="65"/>
        <v>1.5</v>
      </c>
      <c r="BB61" s="493">
        <f t="shared" si="65"/>
        <v>1.6</v>
      </c>
      <c r="BC61" s="493">
        <f t="shared" si="65"/>
        <v>1.6</v>
      </c>
      <c r="BD61" s="493">
        <f t="shared" si="65"/>
        <v>1.6</v>
      </c>
      <c r="BE61" s="493">
        <f t="shared" si="65"/>
        <v>1.6</v>
      </c>
      <c r="BF61" s="493">
        <f t="shared" si="65"/>
        <v>1.6</v>
      </c>
      <c r="BG61" s="493">
        <f t="shared" si="65"/>
        <v>1.6</v>
      </c>
      <c r="BH61" s="493">
        <f t="shared" si="65"/>
        <v>1.7</v>
      </c>
      <c r="BI61" s="493">
        <f t="shared" si="65"/>
        <v>1.7</v>
      </c>
      <c r="BJ61" s="493">
        <f t="shared" si="65"/>
        <v>1.7</v>
      </c>
      <c r="BK61" s="679">
        <f t="shared" si="65"/>
        <v>1.8</v>
      </c>
      <c r="BL61" s="679">
        <f t="shared" si="65"/>
        <v>1.8</v>
      </c>
      <c r="BM61" s="679">
        <f t="shared" si="65"/>
        <v>1.8</v>
      </c>
      <c r="BN61" s="679">
        <f t="shared" si="65"/>
        <v>1.8</v>
      </c>
      <c r="BO61" s="679">
        <f t="shared" si="65"/>
        <v>1.8</v>
      </c>
      <c r="BP61" s="679">
        <f t="shared" si="65"/>
        <v>1.9</v>
      </c>
      <c r="BQ61" s="679">
        <f t="shared" si="65"/>
        <v>1.9</v>
      </c>
      <c r="BR61" s="679">
        <f t="shared" si="65"/>
        <v>1.9</v>
      </c>
      <c r="BS61" s="679">
        <f t="shared" si="65"/>
        <v>1.9</v>
      </c>
      <c r="BT61" s="679">
        <f t="shared" si="65"/>
        <v>1.9</v>
      </c>
      <c r="BU61" s="679">
        <f t="shared" si="65"/>
        <v>2</v>
      </c>
      <c r="BV61" s="679">
        <f t="shared" si="65"/>
        <v>2.0099999999999998</v>
      </c>
      <c r="BW61" s="679">
        <f>BW58</f>
        <v>2.0199999999999996</v>
      </c>
      <c r="BX61" s="679">
        <f t="shared" si="66"/>
        <v>2.0299999999999994</v>
      </c>
      <c r="BY61" s="679">
        <f t="shared" si="66"/>
        <v>2.0399999999999991</v>
      </c>
      <c r="BZ61" s="679">
        <f t="shared" si="66"/>
        <v>2.0499999999999989</v>
      </c>
      <c r="CA61" s="679">
        <f t="shared" si="66"/>
        <v>2.0599999999999987</v>
      </c>
      <c r="CB61" s="679">
        <f t="shared" si="66"/>
        <v>2.0699999999999985</v>
      </c>
      <c r="CC61" s="679">
        <f t="shared" si="66"/>
        <v>2.0799999999999983</v>
      </c>
      <c r="CD61" s="679">
        <f t="shared" si="66"/>
        <v>2.0799999999999983</v>
      </c>
      <c r="CE61" s="679">
        <f t="shared" si="66"/>
        <v>2.0799999999999983</v>
      </c>
      <c r="CF61" s="679">
        <f t="shared" si="66"/>
        <v>2.0799999999999983</v>
      </c>
      <c r="CG61" s="679">
        <f t="shared" si="66"/>
        <v>2.0799999999999983</v>
      </c>
      <c r="CH61" s="679">
        <f t="shared" si="66"/>
        <v>2.0799999999999983</v>
      </c>
      <c r="CI61" s="679">
        <f t="shared" si="66"/>
        <v>2.0799999999999983</v>
      </c>
      <c r="CJ61" s="679">
        <f t="shared" si="66"/>
        <v>2.0799999999999983</v>
      </c>
      <c r="CK61" s="679">
        <f t="shared" si="66"/>
        <v>2.0799999999999983</v>
      </c>
      <c r="CL61" s="679">
        <f t="shared" si="66"/>
        <v>2.0799999999999983</v>
      </c>
      <c r="CM61" s="679">
        <f t="shared" si="66"/>
        <v>2.0799999999999983</v>
      </c>
      <c r="CN61" s="679">
        <f t="shared" si="66"/>
        <v>1.7</v>
      </c>
      <c r="CO61" s="679">
        <f t="shared" si="66"/>
        <v>1.7</v>
      </c>
      <c r="CP61" s="679">
        <f t="shared" si="66"/>
        <v>1.7</v>
      </c>
      <c r="CQ61" s="679">
        <f t="shared" si="66"/>
        <v>1.7</v>
      </c>
      <c r="CR61" s="679">
        <f t="shared" si="66"/>
        <v>1.7</v>
      </c>
      <c r="CS61" s="679">
        <f t="shared" si="66"/>
        <v>1.7</v>
      </c>
      <c r="CT61" s="679">
        <f t="shared" si="66"/>
        <v>1.7</v>
      </c>
      <c r="CU61" s="679">
        <f t="shared" si="66"/>
        <v>1.7</v>
      </c>
      <c r="CV61" s="679">
        <f t="shared" si="66"/>
        <v>1.5</v>
      </c>
      <c r="CW61" s="679">
        <f t="shared" si="66"/>
        <v>1.5</v>
      </c>
      <c r="CX61" s="679">
        <f t="shared" si="66"/>
        <v>1.5</v>
      </c>
      <c r="CY61" s="679">
        <f t="shared" si="66"/>
        <v>1.5</v>
      </c>
      <c r="CZ61" s="679">
        <f t="shared" si="66"/>
        <v>1.5</v>
      </c>
      <c r="DA61" s="679">
        <f t="shared" si="66"/>
        <v>1.5</v>
      </c>
      <c r="DB61" s="679">
        <f t="shared" si="66"/>
        <v>1.6</v>
      </c>
      <c r="DC61" s="679">
        <f t="shared" si="66"/>
        <v>1.6</v>
      </c>
      <c r="DD61" s="679">
        <f t="shared" si="66"/>
        <v>1.6</v>
      </c>
      <c r="DE61" s="679">
        <f t="shared" si="66"/>
        <v>1.6</v>
      </c>
      <c r="DF61" s="679">
        <f t="shared" si="66"/>
        <v>1.6</v>
      </c>
      <c r="DG61" s="679">
        <f t="shared" si="66"/>
        <v>1.6</v>
      </c>
      <c r="DH61" s="679">
        <f t="shared" si="66"/>
        <v>1.7</v>
      </c>
      <c r="DI61" s="679">
        <f t="shared" si="66"/>
        <v>1.7</v>
      </c>
      <c r="DJ61" s="679">
        <f t="shared" si="66"/>
        <v>1.7</v>
      </c>
      <c r="DK61" s="679">
        <f t="shared" si="66"/>
        <v>1.8</v>
      </c>
      <c r="DL61" s="679">
        <f t="shared" si="66"/>
        <v>1.8</v>
      </c>
      <c r="DM61" s="679">
        <f t="shared" si="66"/>
        <v>1.8</v>
      </c>
      <c r="DN61" s="679">
        <f t="shared" si="66"/>
        <v>1.8</v>
      </c>
      <c r="DO61" s="679">
        <f t="shared" si="66"/>
        <v>1.8</v>
      </c>
      <c r="DP61" s="679">
        <f t="shared" si="66"/>
        <v>1.9</v>
      </c>
      <c r="DQ61" s="679">
        <f t="shared" si="66"/>
        <v>1.9</v>
      </c>
      <c r="DR61" s="679">
        <f t="shared" si="66"/>
        <v>1.9</v>
      </c>
      <c r="DS61" s="679">
        <f t="shared" si="66"/>
        <v>1.9</v>
      </c>
      <c r="DT61" s="679">
        <f t="shared" si="66"/>
        <v>1.9</v>
      </c>
      <c r="DU61" s="679">
        <f t="shared" si="66"/>
        <v>2</v>
      </c>
      <c r="DV61" s="679">
        <f t="shared" si="66"/>
        <v>2.0099999999999998</v>
      </c>
      <c r="DW61" s="679">
        <f t="shared" si="66"/>
        <v>2.0199999999999996</v>
      </c>
      <c r="DX61" s="679">
        <f t="shared" si="66"/>
        <v>2.0299999999999994</v>
      </c>
      <c r="DY61" s="679">
        <f t="shared" si="66"/>
        <v>2.0399999999999991</v>
      </c>
      <c r="DZ61" s="679">
        <f t="shared" si="66"/>
        <v>2.0499999999999989</v>
      </c>
      <c r="EA61" s="679">
        <f t="shared" si="66"/>
        <v>2.0599999999999987</v>
      </c>
      <c r="EB61" s="679">
        <f t="shared" si="66"/>
        <v>2.0699999999999985</v>
      </c>
      <c r="EC61" s="679">
        <f t="shared" si="66"/>
        <v>2.0799999999999983</v>
      </c>
      <c r="ED61" s="679">
        <f t="shared" si="66"/>
        <v>2.0799999999999983</v>
      </c>
      <c r="EE61" s="679">
        <f t="shared" si="66"/>
        <v>2.0799999999999983</v>
      </c>
      <c r="EF61" s="679">
        <f t="shared" si="66"/>
        <v>2.0799999999999983</v>
      </c>
      <c r="EG61" s="679">
        <f t="shared" si="66"/>
        <v>2.0799999999999983</v>
      </c>
      <c r="EH61" s="679">
        <f t="shared" si="66"/>
        <v>2.0799999999999983</v>
      </c>
      <c r="EI61" s="679">
        <f t="shared" si="67"/>
        <v>2.0799999999999983</v>
      </c>
      <c r="EJ61" s="679">
        <f t="shared" si="67"/>
        <v>2.0799999999999983</v>
      </c>
      <c r="EK61" s="679">
        <f t="shared" si="67"/>
        <v>2.0799999999999983</v>
      </c>
      <c r="EL61" s="679">
        <f t="shared" si="67"/>
        <v>2.0799999999999983</v>
      </c>
      <c r="EM61" s="679">
        <f t="shared" si="67"/>
        <v>2.0799999999999983</v>
      </c>
      <c r="EN61" s="679">
        <f t="shared" si="67"/>
        <v>1.7</v>
      </c>
      <c r="EO61" s="679">
        <f t="shared" si="67"/>
        <v>1.7</v>
      </c>
      <c r="EP61" s="679">
        <f t="shared" si="67"/>
        <v>1.7</v>
      </c>
      <c r="EQ61" s="679">
        <f t="shared" si="67"/>
        <v>1.7</v>
      </c>
      <c r="ER61" s="679">
        <f t="shared" si="67"/>
        <v>1.7</v>
      </c>
      <c r="ES61" s="679">
        <f t="shared" si="67"/>
        <v>1.7</v>
      </c>
      <c r="ET61" s="679">
        <f t="shared" si="67"/>
        <v>1.7</v>
      </c>
      <c r="EU61" s="679">
        <f t="shared" si="67"/>
        <v>1.7</v>
      </c>
      <c r="EV61" s="679">
        <f t="shared" si="67"/>
        <v>1.5</v>
      </c>
      <c r="EW61" s="679">
        <f t="shared" si="67"/>
        <v>1.5</v>
      </c>
      <c r="EX61" s="679">
        <f t="shared" si="67"/>
        <v>1.5</v>
      </c>
      <c r="EY61" s="679">
        <f t="shared" si="67"/>
        <v>1.5</v>
      </c>
      <c r="EZ61" s="679">
        <f t="shared" si="67"/>
        <v>1.5</v>
      </c>
      <c r="FA61" s="679">
        <f t="shared" si="67"/>
        <v>1.5</v>
      </c>
      <c r="FB61" s="679">
        <f t="shared" si="67"/>
        <v>1.6</v>
      </c>
      <c r="FC61" s="679">
        <f t="shared" si="67"/>
        <v>1.6</v>
      </c>
      <c r="FD61" s="679">
        <f t="shared" si="67"/>
        <v>1.6</v>
      </c>
      <c r="FE61" s="679">
        <f t="shared" si="67"/>
        <v>1.6</v>
      </c>
      <c r="FF61" s="679">
        <f t="shared" si="67"/>
        <v>1.6</v>
      </c>
      <c r="FG61" s="679">
        <f t="shared" si="67"/>
        <v>1.6</v>
      </c>
      <c r="FH61" s="679">
        <f t="shared" si="67"/>
        <v>1.7</v>
      </c>
      <c r="FI61" s="679">
        <f t="shared" si="67"/>
        <v>1.7</v>
      </c>
      <c r="FJ61" s="679">
        <f t="shared" si="67"/>
        <v>1.7</v>
      </c>
      <c r="FK61" s="679">
        <f t="shared" si="67"/>
        <v>1.8</v>
      </c>
      <c r="FL61" s="679">
        <f t="shared" si="67"/>
        <v>1.8</v>
      </c>
      <c r="FM61" s="679">
        <f t="shared" si="67"/>
        <v>1.8</v>
      </c>
      <c r="FN61" s="679">
        <f t="shared" si="67"/>
        <v>1.8</v>
      </c>
      <c r="FO61" s="679">
        <f t="shared" si="67"/>
        <v>1.8</v>
      </c>
      <c r="FP61" s="679">
        <f t="shared" si="67"/>
        <v>1.9</v>
      </c>
      <c r="FQ61" s="679">
        <f t="shared" si="67"/>
        <v>1.9</v>
      </c>
      <c r="FR61" s="679">
        <f t="shared" si="67"/>
        <v>1.9</v>
      </c>
      <c r="FS61" s="679">
        <f t="shared" si="67"/>
        <v>1.9</v>
      </c>
      <c r="FT61" s="679">
        <f t="shared" si="67"/>
        <v>1.9</v>
      </c>
      <c r="FU61" s="679">
        <f t="shared" si="67"/>
        <v>2</v>
      </c>
      <c r="FV61" s="679">
        <f t="shared" si="67"/>
        <v>2.0099999999999998</v>
      </c>
      <c r="FW61" s="679">
        <f t="shared" si="67"/>
        <v>2.0199999999999996</v>
      </c>
      <c r="FX61" s="679">
        <f t="shared" si="67"/>
        <v>2.0299999999999994</v>
      </c>
      <c r="FY61" s="679">
        <f t="shared" si="67"/>
        <v>2.0399999999999991</v>
      </c>
      <c r="FZ61" s="679">
        <f t="shared" si="67"/>
        <v>2.0499999999999989</v>
      </c>
      <c r="GA61" s="679">
        <f t="shared" si="67"/>
        <v>2.0599999999999987</v>
      </c>
      <c r="GB61" s="679">
        <f t="shared" si="67"/>
        <v>2.0699999999999985</v>
      </c>
      <c r="GC61" s="679">
        <f t="shared" si="67"/>
        <v>2.0799999999999983</v>
      </c>
      <c r="GD61" s="679">
        <f t="shared" si="67"/>
        <v>2.0799999999999983</v>
      </c>
      <c r="GE61" s="679">
        <f t="shared" si="67"/>
        <v>2.0799999999999983</v>
      </c>
      <c r="GF61" s="679">
        <f t="shared" si="67"/>
        <v>2.0799999999999983</v>
      </c>
      <c r="GG61" s="679">
        <f t="shared" si="67"/>
        <v>2.0799999999999983</v>
      </c>
      <c r="GH61" s="679">
        <f t="shared" si="67"/>
        <v>2.0799999999999983</v>
      </c>
      <c r="GI61" s="679">
        <f t="shared" si="67"/>
        <v>2.0799999999999983</v>
      </c>
      <c r="GJ61" s="679">
        <f t="shared" si="67"/>
        <v>2.0799999999999983</v>
      </c>
      <c r="GK61" s="679">
        <f t="shared" si="67"/>
        <v>2.0799999999999983</v>
      </c>
      <c r="GL61" s="679">
        <f t="shared" si="67"/>
        <v>2.0799999999999983</v>
      </c>
      <c r="GM61" s="679">
        <f t="shared" si="67"/>
        <v>2.0799999999999983</v>
      </c>
      <c r="GN61" s="679">
        <f t="shared" si="67"/>
        <v>1.7</v>
      </c>
      <c r="GO61" s="679">
        <f t="shared" si="67"/>
        <v>1.7</v>
      </c>
      <c r="GP61" s="679">
        <f t="shared" si="67"/>
        <v>1.7</v>
      </c>
      <c r="GQ61" s="679">
        <f t="shared" si="67"/>
        <v>1.7</v>
      </c>
      <c r="GR61" s="679">
        <f t="shared" si="67"/>
        <v>1.7</v>
      </c>
      <c r="GS61" s="679">
        <f t="shared" si="67"/>
        <v>1.7</v>
      </c>
      <c r="GT61" s="679">
        <f t="shared" si="67"/>
        <v>1.7</v>
      </c>
      <c r="GU61" s="679">
        <f t="shared" si="68"/>
        <v>1.7</v>
      </c>
      <c r="GV61" s="679">
        <f t="shared" si="68"/>
        <v>1.5</v>
      </c>
      <c r="GW61" s="679">
        <f t="shared" si="68"/>
        <v>1.5</v>
      </c>
      <c r="GX61" s="679">
        <f t="shared" si="68"/>
        <v>1.5</v>
      </c>
      <c r="GY61" s="679">
        <f t="shared" si="68"/>
        <v>1.5</v>
      </c>
      <c r="GZ61" s="679">
        <f t="shared" si="68"/>
        <v>1.5</v>
      </c>
      <c r="HA61" s="679">
        <f t="shared" si="68"/>
        <v>1.5</v>
      </c>
      <c r="HB61" s="679">
        <f t="shared" si="68"/>
        <v>1.6</v>
      </c>
      <c r="HC61" s="679">
        <f t="shared" si="68"/>
        <v>1.6</v>
      </c>
      <c r="HD61" s="679">
        <f t="shared" si="68"/>
        <v>1.6</v>
      </c>
      <c r="HE61" s="679">
        <f t="shared" si="68"/>
        <v>1.6</v>
      </c>
      <c r="HF61" s="679">
        <f t="shared" si="68"/>
        <v>1.6</v>
      </c>
      <c r="HG61" s="679">
        <f t="shared" si="68"/>
        <v>1.6</v>
      </c>
      <c r="HH61" s="679">
        <f t="shared" si="68"/>
        <v>1.7</v>
      </c>
      <c r="HI61" s="679">
        <f t="shared" si="68"/>
        <v>1.7</v>
      </c>
      <c r="HJ61" s="679">
        <f t="shared" si="68"/>
        <v>1.7</v>
      </c>
      <c r="HK61" s="679">
        <f t="shared" si="68"/>
        <v>1.8</v>
      </c>
      <c r="HL61" s="679">
        <f t="shared" si="68"/>
        <v>1.8</v>
      </c>
      <c r="HM61" s="679">
        <f t="shared" si="68"/>
        <v>1.8</v>
      </c>
      <c r="HN61" s="679">
        <f t="shared" si="68"/>
        <v>1.8</v>
      </c>
      <c r="HO61" s="679">
        <f t="shared" si="68"/>
        <v>1.8</v>
      </c>
      <c r="HP61" s="679">
        <f t="shared" si="68"/>
        <v>1.9</v>
      </c>
      <c r="HQ61" s="679">
        <f t="shared" si="68"/>
        <v>1.9</v>
      </c>
      <c r="HR61" s="679">
        <f t="shared" si="68"/>
        <v>1.9</v>
      </c>
      <c r="HS61" s="679">
        <f t="shared" si="68"/>
        <v>1.9</v>
      </c>
      <c r="HT61" s="679">
        <f t="shared" si="68"/>
        <v>1.9</v>
      </c>
      <c r="HU61" s="679">
        <f t="shared" si="68"/>
        <v>2</v>
      </c>
      <c r="HV61" s="679">
        <f t="shared" si="68"/>
        <v>2.0099999999999998</v>
      </c>
      <c r="HW61" s="679">
        <f t="shared" si="68"/>
        <v>2.0199999999999996</v>
      </c>
      <c r="HX61" s="679">
        <f t="shared" si="68"/>
        <v>2.0299999999999994</v>
      </c>
      <c r="HY61" s="679">
        <f t="shared" si="68"/>
        <v>2.0399999999999991</v>
      </c>
      <c r="HZ61" s="679">
        <f t="shared" si="68"/>
        <v>2.0499999999999989</v>
      </c>
      <c r="IA61" s="679">
        <f t="shared" si="68"/>
        <v>2.0599999999999987</v>
      </c>
      <c r="IB61" s="679">
        <f t="shared" si="68"/>
        <v>2.0699999999999985</v>
      </c>
      <c r="IC61" s="679">
        <f t="shared" si="68"/>
        <v>2.0799999999999983</v>
      </c>
      <c r="ID61" s="679">
        <f t="shared" si="68"/>
        <v>2.0799999999999983</v>
      </c>
      <c r="IE61" s="679">
        <f t="shared" si="68"/>
        <v>2.0799999999999983</v>
      </c>
      <c r="IF61" s="679">
        <f t="shared" si="68"/>
        <v>2.0799999999999983</v>
      </c>
      <c r="IG61" s="679">
        <f t="shared" si="68"/>
        <v>2.0799999999999983</v>
      </c>
      <c r="IH61" s="679">
        <f t="shared" si="68"/>
        <v>2.0799999999999983</v>
      </c>
      <c r="II61" s="679">
        <f t="shared" si="68"/>
        <v>2.0799999999999983</v>
      </c>
      <c r="IJ61" s="679">
        <f t="shared" si="68"/>
        <v>2.0799999999999983</v>
      </c>
      <c r="IK61" s="679">
        <f t="shared" si="68"/>
        <v>2.0799999999999983</v>
      </c>
      <c r="IL61" s="679">
        <f t="shared" si="68"/>
        <v>2.0799999999999983</v>
      </c>
      <c r="IM61" s="679">
        <f t="shared" si="68"/>
        <v>2.0799999999999983</v>
      </c>
      <c r="IN61" s="679">
        <f t="shared" si="68"/>
        <v>1.7</v>
      </c>
      <c r="IO61" s="679">
        <f t="shared" si="68"/>
        <v>1.7</v>
      </c>
      <c r="IP61" s="679">
        <f t="shared" si="68"/>
        <v>1.7</v>
      </c>
      <c r="IQ61" s="679">
        <f t="shared" si="68"/>
        <v>1.7</v>
      </c>
      <c r="IR61" s="679">
        <f t="shared" si="68"/>
        <v>1.7</v>
      </c>
      <c r="IS61" s="679">
        <f t="shared" si="68"/>
        <v>1.7</v>
      </c>
      <c r="IT61" s="679">
        <f t="shared" si="68"/>
        <v>1.7</v>
      </c>
      <c r="IU61" s="679">
        <f t="shared" si="68"/>
        <v>1.7</v>
      </c>
      <c r="IV61" s="679">
        <f t="shared" si="68"/>
        <v>1.5</v>
      </c>
      <c r="IW61" s="679">
        <f t="shared" si="68"/>
        <v>1.5</v>
      </c>
      <c r="IX61" s="679">
        <f t="shared" si="68"/>
        <v>1.5</v>
      </c>
      <c r="IY61" s="679">
        <f t="shared" si="68"/>
        <v>1.5</v>
      </c>
      <c r="IZ61" s="679">
        <f t="shared" si="68"/>
        <v>1.5</v>
      </c>
      <c r="JA61" s="679">
        <f t="shared" si="68"/>
        <v>1.5</v>
      </c>
      <c r="JB61" s="679">
        <f t="shared" si="68"/>
        <v>1.6</v>
      </c>
      <c r="JC61" s="679">
        <f t="shared" si="68"/>
        <v>1.6</v>
      </c>
      <c r="JD61" s="679">
        <f t="shared" si="68"/>
        <v>1.6</v>
      </c>
      <c r="JE61" s="679">
        <f t="shared" si="68"/>
        <v>1.6</v>
      </c>
      <c r="JF61" s="679">
        <f t="shared" si="68"/>
        <v>1.6</v>
      </c>
      <c r="JG61" s="679">
        <f t="shared" si="69"/>
        <v>1.6</v>
      </c>
      <c r="JH61" s="679">
        <f t="shared" si="69"/>
        <v>1.7</v>
      </c>
      <c r="JI61" s="679">
        <f t="shared" si="69"/>
        <v>1.7</v>
      </c>
      <c r="JJ61" s="679">
        <f t="shared" si="69"/>
        <v>1.7</v>
      </c>
      <c r="JK61" s="679">
        <f t="shared" si="69"/>
        <v>1.8</v>
      </c>
      <c r="JL61" s="679">
        <f t="shared" si="69"/>
        <v>1.8</v>
      </c>
      <c r="JM61" s="679">
        <f t="shared" si="69"/>
        <v>1.8</v>
      </c>
      <c r="JN61" s="679">
        <f t="shared" si="69"/>
        <v>1.8</v>
      </c>
      <c r="JO61" s="679">
        <f t="shared" si="69"/>
        <v>1.8</v>
      </c>
      <c r="JP61" s="679">
        <f t="shared" si="69"/>
        <v>1.9</v>
      </c>
      <c r="JQ61" s="679">
        <f t="shared" si="69"/>
        <v>1.9</v>
      </c>
      <c r="JR61" s="679">
        <f t="shared" si="69"/>
        <v>1.9</v>
      </c>
      <c r="JS61" s="679">
        <f t="shared" si="69"/>
        <v>1.9</v>
      </c>
      <c r="JT61" s="679">
        <f t="shared" si="69"/>
        <v>1.9</v>
      </c>
      <c r="JU61" s="679">
        <f t="shared" si="69"/>
        <v>2</v>
      </c>
      <c r="JV61" s="679">
        <f t="shared" si="69"/>
        <v>2.0099999999999998</v>
      </c>
      <c r="JW61" s="679">
        <f t="shared" si="69"/>
        <v>2.0199999999999996</v>
      </c>
      <c r="JX61" s="679">
        <f t="shared" si="69"/>
        <v>2.0299999999999994</v>
      </c>
      <c r="JY61" s="679">
        <f t="shared" si="69"/>
        <v>2.0399999999999991</v>
      </c>
      <c r="JZ61" s="679">
        <f t="shared" si="69"/>
        <v>2.0499999999999989</v>
      </c>
      <c r="KA61" s="679">
        <f t="shared" si="69"/>
        <v>2.0599999999999987</v>
      </c>
      <c r="KB61" s="679">
        <f t="shared" si="69"/>
        <v>2.0699999999999985</v>
      </c>
      <c r="KC61" s="679">
        <f t="shared" si="69"/>
        <v>2.0799999999999983</v>
      </c>
      <c r="KD61" s="679">
        <f t="shared" si="69"/>
        <v>2.0799999999999983</v>
      </c>
      <c r="KE61" s="679">
        <f t="shared" si="69"/>
        <v>2.0799999999999983</v>
      </c>
      <c r="KF61" s="679">
        <f t="shared" si="69"/>
        <v>2.0799999999999983</v>
      </c>
      <c r="KG61" s="679">
        <f t="shared" si="69"/>
        <v>2.0799999999999983</v>
      </c>
      <c r="KH61" s="679">
        <f t="shared" si="69"/>
        <v>2.0799999999999983</v>
      </c>
      <c r="KI61" s="679">
        <f t="shared" si="69"/>
        <v>2.0799999999999983</v>
      </c>
      <c r="KJ61" s="679">
        <f t="shared" si="69"/>
        <v>2.0799999999999983</v>
      </c>
      <c r="KK61" s="679">
        <f t="shared" si="69"/>
        <v>2.0799999999999983</v>
      </c>
      <c r="KL61" s="679">
        <f t="shared" si="69"/>
        <v>2.0799999999999983</v>
      </c>
      <c r="KM61" s="679">
        <f t="shared" si="69"/>
        <v>2.0799999999999983</v>
      </c>
      <c r="KN61" s="679">
        <f t="shared" si="69"/>
        <v>1.7</v>
      </c>
      <c r="KO61" s="679">
        <f t="shared" si="69"/>
        <v>1.7</v>
      </c>
      <c r="KP61" s="679">
        <f t="shared" si="69"/>
        <v>1.7</v>
      </c>
      <c r="KQ61" s="679">
        <f t="shared" si="69"/>
        <v>1.7</v>
      </c>
      <c r="KR61" s="679">
        <f t="shared" si="69"/>
        <v>1.7</v>
      </c>
      <c r="KS61" s="679">
        <f t="shared" si="69"/>
        <v>1.7</v>
      </c>
      <c r="KT61" s="679">
        <f t="shared" si="69"/>
        <v>1.7</v>
      </c>
      <c r="KU61" s="679">
        <f t="shared" si="69"/>
        <v>1.7</v>
      </c>
      <c r="KV61" s="679">
        <f t="shared" si="69"/>
        <v>1.5</v>
      </c>
      <c r="KW61" s="679">
        <f t="shared" si="69"/>
        <v>1.5</v>
      </c>
      <c r="KX61" s="679">
        <f t="shared" si="69"/>
        <v>1.5</v>
      </c>
      <c r="KY61" s="679">
        <f t="shared" si="69"/>
        <v>1.5</v>
      </c>
      <c r="KZ61" s="679">
        <f t="shared" si="69"/>
        <v>1.5</v>
      </c>
      <c r="LA61" s="679">
        <f t="shared" si="69"/>
        <v>1.5</v>
      </c>
      <c r="LB61" s="679">
        <f t="shared" si="69"/>
        <v>1.6</v>
      </c>
      <c r="LC61" s="679">
        <f t="shared" si="69"/>
        <v>1.6</v>
      </c>
      <c r="LD61" s="679">
        <f t="shared" si="69"/>
        <v>1.6</v>
      </c>
      <c r="LE61" s="679">
        <f t="shared" si="69"/>
        <v>1.6</v>
      </c>
      <c r="LF61" s="679">
        <f t="shared" si="69"/>
        <v>1.6</v>
      </c>
      <c r="LG61" s="679">
        <f t="shared" si="69"/>
        <v>1.6</v>
      </c>
      <c r="LH61" s="679">
        <f t="shared" si="69"/>
        <v>1.7</v>
      </c>
      <c r="LI61" s="679">
        <f t="shared" si="69"/>
        <v>1.7</v>
      </c>
      <c r="LJ61" s="679">
        <f t="shared" si="69"/>
        <v>1.7</v>
      </c>
      <c r="LK61" s="679">
        <f t="shared" si="69"/>
        <v>1.8</v>
      </c>
      <c r="LL61" s="679">
        <f t="shared" si="69"/>
        <v>1.8</v>
      </c>
      <c r="LM61" s="679">
        <f t="shared" si="69"/>
        <v>1.8</v>
      </c>
      <c r="LN61" s="679">
        <f t="shared" si="69"/>
        <v>1.8</v>
      </c>
      <c r="LO61" s="679">
        <f t="shared" si="69"/>
        <v>1.8</v>
      </c>
      <c r="LP61" s="679">
        <f t="shared" si="69"/>
        <v>1.9</v>
      </c>
      <c r="LQ61" s="679">
        <f t="shared" si="69"/>
        <v>1.9</v>
      </c>
      <c r="LR61" s="679">
        <f t="shared" si="69"/>
        <v>1.9</v>
      </c>
      <c r="LS61" s="679">
        <f t="shared" si="70"/>
        <v>1.9</v>
      </c>
      <c r="LT61" s="679">
        <f t="shared" si="70"/>
        <v>1.9</v>
      </c>
      <c r="LU61" s="679">
        <f t="shared" si="70"/>
        <v>2</v>
      </c>
      <c r="LV61" s="679">
        <f t="shared" si="70"/>
        <v>2.0099999999999998</v>
      </c>
      <c r="LW61" s="679">
        <f t="shared" si="70"/>
        <v>2.0199999999999996</v>
      </c>
      <c r="LX61" s="679">
        <f t="shared" si="70"/>
        <v>2.0299999999999994</v>
      </c>
      <c r="LY61" s="679">
        <f t="shared" si="70"/>
        <v>2.0399999999999991</v>
      </c>
      <c r="LZ61" s="679">
        <f t="shared" si="70"/>
        <v>2.0499999999999989</v>
      </c>
      <c r="MA61" s="679">
        <f t="shared" si="70"/>
        <v>2.0599999999999987</v>
      </c>
      <c r="MB61" s="679">
        <f t="shared" si="70"/>
        <v>2.0699999999999985</v>
      </c>
      <c r="MC61" s="679">
        <f t="shared" si="70"/>
        <v>2.0799999999999983</v>
      </c>
      <c r="MD61" s="679">
        <f t="shared" si="70"/>
        <v>2.0799999999999983</v>
      </c>
      <c r="ME61" s="679">
        <f t="shared" si="70"/>
        <v>2.0799999999999983</v>
      </c>
      <c r="MF61" s="679">
        <f t="shared" si="70"/>
        <v>2.0799999999999983</v>
      </c>
      <c r="MG61" s="679">
        <f t="shared" si="70"/>
        <v>2.0799999999999983</v>
      </c>
      <c r="MH61" s="679">
        <f t="shared" si="70"/>
        <v>2.0799999999999983</v>
      </c>
      <c r="MI61" s="679">
        <f t="shared" si="70"/>
        <v>2.0799999999999983</v>
      </c>
      <c r="MJ61" s="679">
        <f t="shared" si="70"/>
        <v>2.0799999999999983</v>
      </c>
      <c r="MK61" s="679">
        <f t="shared" si="70"/>
        <v>2.0799999999999983</v>
      </c>
      <c r="ML61" s="679">
        <f t="shared" si="70"/>
        <v>2.0799999999999983</v>
      </c>
      <c r="MM61" s="679">
        <f t="shared" si="70"/>
        <v>2.0799999999999983</v>
      </c>
      <c r="MN61" s="679">
        <f t="shared" si="70"/>
        <v>1.7</v>
      </c>
      <c r="MO61" s="679">
        <f t="shared" si="70"/>
        <v>1.7</v>
      </c>
      <c r="MP61" s="679">
        <f t="shared" si="70"/>
        <v>1.7</v>
      </c>
      <c r="MQ61" s="679">
        <f t="shared" si="70"/>
        <v>1.7</v>
      </c>
      <c r="MR61" s="679">
        <f t="shared" si="70"/>
        <v>1.7</v>
      </c>
      <c r="MS61" s="679">
        <f t="shared" si="70"/>
        <v>1.7</v>
      </c>
      <c r="MT61" s="679">
        <f t="shared" si="70"/>
        <v>1.7</v>
      </c>
      <c r="MU61" s="679">
        <f t="shared" si="70"/>
        <v>1.7</v>
      </c>
      <c r="MV61" s="679">
        <f t="shared" si="70"/>
        <v>1.5</v>
      </c>
      <c r="MW61" s="679">
        <f t="shared" si="70"/>
        <v>1.5</v>
      </c>
      <c r="MX61" s="679">
        <f t="shared" si="70"/>
        <v>1.5</v>
      </c>
      <c r="MY61" s="679">
        <f t="shared" si="70"/>
        <v>1.5</v>
      </c>
      <c r="MZ61" s="679">
        <f t="shared" si="70"/>
        <v>1.5</v>
      </c>
      <c r="NA61" s="679">
        <f t="shared" si="70"/>
        <v>1.5</v>
      </c>
      <c r="NB61" s="679">
        <f t="shared" si="70"/>
        <v>1.6</v>
      </c>
      <c r="NC61" s="679">
        <f t="shared" si="70"/>
        <v>1.6</v>
      </c>
      <c r="ND61" s="679">
        <f t="shared" si="70"/>
        <v>1.6</v>
      </c>
      <c r="NE61" s="679">
        <f t="shared" si="70"/>
        <v>1.6</v>
      </c>
      <c r="NF61" s="679">
        <f t="shared" si="70"/>
        <v>1.6</v>
      </c>
      <c r="NG61" s="679">
        <f t="shared" si="70"/>
        <v>1.6</v>
      </c>
      <c r="NH61" s="679">
        <f t="shared" si="70"/>
        <v>1.7</v>
      </c>
      <c r="NI61" s="679">
        <f t="shared" si="70"/>
        <v>1.7</v>
      </c>
      <c r="NJ61" s="679">
        <f t="shared" si="70"/>
        <v>1.7</v>
      </c>
      <c r="NK61" s="679">
        <f t="shared" si="70"/>
        <v>1.8</v>
      </c>
      <c r="NL61" s="679">
        <f t="shared" si="70"/>
        <v>1.8</v>
      </c>
      <c r="NM61" s="679">
        <f t="shared" si="70"/>
        <v>1.8</v>
      </c>
      <c r="NN61" s="679">
        <f t="shared" si="70"/>
        <v>1.8</v>
      </c>
      <c r="NO61" s="679">
        <f t="shared" si="70"/>
        <v>1.8</v>
      </c>
      <c r="NP61" s="679">
        <f t="shared" si="70"/>
        <v>1.9</v>
      </c>
      <c r="NQ61" s="679">
        <f t="shared" si="70"/>
        <v>1.9</v>
      </c>
      <c r="NR61" s="679">
        <f t="shared" si="70"/>
        <v>1.9</v>
      </c>
      <c r="NS61" s="679">
        <f t="shared" si="70"/>
        <v>1.9</v>
      </c>
      <c r="NT61" s="679">
        <f t="shared" si="70"/>
        <v>1.9</v>
      </c>
      <c r="NU61" s="679">
        <f t="shared" si="70"/>
        <v>2</v>
      </c>
      <c r="NV61" s="679">
        <f t="shared" si="70"/>
        <v>2.0099999999999998</v>
      </c>
      <c r="NW61" s="679">
        <f t="shared" si="70"/>
        <v>2.0199999999999996</v>
      </c>
      <c r="NX61" s="679">
        <f t="shared" si="70"/>
        <v>2.0299999999999994</v>
      </c>
      <c r="NY61" s="679">
        <f t="shared" si="70"/>
        <v>2.0399999999999991</v>
      </c>
      <c r="NZ61" s="679">
        <f t="shared" si="70"/>
        <v>2.0499999999999989</v>
      </c>
      <c r="OA61" s="679">
        <f t="shared" si="70"/>
        <v>2.0599999999999987</v>
      </c>
      <c r="OB61" s="679">
        <f t="shared" si="70"/>
        <v>2.0699999999999985</v>
      </c>
      <c r="OC61" s="679">
        <f t="shared" si="70"/>
        <v>2.0799999999999983</v>
      </c>
      <c r="OD61" s="679">
        <f t="shared" si="70"/>
        <v>2.0799999999999983</v>
      </c>
      <c r="OE61" s="679">
        <f t="shared" si="71"/>
        <v>2.0799999999999983</v>
      </c>
      <c r="OF61" s="679">
        <f t="shared" si="71"/>
        <v>2.0799999999999983</v>
      </c>
      <c r="OG61" s="679">
        <f t="shared" si="71"/>
        <v>2.0799999999999983</v>
      </c>
      <c r="OH61" s="679">
        <f t="shared" si="71"/>
        <v>2.0799999999999983</v>
      </c>
      <c r="OI61" s="679">
        <f t="shared" si="71"/>
        <v>2.0799999999999983</v>
      </c>
      <c r="OJ61" s="679">
        <f t="shared" si="71"/>
        <v>2.0799999999999983</v>
      </c>
      <c r="OK61" s="679">
        <f t="shared" si="71"/>
        <v>2.0799999999999983</v>
      </c>
      <c r="OL61" s="679">
        <f t="shared" si="71"/>
        <v>2.0799999999999983</v>
      </c>
      <c r="OM61" s="679">
        <f t="shared" si="71"/>
        <v>2.0799999999999983</v>
      </c>
      <c r="ON61" s="679">
        <f t="shared" si="71"/>
        <v>1.7</v>
      </c>
      <c r="OO61" s="679">
        <f t="shared" si="71"/>
        <v>1.7</v>
      </c>
      <c r="OP61" s="679">
        <f t="shared" si="71"/>
        <v>1.7</v>
      </c>
      <c r="OQ61" s="679">
        <f t="shared" si="71"/>
        <v>1.7</v>
      </c>
      <c r="OR61" s="679">
        <f t="shared" si="71"/>
        <v>1.7</v>
      </c>
      <c r="OS61" s="679">
        <f t="shared" si="71"/>
        <v>1.7</v>
      </c>
      <c r="OT61" s="679">
        <f t="shared" si="71"/>
        <v>1.7</v>
      </c>
      <c r="OU61" s="679">
        <f t="shared" si="71"/>
        <v>1.7</v>
      </c>
      <c r="OV61" s="679">
        <f t="shared" si="71"/>
        <v>1.5</v>
      </c>
      <c r="OW61" s="679">
        <f t="shared" si="71"/>
        <v>1.5</v>
      </c>
      <c r="OX61" s="679">
        <f t="shared" si="71"/>
        <v>1.5</v>
      </c>
      <c r="OY61" s="679">
        <f t="shared" si="71"/>
        <v>1.5</v>
      </c>
      <c r="OZ61" s="679">
        <f t="shared" si="71"/>
        <v>1.5</v>
      </c>
      <c r="PA61" s="679">
        <f t="shared" si="71"/>
        <v>1.5</v>
      </c>
      <c r="PB61" s="679">
        <f t="shared" si="71"/>
        <v>1.6</v>
      </c>
      <c r="PC61" s="679">
        <f t="shared" si="71"/>
        <v>1.6</v>
      </c>
      <c r="PD61" s="679">
        <f t="shared" si="71"/>
        <v>1.6</v>
      </c>
      <c r="PE61" s="679">
        <f t="shared" si="71"/>
        <v>1.6</v>
      </c>
      <c r="PF61" s="679">
        <f t="shared" si="71"/>
        <v>1.6</v>
      </c>
      <c r="PG61" s="679">
        <f t="shared" si="71"/>
        <v>1.6</v>
      </c>
      <c r="PH61" s="679">
        <f t="shared" si="71"/>
        <v>1.7</v>
      </c>
      <c r="PI61" s="679">
        <f t="shared" si="71"/>
        <v>1.7</v>
      </c>
      <c r="PJ61" s="679">
        <f t="shared" si="71"/>
        <v>1.7</v>
      </c>
      <c r="PK61" s="679">
        <f t="shared" si="71"/>
        <v>1.8</v>
      </c>
      <c r="PL61" s="679">
        <f t="shared" si="71"/>
        <v>1.8</v>
      </c>
      <c r="PM61" s="679">
        <f t="shared" si="71"/>
        <v>1.8</v>
      </c>
      <c r="PN61" s="679">
        <f t="shared" si="71"/>
        <v>1.8</v>
      </c>
      <c r="PO61" s="679">
        <f t="shared" si="71"/>
        <v>1.8</v>
      </c>
      <c r="PP61" s="679">
        <f t="shared" si="71"/>
        <v>1.9</v>
      </c>
      <c r="PQ61" s="679">
        <f t="shared" si="71"/>
        <v>1.9</v>
      </c>
      <c r="PR61" s="679">
        <f t="shared" si="71"/>
        <v>1.9</v>
      </c>
      <c r="PS61" s="679">
        <f t="shared" si="71"/>
        <v>1.9</v>
      </c>
      <c r="PT61" s="679">
        <f t="shared" si="71"/>
        <v>1.9</v>
      </c>
      <c r="PU61" s="679">
        <f t="shared" si="71"/>
        <v>2</v>
      </c>
      <c r="PV61" s="679">
        <f t="shared" si="71"/>
        <v>2.0099999999999998</v>
      </c>
      <c r="PW61" s="679">
        <f t="shared" si="71"/>
        <v>2.0199999999999996</v>
      </c>
      <c r="PX61" s="679">
        <f t="shared" si="71"/>
        <v>2.0299999999999994</v>
      </c>
      <c r="PY61" s="679">
        <f t="shared" si="71"/>
        <v>2.0399999999999991</v>
      </c>
      <c r="PZ61" s="679">
        <f t="shared" si="71"/>
        <v>2.0499999999999989</v>
      </c>
      <c r="QA61" s="679">
        <f t="shared" si="71"/>
        <v>2.0599999999999987</v>
      </c>
      <c r="QB61" s="679">
        <f t="shared" si="71"/>
        <v>2.0699999999999985</v>
      </c>
      <c r="QC61" s="679">
        <f t="shared" si="71"/>
        <v>2.0799999999999983</v>
      </c>
      <c r="QD61" s="679">
        <f t="shared" si="71"/>
        <v>2.0799999999999983</v>
      </c>
      <c r="QE61" s="679">
        <f t="shared" si="71"/>
        <v>2.0799999999999983</v>
      </c>
      <c r="QF61" s="679">
        <f t="shared" si="71"/>
        <v>2.0799999999999983</v>
      </c>
      <c r="QG61" s="679">
        <f t="shared" si="71"/>
        <v>2.0799999999999983</v>
      </c>
      <c r="QH61" s="679">
        <f t="shared" si="71"/>
        <v>2.0799999999999983</v>
      </c>
      <c r="QI61" s="679">
        <f t="shared" si="71"/>
        <v>2.0799999999999983</v>
      </c>
      <c r="QJ61" s="679">
        <f t="shared" si="71"/>
        <v>2.0799999999999983</v>
      </c>
      <c r="QK61" s="679">
        <f t="shared" si="71"/>
        <v>2.0799999999999983</v>
      </c>
      <c r="QL61" s="679">
        <f t="shared" si="71"/>
        <v>2.0799999999999983</v>
      </c>
      <c r="QM61" s="679">
        <f t="shared" si="71"/>
        <v>2.0799999999999983</v>
      </c>
      <c r="QN61" s="679">
        <f t="shared" si="71"/>
        <v>1.7</v>
      </c>
      <c r="QO61" s="679">
        <f t="shared" si="71"/>
        <v>1.7</v>
      </c>
      <c r="QP61" s="679">
        <f t="shared" si="71"/>
        <v>1.7</v>
      </c>
      <c r="QQ61" s="679">
        <f t="shared" si="72"/>
        <v>1.7</v>
      </c>
      <c r="QR61" s="679">
        <f t="shared" si="72"/>
        <v>1.7</v>
      </c>
      <c r="QS61" s="679">
        <f t="shared" si="72"/>
        <v>1.7</v>
      </c>
      <c r="QT61" s="679">
        <f t="shared" si="72"/>
        <v>1.7</v>
      </c>
      <c r="QU61" s="679">
        <f t="shared" si="72"/>
        <v>1.7</v>
      </c>
      <c r="QV61" s="679">
        <f t="shared" si="72"/>
        <v>1.5</v>
      </c>
      <c r="QW61" s="679">
        <f t="shared" si="72"/>
        <v>1.5</v>
      </c>
      <c r="QX61" s="679">
        <f t="shared" si="72"/>
        <v>1.5</v>
      </c>
      <c r="QY61" s="679">
        <f t="shared" si="72"/>
        <v>1.5</v>
      </c>
      <c r="QZ61" s="679">
        <f t="shared" si="72"/>
        <v>1.5</v>
      </c>
      <c r="RA61" s="679">
        <f t="shared" si="72"/>
        <v>1.5</v>
      </c>
      <c r="RB61" s="679">
        <f t="shared" si="72"/>
        <v>1.6</v>
      </c>
      <c r="RC61" s="679">
        <f t="shared" si="72"/>
        <v>1.6</v>
      </c>
      <c r="RD61" s="679">
        <f t="shared" si="72"/>
        <v>1.6</v>
      </c>
      <c r="RE61" s="679">
        <f t="shared" si="72"/>
        <v>1.6</v>
      </c>
      <c r="RF61" s="679">
        <f t="shared" si="72"/>
        <v>1.6</v>
      </c>
      <c r="RG61" s="679">
        <f t="shared" si="72"/>
        <v>1.6</v>
      </c>
      <c r="RH61" s="679">
        <f t="shared" si="72"/>
        <v>1.7</v>
      </c>
      <c r="RI61" s="679">
        <f t="shared" si="72"/>
        <v>1.7</v>
      </c>
      <c r="RJ61" s="679">
        <f t="shared" si="72"/>
        <v>1.7</v>
      </c>
      <c r="RK61" s="679">
        <f t="shared" si="72"/>
        <v>1.8</v>
      </c>
      <c r="RL61" s="679">
        <f t="shared" si="72"/>
        <v>1.8</v>
      </c>
      <c r="RM61" s="679">
        <f t="shared" si="72"/>
        <v>1.8</v>
      </c>
      <c r="RN61" s="679">
        <f t="shared" si="72"/>
        <v>1.8</v>
      </c>
      <c r="RO61" s="679">
        <f t="shared" si="72"/>
        <v>1.8</v>
      </c>
      <c r="RP61" s="679">
        <f t="shared" si="72"/>
        <v>1.9</v>
      </c>
      <c r="RQ61" s="679">
        <f t="shared" si="72"/>
        <v>1.9</v>
      </c>
      <c r="RR61" s="679">
        <f t="shared" si="72"/>
        <v>1.9</v>
      </c>
      <c r="RS61" s="679">
        <f t="shared" si="72"/>
        <v>1.9</v>
      </c>
      <c r="RT61" s="679">
        <f t="shared" si="72"/>
        <v>1.9</v>
      </c>
      <c r="RU61" s="679">
        <f t="shared" si="72"/>
        <v>2</v>
      </c>
      <c r="RV61" s="679">
        <f t="shared" si="72"/>
        <v>2.0099999999999998</v>
      </c>
      <c r="RW61" s="679">
        <f t="shared" si="72"/>
        <v>2.0199999999999996</v>
      </c>
      <c r="RX61" s="679">
        <f t="shared" si="72"/>
        <v>2.0299999999999994</v>
      </c>
      <c r="RY61" s="679">
        <f t="shared" si="72"/>
        <v>2.0399999999999991</v>
      </c>
      <c r="RZ61" s="679">
        <f t="shared" si="72"/>
        <v>2.0499999999999989</v>
      </c>
      <c r="SA61" s="679">
        <f t="shared" si="72"/>
        <v>2.0599999999999987</v>
      </c>
      <c r="SB61" s="679">
        <f t="shared" si="72"/>
        <v>2.0699999999999985</v>
      </c>
      <c r="SC61" s="679">
        <f t="shared" si="72"/>
        <v>2.0799999999999983</v>
      </c>
      <c r="SD61" s="679">
        <f t="shared" si="72"/>
        <v>2.0799999999999983</v>
      </c>
      <c r="SE61" s="679">
        <f t="shared" si="72"/>
        <v>2.0799999999999983</v>
      </c>
      <c r="SF61" s="679">
        <f t="shared" si="72"/>
        <v>2.0799999999999983</v>
      </c>
      <c r="SG61" s="679">
        <f t="shared" si="72"/>
        <v>2.0799999999999983</v>
      </c>
      <c r="SH61" s="679">
        <f t="shared" si="72"/>
        <v>2.0799999999999983</v>
      </c>
      <c r="SI61" s="471"/>
      <c r="SJ61" s="452"/>
      <c r="SK61" s="440"/>
      <c r="SL61" s="440"/>
      <c r="SM61" s="440"/>
    </row>
    <row r="62" spans="1:507" hidden="1" outlineLevel="3" x14ac:dyDescent="0.25">
      <c r="A62" s="440"/>
      <c r="B62" s="449"/>
      <c r="C62" s="659">
        <f t="shared" si="62"/>
        <v>4</v>
      </c>
      <c r="D62" s="471"/>
      <c r="E62" s="529"/>
      <c r="F62" s="529"/>
      <c r="G62" s="471"/>
      <c r="H62" s="682"/>
      <c r="I62" s="683" t="s">
        <v>243</v>
      </c>
      <c r="J62" s="684"/>
      <c r="K62" s="685">
        <f t="shared" si="65"/>
        <v>2.0299999999999998</v>
      </c>
      <c r="L62" s="685">
        <f t="shared" si="65"/>
        <v>2.0399999999999996</v>
      </c>
      <c r="M62" s="685">
        <f t="shared" si="65"/>
        <v>2.0499999999999994</v>
      </c>
      <c r="N62" s="685">
        <f t="shared" si="65"/>
        <v>2.0599999999999992</v>
      </c>
      <c r="O62" s="685">
        <f t="shared" si="65"/>
        <v>2.069999999999999</v>
      </c>
      <c r="P62" s="685">
        <f t="shared" si="65"/>
        <v>2.089999999999999</v>
      </c>
      <c r="Q62" s="685">
        <f t="shared" si="65"/>
        <v>2.109999999999999</v>
      </c>
      <c r="R62" s="685">
        <f t="shared" si="65"/>
        <v>2.129999999999999</v>
      </c>
      <c r="S62" s="685">
        <f t="shared" si="65"/>
        <v>2.149999999999999</v>
      </c>
      <c r="T62" s="685">
        <f t="shared" si="65"/>
        <v>2.169999999999999</v>
      </c>
      <c r="U62" s="685">
        <f t="shared" si="65"/>
        <v>2.1899999999999991</v>
      </c>
      <c r="V62" s="685">
        <f t="shared" si="65"/>
        <v>2.2099999999999991</v>
      </c>
      <c r="W62" s="685">
        <f t="shared" si="65"/>
        <v>2.2299999999999991</v>
      </c>
      <c r="X62" s="685">
        <f t="shared" si="65"/>
        <v>2.2499999999999991</v>
      </c>
      <c r="Y62" s="685">
        <f t="shared" si="65"/>
        <v>2.2699999999999991</v>
      </c>
      <c r="Z62" s="685">
        <f t="shared" si="65"/>
        <v>2.2899999999999991</v>
      </c>
      <c r="AA62" s="685">
        <f t="shared" si="65"/>
        <v>2.3099999999999992</v>
      </c>
      <c r="AB62" s="685">
        <f t="shared" si="65"/>
        <v>2.3299999999999992</v>
      </c>
      <c r="AC62" s="685">
        <f t="shared" si="65"/>
        <v>2.3499999999999992</v>
      </c>
      <c r="AD62" s="685">
        <f t="shared" si="65"/>
        <v>2.3499999999999992</v>
      </c>
      <c r="AE62" s="685">
        <f t="shared" si="65"/>
        <v>2.3499999999999992</v>
      </c>
      <c r="AF62" s="685">
        <f t="shared" si="65"/>
        <v>2.3499999999999992</v>
      </c>
      <c r="AG62" s="685">
        <f t="shared" si="65"/>
        <v>2.3499999999999992</v>
      </c>
      <c r="AH62" s="685">
        <f t="shared" si="65"/>
        <v>2.3499999999999992</v>
      </c>
      <c r="AI62" s="685">
        <f t="shared" si="65"/>
        <v>2.3499999999999992</v>
      </c>
      <c r="AJ62" s="685">
        <f t="shared" si="65"/>
        <v>2.3499999999999992</v>
      </c>
      <c r="AK62" s="685">
        <f t="shared" si="65"/>
        <v>2.3499999999999992</v>
      </c>
      <c r="AL62" s="685">
        <f t="shared" si="65"/>
        <v>2.3499999999999992</v>
      </c>
      <c r="AM62" s="685">
        <f t="shared" si="65"/>
        <v>2.3499999999999992</v>
      </c>
      <c r="AN62" s="685">
        <f t="shared" si="65"/>
        <v>2</v>
      </c>
      <c r="AO62" s="685">
        <f t="shared" si="65"/>
        <v>2</v>
      </c>
      <c r="AP62" s="685">
        <f t="shared" si="65"/>
        <v>2</v>
      </c>
      <c r="AQ62" s="685">
        <f t="shared" si="65"/>
        <v>2</v>
      </c>
      <c r="AR62" s="685">
        <f t="shared" si="65"/>
        <v>2</v>
      </c>
      <c r="AS62" s="685">
        <f t="shared" si="65"/>
        <v>2</v>
      </c>
      <c r="AT62" s="685">
        <f t="shared" si="65"/>
        <v>2</v>
      </c>
      <c r="AU62" s="685">
        <f t="shared" si="65"/>
        <v>2</v>
      </c>
      <c r="AV62" s="685">
        <f t="shared" si="65"/>
        <v>2</v>
      </c>
      <c r="AW62" s="685">
        <f t="shared" si="65"/>
        <v>2</v>
      </c>
      <c r="AX62" s="685">
        <f t="shared" si="65"/>
        <v>2</v>
      </c>
      <c r="AY62" s="685">
        <f t="shared" si="65"/>
        <v>2</v>
      </c>
      <c r="AZ62" s="685">
        <f t="shared" si="65"/>
        <v>2</v>
      </c>
      <c r="BA62" s="685">
        <f t="shared" si="65"/>
        <v>2</v>
      </c>
      <c r="BB62" s="685">
        <f t="shared" si="65"/>
        <v>2</v>
      </c>
      <c r="BC62" s="685">
        <f t="shared" si="65"/>
        <v>2</v>
      </c>
      <c r="BD62" s="685">
        <f t="shared" si="65"/>
        <v>2</v>
      </c>
      <c r="BE62" s="685">
        <f t="shared" si="65"/>
        <v>2</v>
      </c>
      <c r="BF62" s="685">
        <f t="shared" si="65"/>
        <v>2</v>
      </c>
      <c r="BG62" s="685">
        <f t="shared" si="65"/>
        <v>2</v>
      </c>
      <c r="BH62" s="685">
        <f t="shared" si="65"/>
        <v>2</v>
      </c>
      <c r="BI62" s="685">
        <f t="shared" si="65"/>
        <v>2</v>
      </c>
      <c r="BJ62" s="685">
        <f t="shared" si="65"/>
        <v>2</v>
      </c>
      <c r="BK62" s="679">
        <f t="shared" si="65"/>
        <v>2.0299999999999998</v>
      </c>
      <c r="BL62" s="679">
        <f t="shared" si="65"/>
        <v>2.0399999999999996</v>
      </c>
      <c r="BM62" s="679">
        <f t="shared" si="65"/>
        <v>2.0499999999999994</v>
      </c>
      <c r="BN62" s="679">
        <f t="shared" si="65"/>
        <v>2.0599999999999992</v>
      </c>
      <c r="BO62" s="679">
        <f t="shared" si="65"/>
        <v>2.069999999999999</v>
      </c>
      <c r="BP62" s="679">
        <f t="shared" si="65"/>
        <v>2.089999999999999</v>
      </c>
      <c r="BQ62" s="679">
        <f t="shared" si="65"/>
        <v>2.109999999999999</v>
      </c>
      <c r="BR62" s="679">
        <f t="shared" si="65"/>
        <v>2.129999999999999</v>
      </c>
      <c r="BS62" s="679">
        <f t="shared" si="65"/>
        <v>2.149999999999999</v>
      </c>
      <c r="BT62" s="679">
        <f t="shared" si="65"/>
        <v>2.169999999999999</v>
      </c>
      <c r="BU62" s="679">
        <f t="shared" si="65"/>
        <v>2.1899999999999991</v>
      </c>
      <c r="BV62" s="679">
        <f t="shared" si="65"/>
        <v>2.2099999999999991</v>
      </c>
      <c r="BW62" s="679">
        <f>BW59</f>
        <v>2.2299999999999991</v>
      </c>
      <c r="BX62" s="679">
        <f t="shared" si="66"/>
        <v>2.2499999999999991</v>
      </c>
      <c r="BY62" s="679">
        <f t="shared" si="66"/>
        <v>2.2699999999999991</v>
      </c>
      <c r="BZ62" s="679">
        <f t="shared" si="66"/>
        <v>2.2899999999999991</v>
      </c>
      <c r="CA62" s="679">
        <f t="shared" si="66"/>
        <v>2.3099999999999992</v>
      </c>
      <c r="CB62" s="679">
        <f t="shared" si="66"/>
        <v>2.3299999999999992</v>
      </c>
      <c r="CC62" s="679">
        <f t="shared" si="66"/>
        <v>2.3499999999999992</v>
      </c>
      <c r="CD62" s="679">
        <f t="shared" si="66"/>
        <v>2.3499999999999992</v>
      </c>
      <c r="CE62" s="679">
        <f t="shared" si="66"/>
        <v>2.3499999999999992</v>
      </c>
      <c r="CF62" s="679">
        <f t="shared" si="66"/>
        <v>2.3499999999999992</v>
      </c>
      <c r="CG62" s="679">
        <f t="shared" si="66"/>
        <v>2.3499999999999992</v>
      </c>
      <c r="CH62" s="679">
        <f t="shared" si="66"/>
        <v>2.3499999999999992</v>
      </c>
      <c r="CI62" s="679">
        <f t="shared" si="66"/>
        <v>2.3499999999999992</v>
      </c>
      <c r="CJ62" s="679">
        <f t="shared" si="66"/>
        <v>2.3499999999999992</v>
      </c>
      <c r="CK62" s="679">
        <f t="shared" si="66"/>
        <v>2.3499999999999992</v>
      </c>
      <c r="CL62" s="679">
        <f t="shared" si="66"/>
        <v>2.3499999999999992</v>
      </c>
      <c r="CM62" s="679">
        <f t="shared" si="66"/>
        <v>2.3499999999999992</v>
      </c>
      <c r="CN62" s="679">
        <f t="shared" si="66"/>
        <v>2</v>
      </c>
      <c r="CO62" s="679">
        <f t="shared" si="66"/>
        <v>2</v>
      </c>
      <c r="CP62" s="679">
        <f t="shared" si="66"/>
        <v>2</v>
      </c>
      <c r="CQ62" s="679">
        <f t="shared" si="66"/>
        <v>2</v>
      </c>
      <c r="CR62" s="679">
        <f t="shared" si="66"/>
        <v>2</v>
      </c>
      <c r="CS62" s="679">
        <f t="shared" si="66"/>
        <v>2</v>
      </c>
      <c r="CT62" s="679">
        <f t="shared" si="66"/>
        <v>2</v>
      </c>
      <c r="CU62" s="679">
        <f t="shared" si="66"/>
        <v>2</v>
      </c>
      <c r="CV62" s="679">
        <f t="shared" si="66"/>
        <v>2</v>
      </c>
      <c r="CW62" s="679">
        <f t="shared" si="66"/>
        <v>2</v>
      </c>
      <c r="CX62" s="679">
        <f t="shared" si="66"/>
        <v>2</v>
      </c>
      <c r="CY62" s="679">
        <f t="shared" si="66"/>
        <v>2</v>
      </c>
      <c r="CZ62" s="679">
        <f t="shared" si="66"/>
        <v>2</v>
      </c>
      <c r="DA62" s="679">
        <f t="shared" si="66"/>
        <v>2</v>
      </c>
      <c r="DB62" s="679">
        <f t="shared" si="66"/>
        <v>2</v>
      </c>
      <c r="DC62" s="679">
        <f t="shared" si="66"/>
        <v>2</v>
      </c>
      <c r="DD62" s="679">
        <f t="shared" si="66"/>
        <v>2</v>
      </c>
      <c r="DE62" s="679">
        <f t="shared" si="66"/>
        <v>2</v>
      </c>
      <c r="DF62" s="679">
        <f t="shared" si="66"/>
        <v>2</v>
      </c>
      <c r="DG62" s="679">
        <f t="shared" si="66"/>
        <v>2</v>
      </c>
      <c r="DH62" s="679">
        <f t="shared" si="66"/>
        <v>2</v>
      </c>
      <c r="DI62" s="679">
        <f t="shared" si="66"/>
        <v>2</v>
      </c>
      <c r="DJ62" s="679">
        <f t="shared" si="66"/>
        <v>2</v>
      </c>
      <c r="DK62" s="679">
        <f t="shared" si="66"/>
        <v>2.0299999999999998</v>
      </c>
      <c r="DL62" s="679">
        <f t="shared" si="66"/>
        <v>2.0399999999999996</v>
      </c>
      <c r="DM62" s="679">
        <f t="shared" si="66"/>
        <v>2.0499999999999994</v>
      </c>
      <c r="DN62" s="679">
        <f t="shared" si="66"/>
        <v>2.0599999999999992</v>
      </c>
      <c r="DO62" s="679">
        <f t="shared" si="66"/>
        <v>2.069999999999999</v>
      </c>
      <c r="DP62" s="679">
        <f t="shared" si="66"/>
        <v>2.089999999999999</v>
      </c>
      <c r="DQ62" s="679">
        <f t="shared" si="66"/>
        <v>2.109999999999999</v>
      </c>
      <c r="DR62" s="679">
        <f t="shared" si="66"/>
        <v>2.129999999999999</v>
      </c>
      <c r="DS62" s="679">
        <f t="shared" si="66"/>
        <v>2.149999999999999</v>
      </c>
      <c r="DT62" s="679">
        <f t="shared" si="66"/>
        <v>2.169999999999999</v>
      </c>
      <c r="DU62" s="679">
        <f t="shared" si="66"/>
        <v>2.1899999999999991</v>
      </c>
      <c r="DV62" s="679">
        <f t="shared" si="66"/>
        <v>2.2099999999999991</v>
      </c>
      <c r="DW62" s="679">
        <f t="shared" si="66"/>
        <v>2.2299999999999991</v>
      </c>
      <c r="DX62" s="679">
        <f t="shared" si="66"/>
        <v>2.2499999999999991</v>
      </c>
      <c r="DY62" s="679">
        <f t="shared" si="66"/>
        <v>2.2699999999999991</v>
      </c>
      <c r="DZ62" s="679">
        <f t="shared" si="66"/>
        <v>2.2899999999999991</v>
      </c>
      <c r="EA62" s="679">
        <f t="shared" si="66"/>
        <v>2.3099999999999992</v>
      </c>
      <c r="EB62" s="679">
        <f t="shared" si="66"/>
        <v>2.3299999999999992</v>
      </c>
      <c r="EC62" s="679">
        <f t="shared" si="66"/>
        <v>2.3499999999999992</v>
      </c>
      <c r="ED62" s="679">
        <f t="shared" si="66"/>
        <v>2.3499999999999992</v>
      </c>
      <c r="EE62" s="679">
        <f t="shared" si="66"/>
        <v>2.3499999999999992</v>
      </c>
      <c r="EF62" s="679">
        <f t="shared" si="66"/>
        <v>2.3499999999999992</v>
      </c>
      <c r="EG62" s="679">
        <f t="shared" si="66"/>
        <v>2.3499999999999992</v>
      </c>
      <c r="EH62" s="679">
        <f t="shared" si="66"/>
        <v>2.3499999999999992</v>
      </c>
      <c r="EI62" s="679">
        <f t="shared" si="67"/>
        <v>2.3499999999999992</v>
      </c>
      <c r="EJ62" s="679">
        <f t="shared" si="67"/>
        <v>2.3499999999999992</v>
      </c>
      <c r="EK62" s="679">
        <f t="shared" si="67"/>
        <v>2.3499999999999992</v>
      </c>
      <c r="EL62" s="679">
        <f t="shared" si="67"/>
        <v>2.3499999999999992</v>
      </c>
      <c r="EM62" s="679">
        <f t="shared" si="67"/>
        <v>2.3499999999999992</v>
      </c>
      <c r="EN62" s="679">
        <f t="shared" si="67"/>
        <v>2</v>
      </c>
      <c r="EO62" s="679">
        <f t="shared" si="67"/>
        <v>2</v>
      </c>
      <c r="EP62" s="679">
        <f t="shared" si="67"/>
        <v>2</v>
      </c>
      <c r="EQ62" s="679">
        <f t="shared" si="67"/>
        <v>2</v>
      </c>
      <c r="ER62" s="679">
        <f t="shared" si="67"/>
        <v>2</v>
      </c>
      <c r="ES62" s="679">
        <f t="shared" si="67"/>
        <v>2</v>
      </c>
      <c r="ET62" s="679">
        <f t="shared" si="67"/>
        <v>2</v>
      </c>
      <c r="EU62" s="679">
        <f t="shared" si="67"/>
        <v>2</v>
      </c>
      <c r="EV62" s="679">
        <f t="shared" si="67"/>
        <v>2</v>
      </c>
      <c r="EW62" s="679">
        <f t="shared" si="67"/>
        <v>2</v>
      </c>
      <c r="EX62" s="679">
        <f t="shared" si="67"/>
        <v>2</v>
      </c>
      <c r="EY62" s="679">
        <f t="shared" si="67"/>
        <v>2</v>
      </c>
      <c r="EZ62" s="679">
        <f t="shared" si="67"/>
        <v>2</v>
      </c>
      <c r="FA62" s="679">
        <f t="shared" si="67"/>
        <v>2</v>
      </c>
      <c r="FB62" s="679">
        <f t="shared" si="67"/>
        <v>2</v>
      </c>
      <c r="FC62" s="679">
        <f t="shared" si="67"/>
        <v>2</v>
      </c>
      <c r="FD62" s="679">
        <f t="shared" si="67"/>
        <v>2</v>
      </c>
      <c r="FE62" s="679">
        <f t="shared" si="67"/>
        <v>2</v>
      </c>
      <c r="FF62" s="679">
        <f t="shared" si="67"/>
        <v>2</v>
      </c>
      <c r="FG62" s="679">
        <f t="shared" si="67"/>
        <v>2</v>
      </c>
      <c r="FH62" s="679">
        <f t="shared" si="67"/>
        <v>2</v>
      </c>
      <c r="FI62" s="679">
        <f t="shared" si="67"/>
        <v>2</v>
      </c>
      <c r="FJ62" s="679">
        <f t="shared" si="67"/>
        <v>2</v>
      </c>
      <c r="FK62" s="679">
        <f t="shared" si="67"/>
        <v>2.0299999999999998</v>
      </c>
      <c r="FL62" s="679">
        <f t="shared" si="67"/>
        <v>2.0399999999999996</v>
      </c>
      <c r="FM62" s="679">
        <f t="shared" si="67"/>
        <v>2.0499999999999994</v>
      </c>
      <c r="FN62" s="679">
        <f t="shared" si="67"/>
        <v>2.0599999999999992</v>
      </c>
      <c r="FO62" s="679">
        <f t="shared" si="67"/>
        <v>2.069999999999999</v>
      </c>
      <c r="FP62" s="679">
        <f t="shared" si="67"/>
        <v>2.089999999999999</v>
      </c>
      <c r="FQ62" s="679">
        <f t="shared" si="67"/>
        <v>2.109999999999999</v>
      </c>
      <c r="FR62" s="679">
        <f t="shared" si="67"/>
        <v>2.129999999999999</v>
      </c>
      <c r="FS62" s="679">
        <f t="shared" si="67"/>
        <v>2.149999999999999</v>
      </c>
      <c r="FT62" s="679">
        <f t="shared" si="67"/>
        <v>2.169999999999999</v>
      </c>
      <c r="FU62" s="679">
        <f t="shared" si="67"/>
        <v>2.1899999999999991</v>
      </c>
      <c r="FV62" s="679">
        <f t="shared" si="67"/>
        <v>2.2099999999999991</v>
      </c>
      <c r="FW62" s="679">
        <f t="shared" si="67"/>
        <v>2.2299999999999991</v>
      </c>
      <c r="FX62" s="679">
        <f t="shared" si="67"/>
        <v>2.2499999999999991</v>
      </c>
      <c r="FY62" s="679">
        <f t="shared" si="67"/>
        <v>2.2699999999999991</v>
      </c>
      <c r="FZ62" s="679">
        <f t="shared" si="67"/>
        <v>2.2899999999999991</v>
      </c>
      <c r="GA62" s="679">
        <f t="shared" si="67"/>
        <v>2.3099999999999992</v>
      </c>
      <c r="GB62" s="679">
        <f t="shared" si="67"/>
        <v>2.3299999999999992</v>
      </c>
      <c r="GC62" s="679">
        <f t="shared" si="67"/>
        <v>2.3499999999999992</v>
      </c>
      <c r="GD62" s="679">
        <f t="shared" si="67"/>
        <v>2.3499999999999992</v>
      </c>
      <c r="GE62" s="679">
        <f t="shared" si="67"/>
        <v>2.3499999999999992</v>
      </c>
      <c r="GF62" s="679">
        <f t="shared" si="67"/>
        <v>2.3499999999999992</v>
      </c>
      <c r="GG62" s="679">
        <f t="shared" si="67"/>
        <v>2.3499999999999992</v>
      </c>
      <c r="GH62" s="679">
        <f t="shared" si="67"/>
        <v>2.3499999999999992</v>
      </c>
      <c r="GI62" s="679">
        <f t="shared" si="67"/>
        <v>2.3499999999999992</v>
      </c>
      <c r="GJ62" s="679">
        <f t="shared" si="67"/>
        <v>2.3499999999999992</v>
      </c>
      <c r="GK62" s="679">
        <f t="shared" si="67"/>
        <v>2.3499999999999992</v>
      </c>
      <c r="GL62" s="679">
        <f t="shared" si="67"/>
        <v>2.3499999999999992</v>
      </c>
      <c r="GM62" s="679">
        <f t="shared" si="67"/>
        <v>2.3499999999999992</v>
      </c>
      <c r="GN62" s="679">
        <f t="shared" si="67"/>
        <v>2</v>
      </c>
      <c r="GO62" s="679">
        <f t="shared" si="67"/>
        <v>2</v>
      </c>
      <c r="GP62" s="679">
        <f t="shared" si="67"/>
        <v>2</v>
      </c>
      <c r="GQ62" s="679">
        <f t="shared" si="67"/>
        <v>2</v>
      </c>
      <c r="GR62" s="679">
        <f t="shared" si="67"/>
        <v>2</v>
      </c>
      <c r="GS62" s="679">
        <f t="shared" si="67"/>
        <v>2</v>
      </c>
      <c r="GT62" s="679">
        <f t="shared" si="67"/>
        <v>2</v>
      </c>
      <c r="GU62" s="679">
        <f t="shared" si="68"/>
        <v>2</v>
      </c>
      <c r="GV62" s="679">
        <f t="shared" si="68"/>
        <v>2</v>
      </c>
      <c r="GW62" s="679">
        <f t="shared" si="68"/>
        <v>2</v>
      </c>
      <c r="GX62" s="679">
        <f t="shared" si="68"/>
        <v>2</v>
      </c>
      <c r="GY62" s="679">
        <f t="shared" si="68"/>
        <v>2</v>
      </c>
      <c r="GZ62" s="679">
        <f t="shared" si="68"/>
        <v>2</v>
      </c>
      <c r="HA62" s="679">
        <f t="shared" si="68"/>
        <v>2</v>
      </c>
      <c r="HB62" s="679">
        <f t="shared" si="68"/>
        <v>2</v>
      </c>
      <c r="HC62" s="679">
        <f t="shared" si="68"/>
        <v>2</v>
      </c>
      <c r="HD62" s="679">
        <f t="shared" si="68"/>
        <v>2</v>
      </c>
      <c r="HE62" s="679">
        <f t="shared" si="68"/>
        <v>2</v>
      </c>
      <c r="HF62" s="679">
        <f t="shared" si="68"/>
        <v>2</v>
      </c>
      <c r="HG62" s="679">
        <f t="shared" si="68"/>
        <v>2</v>
      </c>
      <c r="HH62" s="679">
        <f t="shared" si="68"/>
        <v>2</v>
      </c>
      <c r="HI62" s="679">
        <f t="shared" si="68"/>
        <v>2</v>
      </c>
      <c r="HJ62" s="679">
        <f t="shared" si="68"/>
        <v>2</v>
      </c>
      <c r="HK62" s="679">
        <f t="shared" si="68"/>
        <v>2.0299999999999998</v>
      </c>
      <c r="HL62" s="679">
        <f t="shared" si="68"/>
        <v>2.0399999999999996</v>
      </c>
      <c r="HM62" s="679">
        <f t="shared" si="68"/>
        <v>2.0499999999999994</v>
      </c>
      <c r="HN62" s="679">
        <f t="shared" si="68"/>
        <v>2.0599999999999992</v>
      </c>
      <c r="HO62" s="679">
        <f t="shared" si="68"/>
        <v>2.069999999999999</v>
      </c>
      <c r="HP62" s="679">
        <f t="shared" si="68"/>
        <v>2.089999999999999</v>
      </c>
      <c r="HQ62" s="679">
        <f t="shared" si="68"/>
        <v>2.109999999999999</v>
      </c>
      <c r="HR62" s="679">
        <f t="shared" si="68"/>
        <v>2.129999999999999</v>
      </c>
      <c r="HS62" s="679">
        <f t="shared" si="68"/>
        <v>2.149999999999999</v>
      </c>
      <c r="HT62" s="679">
        <f t="shared" si="68"/>
        <v>2.169999999999999</v>
      </c>
      <c r="HU62" s="679">
        <f t="shared" si="68"/>
        <v>2.1899999999999991</v>
      </c>
      <c r="HV62" s="679">
        <f t="shared" si="68"/>
        <v>2.2099999999999991</v>
      </c>
      <c r="HW62" s="679">
        <f t="shared" si="68"/>
        <v>2.2299999999999991</v>
      </c>
      <c r="HX62" s="679">
        <f t="shared" si="68"/>
        <v>2.2499999999999991</v>
      </c>
      <c r="HY62" s="679">
        <f t="shared" si="68"/>
        <v>2.2699999999999991</v>
      </c>
      <c r="HZ62" s="679">
        <f t="shared" si="68"/>
        <v>2.2899999999999991</v>
      </c>
      <c r="IA62" s="679">
        <f t="shared" si="68"/>
        <v>2.3099999999999992</v>
      </c>
      <c r="IB62" s="679">
        <f t="shared" si="68"/>
        <v>2.3299999999999992</v>
      </c>
      <c r="IC62" s="679">
        <f t="shared" si="68"/>
        <v>2.3499999999999992</v>
      </c>
      <c r="ID62" s="679">
        <f t="shared" si="68"/>
        <v>2.3499999999999992</v>
      </c>
      <c r="IE62" s="679">
        <f t="shared" si="68"/>
        <v>2.3499999999999992</v>
      </c>
      <c r="IF62" s="679">
        <f t="shared" si="68"/>
        <v>2.3499999999999992</v>
      </c>
      <c r="IG62" s="679">
        <f t="shared" si="68"/>
        <v>2.3499999999999992</v>
      </c>
      <c r="IH62" s="679">
        <f t="shared" si="68"/>
        <v>2.3499999999999992</v>
      </c>
      <c r="II62" s="679">
        <f t="shared" si="68"/>
        <v>2.3499999999999992</v>
      </c>
      <c r="IJ62" s="679">
        <f t="shared" si="68"/>
        <v>2.3499999999999992</v>
      </c>
      <c r="IK62" s="679">
        <f t="shared" si="68"/>
        <v>2.3499999999999992</v>
      </c>
      <c r="IL62" s="679">
        <f t="shared" si="68"/>
        <v>2.3499999999999992</v>
      </c>
      <c r="IM62" s="679">
        <f t="shared" si="68"/>
        <v>2.3499999999999992</v>
      </c>
      <c r="IN62" s="679">
        <f t="shared" si="68"/>
        <v>2</v>
      </c>
      <c r="IO62" s="679">
        <f t="shared" si="68"/>
        <v>2</v>
      </c>
      <c r="IP62" s="679">
        <f t="shared" si="68"/>
        <v>2</v>
      </c>
      <c r="IQ62" s="679">
        <f t="shared" si="68"/>
        <v>2</v>
      </c>
      <c r="IR62" s="679">
        <f t="shared" si="68"/>
        <v>2</v>
      </c>
      <c r="IS62" s="679">
        <f t="shared" si="68"/>
        <v>2</v>
      </c>
      <c r="IT62" s="679">
        <f t="shared" si="68"/>
        <v>2</v>
      </c>
      <c r="IU62" s="679">
        <f t="shared" si="68"/>
        <v>2</v>
      </c>
      <c r="IV62" s="679">
        <f t="shared" si="68"/>
        <v>2</v>
      </c>
      <c r="IW62" s="679">
        <f t="shared" si="68"/>
        <v>2</v>
      </c>
      <c r="IX62" s="679">
        <f t="shared" si="68"/>
        <v>2</v>
      </c>
      <c r="IY62" s="679">
        <f t="shared" si="68"/>
        <v>2</v>
      </c>
      <c r="IZ62" s="679">
        <f t="shared" si="68"/>
        <v>2</v>
      </c>
      <c r="JA62" s="679">
        <f t="shared" si="68"/>
        <v>2</v>
      </c>
      <c r="JB62" s="679">
        <f t="shared" si="68"/>
        <v>2</v>
      </c>
      <c r="JC62" s="679">
        <f t="shared" si="68"/>
        <v>2</v>
      </c>
      <c r="JD62" s="679">
        <f t="shared" si="68"/>
        <v>2</v>
      </c>
      <c r="JE62" s="679">
        <f t="shared" si="68"/>
        <v>2</v>
      </c>
      <c r="JF62" s="679">
        <f t="shared" si="68"/>
        <v>2</v>
      </c>
      <c r="JG62" s="679">
        <f t="shared" si="69"/>
        <v>2</v>
      </c>
      <c r="JH62" s="679">
        <f t="shared" si="69"/>
        <v>2</v>
      </c>
      <c r="JI62" s="679">
        <f t="shared" si="69"/>
        <v>2</v>
      </c>
      <c r="JJ62" s="679">
        <f t="shared" si="69"/>
        <v>2</v>
      </c>
      <c r="JK62" s="679">
        <f t="shared" si="69"/>
        <v>2.0299999999999998</v>
      </c>
      <c r="JL62" s="679">
        <f t="shared" si="69"/>
        <v>2.0399999999999996</v>
      </c>
      <c r="JM62" s="679">
        <f t="shared" si="69"/>
        <v>2.0499999999999994</v>
      </c>
      <c r="JN62" s="679">
        <f t="shared" si="69"/>
        <v>2.0599999999999992</v>
      </c>
      <c r="JO62" s="679">
        <f t="shared" si="69"/>
        <v>2.069999999999999</v>
      </c>
      <c r="JP62" s="679">
        <f t="shared" si="69"/>
        <v>2.089999999999999</v>
      </c>
      <c r="JQ62" s="679">
        <f t="shared" si="69"/>
        <v>2.109999999999999</v>
      </c>
      <c r="JR62" s="679">
        <f t="shared" si="69"/>
        <v>2.129999999999999</v>
      </c>
      <c r="JS62" s="679">
        <f t="shared" si="69"/>
        <v>2.149999999999999</v>
      </c>
      <c r="JT62" s="679">
        <f t="shared" si="69"/>
        <v>2.169999999999999</v>
      </c>
      <c r="JU62" s="679">
        <f t="shared" si="69"/>
        <v>2.1899999999999991</v>
      </c>
      <c r="JV62" s="679">
        <f t="shared" si="69"/>
        <v>2.2099999999999991</v>
      </c>
      <c r="JW62" s="679">
        <f t="shared" si="69"/>
        <v>2.2299999999999991</v>
      </c>
      <c r="JX62" s="679">
        <f t="shared" si="69"/>
        <v>2.2499999999999991</v>
      </c>
      <c r="JY62" s="679">
        <f t="shared" si="69"/>
        <v>2.2699999999999991</v>
      </c>
      <c r="JZ62" s="679">
        <f t="shared" si="69"/>
        <v>2.2899999999999991</v>
      </c>
      <c r="KA62" s="679">
        <f t="shared" si="69"/>
        <v>2.3099999999999992</v>
      </c>
      <c r="KB62" s="679">
        <f t="shared" si="69"/>
        <v>2.3299999999999992</v>
      </c>
      <c r="KC62" s="679">
        <f t="shared" si="69"/>
        <v>2.3499999999999992</v>
      </c>
      <c r="KD62" s="679">
        <f t="shared" si="69"/>
        <v>2.3499999999999992</v>
      </c>
      <c r="KE62" s="679">
        <f t="shared" si="69"/>
        <v>2.3499999999999992</v>
      </c>
      <c r="KF62" s="679">
        <f t="shared" si="69"/>
        <v>2.3499999999999992</v>
      </c>
      <c r="KG62" s="679">
        <f t="shared" si="69"/>
        <v>2.3499999999999992</v>
      </c>
      <c r="KH62" s="679">
        <f t="shared" si="69"/>
        <v>2.3499999999999992</v>
      </c>
      <c r="KI62" s="679">
        <f t="shared" si="69"/>
        <v>2.3499999999999992</v>
      </c>
      <c r="KJ62" s="679">
        <f t="shared" si="69"/>
        <v>2.3499999999999992</v>
      </c>
      <c r="KK62" s="679">
        <f t="shared" si="69"/>
        <v>2.3499999999999992</v>
      </c>
      <c r="KL62" s="679">
        <f t="shared" si="69"/>
        <v>2.3499999999999992</v>
      </c>
      <c r="KM62" s="679">
        <f t="shared" si="69"/>
        <v>2.3499999999999992</v>
      </c>
      <c r="KN62" s="679">
        <f t="shared" si="69"/>
        <v>2</v>
      </c>
      <c r="KO62" s="679">
        <f t="shared" si="69"/>
        <v>2</v>
      </c>
      <c r="KP62" s="679">
        <f t="shared" si="69"/>
        <v>2</v>
      </c>
      <c r="KQ62" s="679">
        <f t="shared" si="69"/>
        <v>2</v>
      </c>
      <c r="KR62" s="679">
        <f t="shared" si="69"/>
        <v>2</v>
      </c>
      <c r="KS62" s="679">
        <f t="shared" si="69"/>
        <v>2</v>
      </c>
      <c r="KT62" s="679">
        <f t="shared" si="69"/>
        <v>2</v>
      </c>
      <c r="KU62" s="679">
        <f t="shared" si="69"/>
        <v>2</v>
      </c>
      <c r="KV62" s="679">
        <f t="shared" si="69"/>
        <v>2</v>
      </c>
      <c r="KW62" s="679">
        <f t="shared" si="69"/>
        <v>2</v>
      </c>
      <c r="KX62" s="679">
        <f t="shared" si="69"/>
        <v>2</v>
      </c>
      <c r="KY62" s="679">
        <f t="shared" si="69"/>
        <v>2</v>
      </c>
      <c r="KZ62" s="679">
        <f t="shared" si="69"/>
        <v>2</v>
      </c>
      <c r="LA62" s="679">
        <f t="shared" si="69"/>
        <v>2</v>
      </c>
      <c r="LB62" s="679">
        <f t="shared" si="69"/>
        <v>2</v>
      </c>
      <c r="LC62" s="679">
        <f t="shared" si="69"/>
        <v>2</v>
      </c>
      <c r="LD62" s="679">
        <f t="shared" si="69"/>
        <v>2</v>
      </c>
      <c r="LE62" s="679">
        <f t="shared" si="69"/>
        <v>2</v>
      </c>
      <c r="LF62" s="679">
        <f t="shared" si="69"/>
        <v>2</v>
      </c>
      <c r="LG62" s="679">
        <f t="shared" si="69"/>
        <v>2</v>
      </c>
      <c r="LH62" s="679">
        <f t="shared" si="69"/>
        <v>2</v>
      </c>
      <c r="LI62" s="679">
        <f t="shared" si="69"/>
        <v>2</v>
      </c>
      <c r="LJ62" s="679">
        <f t="shared" si="69"/>
        <v>2</v>
      </c>
      <c r="LK62" s="679">
        <f t="shared" si="69"/>
        <v>2.0299999999999998</v>
      </c>
      <c r="LL62" s="679">
        <f t="shared" si="69"/>
        <v>2.0399999999999996</v>
      </c>
      <c r="LM62" s="679">
        <f t="shared" si="69"/>
        <v>2.0499999999999994</v>
      </c>
      <c r="LN62" s="679">
        <f t="shared" si="69"/>
        <v>2.0599999999999992</v>
      </c>
      <c r="LO62" s="679">
        <f t="shared" si="69"/>
        <v>2.069999999999999</v>
      </c>
      <c r="LP62" s="679">
        <f t="shared" si="69"/>
        <v>2.089999999999999</v>
      </c>
      <c r="LQ62" s="679">
        <f t="shared" si="69"/>
        <v>2.109999999999999</v>
      </c>
      <c r="LR62" s="679">
        <f t="shared" si="69"/>
        <v>2.129999999999999</v>
      </c>
      <c r="LS62" s="679">
        <f t="shared" si="70"/>
        <v>2.149999999999999</v>
      </c>
      <c r="LT62" s="679">
        <f t="shared" si="70"/>
        <v>2.169999999999999</v>
      </c>
      <c r="LU62" s="679">
        <f t="shared" si="70"/>
        <v>2.1899999999999991</v>
      </c>
      <c r="LV62" s="679">
        <f t="shared" si="70"/>
        <v>2.2099999999999991</v>
      </c>
      <c r="LW62" s="679">
        <f t="shared" si="70"/>
        <v>2.2299999999999991</v>
      </c>
      <c r="LX62" s="679">
        <f t="shared" si="70"/>
        <v>2.2499999999999991</v>
      </c>
      <c r="LY62" s="679">
        <f t="shared" si="70"/>
        <v>2.2699999999999991</v>
      </c>
      <c r="LZ62" s="679">
        <f t="shared" si="70"/>
        <v>2.2899999999999991</v>
      </c>
      <c r="MA62" s="679">
        <f t="shared" si="70"/>
        <v>2.3099999999999992</v>
      </c>
      <c r="MB62" s="679">
        <f t="shared" si="70"/>
        <v>2.3299999999999992</v>
      </c>
      <c r="MC62" s="679">
        <f t="shared" si="70"/>
        <v>2.3499999999999992</v>
      </c>
      <c r="MD62" s="679">
        <f t="shared" si="70"/>
        <v>2.3499999999999992</v>
      </c>
      <c r="ME62" s="679">
        <f t="shared" si="70"/>
        <v>2.3499999999999992</v>
      </c>
      <c r="MF62" s="679">
        <f t="shared" si="70"/>
        <v>2.3499999999999992</v>
      </c>
      <c r="MG62" s="679">
        <f t="shared" si="70"/>
        <v>2.3499999999999992</v>
      </c>
      <c r="MH62" s="679">
        <f t="shared" si="70"/>
        <v>2.3499999999999992</v>
      </c>
      <c r="MI62" s="679">
        <f t="shared" si="70"/>
        <v>2.3499999999999992</v>
      </c>
      <c r="MJ62" s="679">
        <f t="shared" si="70"/>
        <v>2.3499999999999992</v>
      </c>
      <c r="MK62" s="679">
        <f t="shared" si="70"/>
        <v>2.3499999999999992</v>
      </c>
      <c r="ML62" s="679">
        <f t="shared" si="70"/>
        <v>2.3499999999999992</v>
      </c>
      <c r="MM62" s="679">
        <f t="shared" si="70"/>
        <v>2.3499999999999992</v>
      </c>
      <c r="MN62" s="679">
        <f t="shared" si="70"/>
        <v>2</v>
      </c>
      <c r="MO62" s="679">
        <f t="shared" si="70"/>
        <v>2</v>
      </c>
      <c r="MP62" s="679">
        <f t="shared" si="70"/>
        <v>2</v>
      </c>
      <c r="MQ62" s="679">
        <f t="shared" si="70"/>
        <v>2</v>
      </c>
      <c r="MR62" s="679">
        <f t="shared" si="70"/>
        <v>2</v>
      </c>
      <c r="MS62" s="679">
        <f t="shared" si="70"/>
        <v>2</v>
      </c>
      <c r="MT62" s="679">
        <f t="shared" si="70"/>
        <v>2</v>
      </c>
      <c r="MU62" s="679">
        <f t="shared" si="70"/>
        <v>2</v>
      </c>
      <c r="MV62" s="679">
        <f t="shared" si="70"/>
        <v>2</v>
      </c>
      <c r="MW62" s="679">
        <f t="shared" si="70"/>
        <v>2</v>
      </c>
      <c r="MX62" s="679">
        <f t="shared" si="70"/>
        <v>2</v>
      </c>
      <c r="MY62" s="679">
        <f t="shared" si="70"/>
        <v>2</v>
      </c>
      <c r="MZ62" s="679">
        <f t="shared" si="70"/>
        <v>2</v>
      </c>
      <c r="NA62" s="679">
        <f t="shared" si="70"/>
        <v>2</v>
      </c>
      <c r="NB62" s="679">
        <f t="shared" si="70"/>
        <v>2</v>
      </c>
      <c r="NC62" s="679">
        <f t="shared" si="70"/>
        <v>2</v>
      </c>
      <c r="ND62" s="679">
        <f t="shared" si="70"/>
        <v>2</v>
      </c>
      <c r="NE62" s="679">
        <f t="shared" si="70"/>
        <v>2</v>
      </c>
      <c r="NF62" s="679">
        <f t="shared" si="70"/>
        <v>2</v>
      </c>
      <c r="NG62" s="679">
        <f t="shared" si="70"/>
        <v>2</v>
      </c>
      <c r="NH62" s="679">
        <f t="shared" si="70"/>
        <v>2</v>
      </c>
      <c r="NI62" s="679">
        <f t="shared" si="70"/>
        <v>2</v>
      </c>
      <c r="NJ62" s="679">
        <f t="shared" si="70"/>
        <v>2</v>
      </c>
      <c r="NK62" s="679">
        <f t="shared" si="70"/>
        <v>2.0299999999999998</v>
      </c>
      <c r="NL62" s="679">
        <f t="shared" si="70"/>
        <v>2.0399999999999996</v>
      </c>
      <c r="NM62" s="679">
        <f t="shared" si="70"/>
        <v>2.0499999999999994</v>
      </c>
      <c r="NN62" s="679">
        <f t="shared" si="70"/>
        <v>2.0599999999999992</v>
      </c>
      <c r="NO62" s="679">
        <f t="shared" si="70"/>
        <v>2.069999999999999</v>
      </c>
      <c r="NP62" s="679">
        <f t="shared" si="70"/>
        <v>2.089999999999999</v>
      </c>
      <c r="NQ62" s="679">
        <f t="shared" si="70"/>
        <v>2.109999999999999</v>
      </c>
      <c r="NR62" s="679">
        <f t="shared" si="70"/>
        <v>2.129999999999999</v>
      </c>
      <c r="NS62" s="679">
        <f t="shared" si="70"/>
        <v>2.149999999999999</v>
      </c>
      <c r="NT62" s="679">
        <f t="shared" si="70"/>
        <v>2.169999999999999</v>
      </c>
      <c r="NU62" s="679">
        <f t="shared" si="70"/>
        <v>2.1899999999999991</v>
      </c>
      <c r="NV62" s="679">
        <f t="shared" si="70"/>
        <v>2.2099999999999991</v>
      </c>
      <c r="NW62" s="679">
        <f t="shared" si="70"/>
        <v>2.2299999999999991</v>
      </c>
      <c r="NX62" s="679">
        <f t="shared" si="70"/>
        <v>2.2499999999999991</v>
      </c>
      <c r="NY62" s="679">
        <f t="shared" si="70"/>
        <v>2.2699999999999991</v>
      </c>
      <c r="NZ62" s="679">
        <f t="shared" si="70"/>
        <v>2.2899999999999991</v>
      </c>
      <c r="OA62" s="679">
        <f t="shared" si="70"/>
        <v>2.3099999999999992</v>
      </c>
      <c r="OB62" s="679">
        <f t="shared" si="70"/>
        <v>2.3299999999999992</v>
      </c>
      <c r="OC62" s="679">
        <f t="shared" si="70"/>
        <v>2.3499999999999992</v>
      </c>
      <c r="OD62" s="679">
        <f t="shared" si="70"/>
        <v>2.3499999999999992</v>
      </c>
      <c r="OE62" s="679">
        <f t="shared" si="71"/>
        <v>2.3499999999999992</v>
      </c>
      <c r="OF62" s="679">
        <f t="shared" si="71"/>
        <v>2.3499999999999992</v>
      </c>
      <c r="OG62" s="679">
        <f t="shared" si="71"/>
        <v>2.3499999999999992</v>
      </c>
      <c r="OH62" s="679">
        <f t="shared" si="71"/>
        <v>2.3499999999999992</v>
      </c>
      <c r="OI62" s="679">
        <f t="shared" si="71"/>
        <v>2.3499999999999992</v>
      </c>
      <c r="OJ62" s="679">
        <f t="shared" si="71"/>
        <v>2.3499999999999992</v>
      </c>
      <c r="OK62" s="679">
        <f t="shared" si="71"/>
        <v>2.3499999999999992</v>
      </c>
      <c r="OL62" s="679">
        <f t="shared" si="71"/>
        <v>2.3499999999999992</v>
      </c>
      <c r="OM62" s="679">
        <f t="shared" si="71"/>
        <v>2.3499999999999992</v>
      </c>
      <c r="ON62" s="679">
        <f t="shared" si="71"/>
        <v>2</v>
      </c>
      <c r="OO62" s="679">
        <f t="shared" si="71"/>
        <v>2</v>
      </c>
      <c r="OP62" s="679">
        <f t="shared" si="71"/>
        <v>2</v>
      </c>
      <c r="OQ62" s="679">
        <f t="shared" si="71"/>
        <v>2</v>
      </c>
      <c r="OR62" s="679">
        <f t="shared" si="71"/>
        <v>2</v>
      </c>
      <c r="OS62" s="679">
        <f t="shared" si="71"/>
        <v>2</v>
      </c>
      <c r="OT62" s="679">
        <f t="shared" si="71"/>
        <v>2</v>
      </c>
      <c r="OU62" s="679">
        <f t="shared" si="71"/>
        <v>2</v>
      </c>
      <c r="OV62" s="679">
        <f t="shared" si="71"/>
        <v>2</v>
      </c>
      <c r="OW62" s="679">
        <f t="shared" si="71"/>
        <v>2</v>
      </c>
      <c r="OX62" s="679">
        <f t="shared" si="71"/>
        <v>2</v>
      </c>
      <c r="OY62" s="679">
        <f t="shared" si="71"/>
        <v>2</v>
      </c>
      <c r="OZ62" s="679">
        <f t="shared" si="71"/>
        <v>2</v>
      </c>
      <c r="PA62" s="679">
        <f t="shared" si="71"/>
        <v>2</v>
      </c>
      <c r="PB62" s="679">
        <f t="shared" si="71"/>
        <v>2</v>
      </c>
      <c r="PC62" s="679">
        <f t="shared" si="71"/>
        <v>2</v>
      </c>
      <c r="PD62" s="679">
        <f t="shared" si="71"/>
        <v>2</v>
      </c>
      <c r="PE62" s="679">
        <f t="shared" si="71"/>
        <v>2</v>
      </c>
      <c r="PF62" s="679">
        <f t="shared" si="71"/>
        <v>2</v>
      </c>
      <c r="PG62" s="679">
        <f t="shared" si="71"/>
        <v>2</v>
      </c>
      <c r="PH62" s="679">
        <f t="shared" si="71"/>
        <v>2</v>
      </c>
      <c r="PI62" s="679">
        <f t="shared" si="71"/>
        <v>2</v>
      </c>
      <c r="PJ62" s="679">
        <f t="shared" si="71"/>
        <v>2</v>
      </c>
      <c r="PK62" s="679">
        <f t="shared" si="71"/>
        <v>2.0299999999999998</v>
      </c>
      <c r="PL62" s="679">
        <f t="shared" si="71"/>
        <v>2.0399999999999996</v>
      </c>
      <c r="PM62" s="679">
        <f t="shared" si="71"/>
        <v>2.0499999999999994</v>
      </c>
      <c r="PN62" s="679">
        <f t="shared" si="71"/>
        <v>2.0599999999999992</v>
      </c>
      <c r="PO62" s="679">
        <f t="shared" si="71"/>
        <v>2.069999999999999</v>
      </c>
      <c r="PP62" s="679">
        <f t="shared" si="71"/>
        <v>2.089999999999999</v>
      </c>
      <c r="PQ62" s="679">
        <f t="shared" si="71"/>
        <v>2.109999999999999</v>
      </c>
      <c r="PR62" s="679">
        <f t="shared" si="71"/>
        <v>2.129999999999999</v>
      </c>
      <c r="PS62" s="679">
        <f t="shared" si="71"/>
        <v>2.149999999999999</v>
      </c>
      <c r="PT62" s="679">
        <f t="shared" si="71"/>
        <v>2.169999999999999</v>
      </c>
      <c r="PU62" s="679">
        <f t="shared" si="71"/>
        <v>2.1899999999999991</v>
      </c>
      <c r="PV62" s="679">
        <f t="shared" si="71"/>
        <v>2.2099999999999991</v>
      </c>
      <c r="PW62" s="679">
        <f t="shared" si="71"/>
        <v>2.2299999999999991</v>
      </c>
      <c r="PX62" s="679">
        <f t="shared" si="71"/>
        <v>2.2499999999999991</v>
      </c>
      <c r="PY62" s="679">
        <f t="shared" si="71"/>
        <v>2.2699999999999991</v>
      </c>
      <c r="PZ62" s="679">
        <f t="shared" si="71"/>
        <v>2.2899999999999991</v>
      </c>
      <c r="QA62" s="679">
        <f t="shared" si="71"/>
        <v>2.3099999999999992</v>
      </c>
      <c r="QB62" s="679">
        <f t="shared" si="71"/>
        <v>2.3299999999999992</v>
      </c>
      <c r="QC62" s="679">
        <f t="shared" si="71"/>
        <v>2.3499999999999992</v>
      </c>
      <c r="QD62" s="679">
        <f t="shared" si="71"/>
        <v>2.3499999999999992</v>
      </c>
      <c r="QE62" s="679">
        <f t="shared" si="71"/>
        <v>2.3499999999999992</v>
      </c>
      <c r="QF62" s="679">
        <f t="shared" si="71"/>
        <v>2.3499999999999992</v>
      </c>
      <c r="QG62" s="679">
        <f t="shared" si="71"/>
        <v>2.3499999999999992</v>
      </c>
      <c r="QH62" s="679">
        <f t="shared" si="71"/>
        <v>2.3499999999999992</v>
      </c>
      <c r="QI62" s="679">
        <f t="shared" si="71"/>
        <v>2.3499999999999992</v>
      </c>
      <c r="QJ62" s="679">
        <f t="shared" si="71"/>
        <v>2.3499999999999992</v>
      </c>
      <c r="QK62" s="679">
        <f t="shared" si="71"/>
        <v>2.3499999999999992</v>
      </c>
      <c r="QL62" s="679">
        <f t="shared" si="71"/>
        <v>2.3499999999999992</v>
      </c>
      <c r="QM62" s="679">
        <f t="shared" si="71"/>
        <v>2.3499999999999992</v>
      </c>
      <c r="QN62" s="679">
        <f t="shared" si="71"/>
        <v>2</v>
      </c>
      <c r="QO62" s="679">
        <f t="shared" si="71"/>
        <v>2</v>
      </c>
      <c r="QP62" s="679">
        <f t="shared" si="71"/>
        <v>2</v>
      </c>
      <c r="QQ62" s="679">
        <f t="shared" si="72"/>
        <v>2</v>
      </c>
      <c r="QR62" s="679">
        <f t="shared" si="72"/>
        <v>2</v>
      </c>
      <c r="QS62" s="679">
        <f t="shared" si="72"/>
        <v>2</v>
      </c>
      <c r="QT62" s="679">
        <f t="shared" si="72"/>
        <v>2</v>
      </c>
      <c r="QU62" s="679">
        <f t="shared" si="72"/>
        <v>2</v>
      </c>
      <c r="QV62" s="679">
        <f t="shared" si="72"/>
        <v>2</v>
      </c>
      <c r="QW62" s="679">
        <f t="shared" si="72"/>
        <v>2</v>
      </c>
      <c r="QX62" s="679">
        <f t="shared" si="72"/>
        <v>2</v>
      </c>
      <c r="QY62" s="679">
        <f t="shared" si="72"/>
        <v>2</v>
      </c>
      <c r="QZ62" s="679">
        <f t="shared" si="72"/>
        <v>2</v>
      </c>
      <c r="RA62" s="679">
        <f t="shared" si="72"/>
        <v>2</v>
      </c>
      <c r="RB62" s="679">
        <f t="shared" si="72"/>
        <v>2</v>
      </c>
      <c r="RC62" s="679">
        <f t="shared" si="72"/>
        <v>2</v>
      </c>
      <c r="RD62" s="679">
        <f t="shared" si="72"/>
        <v>2</v>
      </c>
      <c r="RE62" s="679">
        <f t="shared" si="72"/>
        <v>2</v>
      </c>
      <c r="RF62" s="679">
        <f t="shared" si="72"/>
        <v>2</v>
      </c>
      <c r="RG62" s="679">
        <f t="shared" si="72"/>
        <v>2</v>
      </c>
      <c r="RH62" s="679">
        <f t="shared" si="72"/>
        <v>2</v>
      </c>
      <c r="RI62" s="679">
        <f t="shared" si="72"/>
        <v>2</v>
      </c>
      <c r="RJ62" s="679">
        <f t="shared" si="72"/>
        <v>2</v>
      </c>
      <c r="RK62" s="679">
        <f t="shared" si="72"/>
        <v>2.0299999999999998</v>
      </c>
      <c r="RL62" s="679">
        <f t="shared" si="72"/>
        <v>2.0399999999999996</v>
      </c>
      <c r="RM62" s="679">
        <f t="shared" si="72"/>
        <v>2.0499999999999994</v>
      </c>
      <c r="RN62" s="679">
        <f t="shared" si="72"/>
        <v>2.0599999999999992</v>
      </c>
      <c r="RO62" s="679">
        <f t="shared" si="72"/>
        <v>2.069999999999999</v>
      </c>
      <c r="RP62" s="679">
        <f t="shared" si="72"/>
        <v>2.089999999999999</v>
      </c>
      <c r="RQ62" s="679">
        <f t="shared" si="72"/>
        <v>2.109999999999999</v>
      </c>
      <c r="RR62" s="679">
        <f t="shared" si="72"/>
        <v>2.129999999999999</v>
      </c>
      <c r="RS62" s="679">
        <f t="shared" si="72"/>
        <v>2.149999999999999</v>
      </c>
      <c r="RT62" s="679">
        <f t="shared" si="72"/>
        <v>2.169999999999999</v>
      </c>
      <c r="RU62" s="679">
        <f t="shared" si="72"/>
        <v>2.1899999999999991</v>
      </c>
      <c r="RV62" s="679">
        <f t="shared" si="72"/>
        <v>2.2099999999999991</v>
      </c>
      <c r="RW62" s="679">
        <f t="shared" si="72"/>
        <v>2.2299999999999991</v>
      </c>
      <c r="RX62" s="679">
        <f t="shared" si="72"/>
        <v>2.2499999999999991</v>
      </c>
      <c r="RY62" s="679">
        <f t="shared" si="72"/>
        <v>2.2699999999999991</v>
      </c>
      <c r="RZ62" s="679">
        <f t="shared" si="72"/>
        <v>2.2899999999999991</v>
      </c>
      <c r="SA62" s="679">
        <f t="shared" si="72"/>
        <v>2.3099999999999992</v>
      </c>
      <c r="SB62" s="679">
        <f t="shared" si="72"/>
        <v>2.3299999999999992</v>
      </c>
      <c r="SC62" s="679">
        <f t="shared" si="72"/>
        <v>2.3499999999999992</v>
      </c>
      <c r="SD62" s="679">
        <f t="shared" si="72"/>
        <v>2.3499999999999992</v>
      </c>
      <c r="SE62" s="679">
        <f t="shared" si="72"/>
        <v>2.3499999999999992</v>
      </c>
      <c r="SF62" s="679">
        <f t="shared" si="72"/>
        <v>2.3499999999999992</v>
      </c>
      <c r="SG62" s="679">
        <f t="shared" si="72"/>
        <v>2.3499999999999992</v>
      </c>
      <c r="SH62" s="679">
        <f t="shared" si="72"/>
        <v>2.3499999999999992</v>
      </c>
      <c r="SI62" s="471"/>
      <c r="SJ62" s="452"/>
      <c r="SK62" s="440"/>
      <c r="SL62" s="440"/>
      <c r="SM62" s="440"/>
    </row>
    <row r="63" spans="1:507" outlineLevel="2" collapsed="1" x14ac:dyDescent="0.25">
      <c r="A63" s="440"/>
      <c r="B63" s="449"/>
      <c r="C63" s="659">
        <f>INT($C$40)+2</f>
        <v>3</v>
      </c>
      <c r="D63" s="471"/>
      <c r="E63" s="529">
        <v>3</v>
      </c>
      <c r="F63" s="529"/>
      <c r="G63" s="471"/>
      <c r="H63" s="476" t="s">
        <v>874</v>
      </c>
      <c r="I63" s="492" t="s">
        <v>872</v>
      </c>
      <c r="J63" s="492">
        <f>J60+1</f>
        <v>2</v>
      </c>
      <c r="K63" s="493">
        <f t="shared" si="65"/>
        <v>1.9</v>
      </c>
      <c r="L63" s="493">
        <f t="shared" si="65"/>
        <v>1.9</v>
      </c>
      <c r="M63" s="493">
        <f t="shared" si="65"/>
        <v>1.9</v>
      </c>
      <c r="N63" s="493">
        <f t="shared" si="65"/>
        <v>1.9</v>
      </c>
      <c r="O63" s="493">
        <f t="shared" si="65"/>
        <v>2</v>
      </c>
      <c r="P63" s="493">
        <f t="shared" si="65"/>
        <v>2.0299999999999998</v>
      </c>
      <c r="Q63" s="493">
        <f t="shared" si="65"/>
        <v>2.0399999999999996</v>
      </c>
      <c r="R63" s="493">
        <f t="shared" si="65"/>
        <v>2.0499999999999994</v>
      </c>
      <c r="S63" s="493">
        <f t="shared" si="65"/>
        <v>2.0599999999999992</v>
      </c>
      <c r="T63" s="493">
        <f t="shared" si="65"/>
        <v>2.069999999999999</v>
      </c>
      <c r="U63" s="493">
        <f t="shared" si="65"/>
        <v>2.0799999999999987</v>
      </c>
      <c r="V63" s="493">
        <f t="shared" si="65"/>
        <v>2.0899999999999985</v>
      </c>
      <c r="W63" s="493">
        <f t="shared" si="65"/>
        <v>2.0999999999999983</v>
      </c>
      <c r="X63" s="493">
        <f t="shared" si="65"/>
        <v>2.1099999999999981</v>
      </c>
      <c r="Y63" s="493">
        <f t="shared" si="65"/>
        <v>2.1199999999999979</v>
      </c>
      <c r="Z63" s="493">
        <f t="shared" si="65"/>
        <v>2.1299999999999977</v>
      </c>
      <c r="AA63" s="493">
        <f t="shared" si="65"/>
        <v>2.1399999999999975</v>
      </c>
      <c r="AB63" s="493">
        <f t="shared" si="65"/>
        <v>2.1499999999999972</v>
      </c>
      <c r="AC63" s="493">
        <f t="shared" si="65"/>
        <v>2.159999999999997</v>
      </c>
      <c r="AD63" s="493">
        <f t="shared" si="65"/>
        <v>2.2000000000000002</v>
      </c>
      <c r="AE63" s="493">
        <f t="shared" si="65"/>
        <v>2.2000000000000002</v>
      </c>
      <c r="AF63" s="493">
        <f t="shared" si="65"/>
        <v>2.2000000000000002</v>
      </c>
      <c r="AG63" s="493">
        <f t="shared" si="65"/>
        <v>2.2000000000000002</v>
      </c>
      <c r="AH63" s="493">
        <f t="shared" si="65"/>
        <v>2.2000000000000002</v>
      </c>
      <c r="AI63" s="493">
        <f t="shared" si="65"/>
        <v>2.2000000000000002</v>
      </c>
      <c r="AJ63" s="493">
        <f t="shared" si="65"/>
        <v>2.2000000000000002</v>
      </c>
      <c r="AK63" s="493">
        <f t="shared" si="65"/>
        <v>2.2000000000000002</v>
      </c>
      <c r="AL63" s="493">
        <f t="shared" si="65"/>
        <v>2.2000000000000002</v>
      </c>
      <c r="AM63" s="493">
        <f t="shared" si="65"/>
        <v>2.2000000000000002</v>
      </c>
      <c r="AN63" s="493">
        <f t="shared" si="65"/>
        <v>1.85</v>
      </c>
      <c r="AO63" s="493">
        <f t="shared" si="65"/>
        <v>1.85</v>
      </c>
      <c r="AP63" s="493">
        <f t="shared" si="65"/>
        <v>1.85</v>
      </c>
      <c r="AQ63" s="493">
        <f t="shared" si="65"/>
        <v>1.85</v>
      </c>
      <c r="AR63" s="493">
        <f t="shared" si="65"/>
        <v>1.85</v>
      </c>
      <c r="AS63" s="493">
        <f t="shared" si="65"/>
        <v>1.85</v>
      </c>
      <c r="AT63" s="493">
        <f t="shared" si="65"/>
        <v>1.85</v>
      </c>
      <c r="AU63" s="493">
        <f t="shared" si="65"/>
        <v>1.85</v>
      </c>
      <c r="AV63" s="493">
        <f t="shared" si="65"/>
        <v>1.85</v>
      </c>
      <c r="AW63" s="493">
        <f t="shared" si="65"/>
        <v>1.85</v>
      </c>
      <c r="AX63" s="493">
        <f t="shared" si="65"/>
        <v>1.85</v>
      </c>
      <c r="AY63" s="493">
        <f t="shared" si="65"/>
        <v>1.85</v>
      </c>
      <c r="AZ63" s="493">
        <f t="shared" si="65"/>
        <v>1.85</v>
      </c>
      <c r="BA63" s="493">
        <f t="shared" si="65"/>
        <v>1.8</v>
      </c>
      <c r="BB63" s="493">
        <f t="shared" si="65"/>
        <v>1.8</v>
      </c>
      <c r="BC63" s="493">
        <f t="shared" si="65"/>
        <v>1.8</v>
      </c>
      <c r="BD63" s="493">
        <f t="shared" si="65"/>
        <v>1.8</v>
      </c>
      <c r="BE63" s="493">
        <f t="shared" si="65"/>
        <v>1.8</v>
      </c>
      <c r="BF63" s="493">
        <f t="shared" si="65"/>
        <v>1.8</v>
      </c>
      <c r="BG63" s="493">
        <f t="shared" si="65"/>
        <v>1.8</v>
      </c>
      <c r="BH63" s="493">
        <f t="shared" si="65"/>
        <v>1.9</v>
      </c>
      <c r="BI63" s="493">
        <f t="shared" si="65"/>
        <v>1.9</v>
      </c>
      <c r="BJ63" s="493">
        <f t="shared" si="65"/>
        <v>1.9</v>
      </c>
      <c r="BK63" s="679">
        <f t="shared" si="65"/>
        <v>1.9</v>
      </c>
      <c r="BL63" s="679">
        <f t="shared" si="65"/>
        <v>1.9</v>
      </c>
      <c r="BM63" s="679">
        <f t="shared" si="65"/>
        <v>1.9</v>
      </c>
      <c r="BN63" s="679">
        <f t="shared" si="65"/>
        <v>1.9</v>
      </c>
      <c r="BO63" s="679">
        <f t="shared" si="65"/>
        <v>2</v>
      </c>
      <c r="BP63" s="679">
        <f t="shared" si="65"/>
        <v>2.0299999999999998</v>
      </c>
      <c r="BQ63" s="679">
        <f t="shared" si="65"/>
        <v>2.0399999999999996</v>
      </c>
      <c r="BR63" s="679">
        <f t="shared" si="65"/>
        <v>2.0499999999999994</v>
      </c>
      <c r="BS63" s="679">
        <f t="shared" si="65"/>
        <v>2.0599999999999992</v>
      </c>
      <c r="BT63" s="679">
        <f t="shared" si="65"/>
        <v>2.069999999999999</v>
      </c>
      <c r="BU63" s="679">
        <f t="shared" si="65"/>
        <v>2.0799999999999987</v>
      </c>
      <c r="BV63" s="679">
        <f t="shared" ref="BV63" si="73">BV60</f>
        <v>2.0899999999999985</v>
      </c>
      <c r="BW63" s="679">
        <f>BW60</f>
        <v>2.0999999999999983</v>
      </c>
      <c r="BX63" s="679">
        <f t="shared" si="66"/>
        <v>2.1099999999999981</v>
      </c>
      <c r="BY63" s="679">
        <f t="shared" si="66"/>
        <v>2.1199999999999979</v>
      </c>
      <c r="BZ63" s="679">
        <f t="shared" si="66"/>
        <v>2.1299999999999977</v>
      </c>
      <c r="CA63" s="679">
        <f t="shared" si="66"/>
        <v>2.1399999999999975</v>
      </c>
      <c r="CB63" s="679">
        <f t="shared" si="66"/>
        <v>2.1499999999999972</v>
      </c>
      <c r="CC63" s="679">
        <f t="shared" si="66"/>
        <v>2.159999999999997</v>
      </c>
      <c r="CD63" s="679">
        <f t="shared" si="66"/>
        <v>2.2000000000000002</v>
      </c>
      <c r="CE63" s="679">
        <f t="shared" si="66"/>
        <v>2.2000000000000002</v>
      </c>
      <c r="CF63" s="679">
        <f t="shared" si="66"/>
        <v>2.2000000000000002</v>
      </c>
      <c r="CG63" s="679">
        <f t="shared" si="66"/>
        <v>2.2000000000000002</v>
      </c>
      <c r="CH63" s="679">
        <f t="shared" si="66"/>
        <v>2.2000000000000002</v>
      </c>
      <c r="CI63" s="679">
        <f t="shared" si="66"/>
        <v>2.2000000000000002</v>
      </c>
      <c r="CJ63" s="679">
        <f t="shared" si="66"/>
        <v>2.2000000000000002</v>
      </c>
      <c r="CK63" s="679">
        <f t="shared" si="66"/>
        <v>2.2000000000000002</v>
      </c>
      <c r="CL63" s="679">
        <f t="shared" si="66"/>
        <v>2.2000000000000002</v>
      </c>
      <c r="CM63" s="679">
        <f t="shared" si="66"/>
        <v>2.2000000000000002</v>
      </c>
      <c r="CN63" s="679">
        <f t="shared" si="66"/>
        <v>1.85</v>
      </c>
      <c r="CO63" s="679">
        <f t="shared" si="66"/>
        <v>1.85</v>
      </c>
      <c r="CP63" s="679">
        <f t="shared" si="66"/>
        <v>1.85</v>
      </c>
      <c r="CQ63" s="679">
        <f t="shared" si="66"/>
        <v>1.85</v>
      </c>
      <c r="CR63" s="679">
        <f t="shared" si="66"/>
        <v>1.85</v>
      </c>
      <c r="CS63" s="679">
        <f t="shared" si="66"/>
        <v>1.85</v>
      </c>
      <c r="CT63" s="679">
        <f t="shared" si="66"/>
        <v>1.85</v>
      </c>
      <c r="CU63" s="679">
        <f t="shared" si="66"/>
        <v>1.85</v>
      </c>
      <c r="CV63" s="679">
        <f t="shared" si="66"/>
        <v>1.85</v>
      </c>
      <c r="CW63" s="679">
        <f t="shared" si="66"/>
        <v>1.85</v>
      </c>
      <c r="CX63" s="679">
        <f t="shared" si="66"/>
        <v>1.85</v>
      </c>
      <c r="CY63" s="679">
        <f t="shared" si="66"/>
        <v>1.85</v>
      </c>
      <c r="CZ63" s="679">
        <f t="shared" si="66"/>
        <v>1.85</v>
      </c>
      <c r="DA63" s="679">
        <f t="shared" si="66"/>
        <v>1.8</v>
      </c>
      <c r="DB63" s="679">
        <f t="shared" si="66"/>
        <v>1.8</v>
      </c>
      <c r="DC63" s="679">
        <f t="shared" si="66"/>
        <v>1.8</v>
      </c>
      <c r="DD63" s="679">
        <f t="shared" si="66"/>
        <v>1.8</v>
      </c>
      <c r="DE63" s="679">
        <f t="shared" si="66"/>
        <v>1.8</v>
      </c>
      <c r="DF63" s="679">
        <f t="shared" si="66"/>
        <v>1.8</v>
      </c>
      <c r="DG63" s="679">
        <f t="shared" si="66"/>
        <v>1.8</v>
      </c>
      <c r="DH63" s="679">
        <f t="shared" si="66"/>
        <v>1.9</v>
      </c>
      <c r="DI63" s="679">
        <f t="shared" si="66"/>
        <v>1.9</v>
      </c>
      <c r="DJ63" s="679">
        <f t="shared" si="66"/>
        <v>1.9</v>
      </c>
      <c r="DK63" s="679">
        <f t="shared" si="66"/>
        <v>1.9</v>
      </c>
      <c r="DL63" s="679">
        <f t="shared" si="66"/>
        <v>1.9</v>
      </c>
      <c r="DM63" s="679">
        <f t="shared" si="66"/>
        <v>1.9</v>
      </c>
      <c r="DN63" s="679">
        <f t="shared" si="66"/>
        <v>1.9</v>
      </c>
      <c r="DO63" s="679">
        <f t="shared" si="66"/>
        <v>2</v>
      </c>
      <c r="DP63" s="679">
        <f t="shared" si="66"/>
        <v>2.0299999999999998</v>
      </c>
      <c r="DQ63" s="679">
        <f t="shared" si="66"/>
        <v>2.0399999999999996</v>
      </c>
      <c r="DR63" s="679">
        <f t="shared" si="66"/>
        <v>2.0499999999999994</v>
      </c>
      <c r="DS63" s="679">
        <f t="shared" si="66"/>
        <v>2.0599999999999992</v>
      </c>
      <c r="DT63" s="679">
        <f t="shared" si="66"/>
        <v>2.069999999999999</v>
      </c>
      <c r="DU63" s="679">
        <f t="shared" si="66"/>
        <v>2.0799999999999987</v>
      </c>
      <c r="DV63" s="679">
        <f t="shared" si="66"/>
        <v>2.0899999999999985</v>
      </c>
      <c r="DW63" s="679">
        <f t="shared" si="66"/>
        <v>2.0999999999999983</v>
      </c>
      <c r="DX63" s="679">
        <f t="shared" si="66"/>
        <v>2.1099999999999981</v>
      </c>
      <c r="DY63" s="679">
        <f t="shared" si="66"/>
        <v>2.1199999999999979</v>
      </c>
      <c r="DZ63" s="679">
        <f t="shared" si="66"/>
        <v>2.1299999999999977</v>
      </c>
      <c r="EA63" s="679">
        <f t="shared" si="66"/>
        <v>2.1399999999999975</v>
      </c>
      <c r="EB63" s="679">
        <f t="shared" si="66"/>
        <v>2.1499999999999972</v>
      </c>
      <c r="EC63" s="679">
        <f t="shared" si="66"/>
        <v>2.159999999999997</v>
      </c>
      <c r="ED63" s="679">
        <f t="shared" si="66"/>
        <v>2.2000000000000002</v>
      </c>
      <c r="EE63" s="679">
        <f t="shared" si="66"/>
        <v>2.2000000000000002</v>
      </c>
      <c r="EF63" s="679">
        <f t="shared" si="66"/>
        <v>2.2000000000000002</v>
      </c>
      <c r="EG63" s="679">
        <f t="shared" si="66"/>
        <v>2.2000000000000002</v>
      </c>
      <c r="EH63" s="679">
        <f t="shared" si="66"/>
        <v>2.2000000000000002</v>
      </c>
      <c r="EI63" s="679">
        <f t="shared" si="67"/>
        <v>2.2000000000000002</v>
      </c>
      <c r="EJ63" s="679">
        <f t="shared" si="67"/>
        <v>2.2000000000000002</v>
      </c>
      <c r="EK63" s="679">
        <f t="shared" si="67"/>
        <v>2.2000000000000002</v>
      </c>
      <c r="EL63" s="679">
        <f t="shared" si="67"/>
        <v>2.2000000000000002</v>
      </c>
      <c r="EM63" s="679">
        <f t="shared" si="67"/>
        <v>2.2000000000000002</v>
      </c>
      <c r="EN63" s="679">
        <f t="shared" si="67"/>
        <v>1.85</v>
      </c>
      <c r="EO63" s="679">
        <f t="shared" si="67"/>
        <v>1.85</v>
      </c>
      <c r="EP63" s="679">
        <f t="shared" si="67"/>
        <v>1.85</v>
      </c>
      <c r="EQ63" s="679">
        <f t="shared" si="67"/>
        <v>1.85</v>
      </c>
      <c r="ER63" s="679">
        <f t="shared" si="67"/>
        <v>1.85</v>
      </c>
      <c r="ES63" s="679">
        <f t="shared" si="67"/>
        <v>1.85</v>
      </c>
      <c r="ET63" s="679">
        <f t="shared" si="67"/>
        <v>1.85</v>
      </c>
      <c r="EU63" s="679">
        <f t="shared" si="67"/>
        <v>1.85</v>
      </c>
      <c r="EV63" s="679">
        <f t="shared" si="67"/>
        <v>1.85</v>
      </c>
      <c r="EW63" s="679">
        <f t="shared" si="67"/>
        <v>1.85</v>
      </c>
      <c r="EX63" s="679">
        <f t="shared" si="67"/>
        <v>1.85</v>
      </c>
      <c r="EY63" s="679">
        <f t="shared" si="67"/>
        <v>1.85</v>
      </c>
      <c r="EZ63" s="679">
        <f t="shared" si="67"/>
        <v>1.85</v>
      </c>
      <c r="FA63" s="679">
        <f t="shared" si="67"/>
        <v>1.8</v>
      </c>
      <c r="FB63" s="679">
        <f t="shared" si="67"/>
        <v>1.8</v>
      </c>
      <c r="FC63" s="679">
        <f t="shared" si="67"/>
        <v>1.8</v>
      </c>
      <c r="FD63" s="679">
        <f t="shared" si="67"/>
        <v>1.8</v>
      </c>
      <c r="FE63" s="679">
        <f t="shared" si="67"/>
        <v>1.8</v>
      </c>
      <c r="FF63" s="679">
        <f t="shared" si="67"/>
        <v>1.8</v>
      </c>
      <c r="FG63" s="679">
        <f t="shared" si="67"/>
        <v>1.8</v>
      </c>
      <c r="FH63" s="679">
        <f t="shared" si="67"/>
        <v>1.9</v>
      </c>
      <c r="FI63" s="679">
        <f t="shared" si="67"/>
        <v>1.9</v>
      </c>
      <c r="FJ63" s="679">
        <f t="shared" si="67"/>
        <v>1.9</v>
      </c>
      <c r="FK63" s="679">
        <f t="shared" si="67"/>
        <v>1.9</v>
      </c>
      <c r="FL63" s="679">
        <f t="shared" si="67"/>
        <v>1.9</v>
      </c>
      <c r="FM63" s="679">
        <f t="shared" si="67"/>
        <v>1.9</v>
      </c>
      <c r="FN63" s="679">
        <f t="shared" si="67"/>
        <v>1.9</v>
      </c>
      <c r="FO63" s="679">
        <f t="shared" si="67"/>
        <v>2</v>
      </c>
      <c r="FP63" s="679">
        <f t="shared" si="67"/>
        <v>2.0299999999999998</v>
      </c>
      <c r="FQ63" s="679">
        <f t="shared" si="67"/>
        <v>2.0399999999999996</v>
      </c>
      <c r="FR63" s="679">
        <f t="shared" si="67"/>
        <v>2.0499999999999994</v>
      </c>
      <c r="FS63" s="679">
        <f t="shared" si="67"/>
        <v>2.0599999999999992</v>
      </c>
      <c r="FT63" s="679">
        <f t="shared" si="67"/>
        <v>2.069999999999999</v>
      </c>
      <c r="FU63" s="679">
        <f t="shared" si="67"/>
        <v>2.0799999999999987</v>
      </c>
      <c r="FV63" s="679">
        <f t="shared" si="67"/>
        <v>2.0899999999999985</v>
      </c>
      <c r="FW63" s="679">
        <f t="shared" si="67"/>
        <v>2.0999999999999983</v>
      </c>
      <c r="FX63" s="679">
        <f t="shared" si="67"/>
        <v>2.1099999999999981</v>
      </c>
      <c r="FY63" s="679">
        <f t="shared" si="67"/>
        <v>2.1199999999999979</v>
      </c>
      <c r="FZ63" s="679">
        <f t="shared" si="67"/>
        <v>2.1299999999999977</v>
      </c>
      <c r="GA63" s="679">
        <f t="shared" si="67"/>
        <v>2.1399999999999975</v>
      </c>
      <c r="GB63" s="679">
        <f t="shared" si="67"/>
        <v>2.1499999999999972</v>
      </c>
      <c r="GC63" s="679">
        <f t="shared" si="67"/>
        <v>2.159999999999997</v>
      </c>
      <c r="GD63" s="679">
        <f t="shared" si="67"/>
        <v>2.2000000000000002</v>
      </c>
      <c r="GE63" s="679">
        <f t="shared" si="67"/>
        <v>2.2000000000000002</v>
      </c>
      <c r="GF63" s="679">
        <f t="shared" si="67"/>
        <v>2.2000000000000002</v>
      </c>
      <c r="GG63" s="679">
        <f t="shared" si="67"/>
        <v>2.2000000000000002</v>
      </c>
      <c r="GH63" s="679">
        <f t="shared" si="67"/>
        <v>2.2000000000000002</v>
      </c>
      <c r="GI63" s="679">
        <f t="shared" si="67"/>
        <v>2.2000000000000002</v>
      </c>
      <c r="GJ63" s="679">
        <f t="shared" si="67"/>
        <v>2.2000000000000002</v>
      </c>
      <c r="GK63" s="679">
        <f t="shared" si="67"/>
        <v>2.2000000000000002</v>
      </c>
      <c r="GL63" s="679">
        <f t="shared" si="67"/>
        <v>2.2000000000000002</v>
      </c>
      <c r="GM63" s="679">
        <f t="shared" si="67"/>
        <v>2.2000000000000002</v>
      </c>
      <c r="GN63" s="679">
        <f t="shared" si="67"/>
        <v>1.85</v>
      </c>
      <c r="GO63" s="679">
        <f t="shared" si="67"/>
        <v>1.85</v>
      </c>
      <c r="GP63" s="679">
        <f t="shared" si="67"/>
        <v>1.85</v>
      </c>
      <c r="GQ63" s="679">
        <f t="shared" si="67"/>
        <v>1.85</v>
      </c>
      <c r="GR63" s="679">
        <f t="shared" si="67"/>
        <v>1.85</v>
      </c>
      <c r="GS63" s="679">
        <f t="shared" si="67"/>
        <v>1.85</v>
      </c>
      <c r="GT63" s="679">
        <f t="shared" ref="GT63" si="74">GT60</f>
        <v>1.85</v>
      </c>
      <c r="GU63" s="679">
        <f t="shared" si="68"/>
        <v>1.85</v>
      </c>
      <c r="GV63" s="679">
        <f t="shared" si="68"/>
        <v>1.85</v>
      </c>
      <c r="GW63" s="679">
        <f t="shared" si="68"/>
        <v>1.85</v>
      </c>
      <c r="GX63" s="679">
        <f t="shared" si="68"/>
        <v>1.85</v>
      </c>
      <c r="GY63" s="679">
        <f t="shared" si="68"/>
        <v>1.85</v>
      </c>
      <c r="GZ63" s="679">
        <f t="shared" si="68"/>
        <v>1.85</v>
      </c>
      <c r="HA63" s="679">
        <f t="shared" si="68"/>
        <v>1.8</v>
      </c>
      <c r="HB63" s="679">
        <f t="shared" si="68"/>
        <v>1.8</v>
      </c>
      <c r="HC63" s="679">
        <f t="shared" si="68"/>
        <v>1.8</v>
      </c>
      <c r="HD63" s="679">
        <f t="shared" si="68"/>
        <v>1.8</v>
      </c>
      <c r="HE63" s="679">
        <f t="shared" si="68"/>
        <v>1.8</v>
      </c>
      <c r="HF63" s="679">
        <f t="shared" si="68"/>
        <v>1.8</v>
      </c>
      <c r="HG63" s="679">
        <f t="shared" si="68"/>
        <v>1.8</v>
      </c>
      <c r="HH63" s="679">
        <f t="shared" si="68"/>
        <v>1.9</v>
      </c>
      <c r="HI63" s="679">
        <f t="shared" si="68"/>
        <v>1.9</v>
      </c>
      <c r="HJ63" s="679">
        <f t="shared" si="68"/>
        <v>1.9</v>
      </c>
      <c r="HK63" s="679">
        <f t="shared" si="68"/>
        <v>1.9</v>
      </c>
      <c r="HL63" s="679">
        <f t="shared" si="68"/>
        <v>1.9</v>
      </c>
      <c r="HM63" s="679">
        <f t="shared" si="68"/>
        <v>1.9</v>
      </c>
      <c r="HN63" s="679">
        <f t="shared" si="68"/>
        <v>1.9</v>
      </c>
      <c r="HO63" s="679">
        <f t="shared" si="68"/>
        <v>2</v>
      </c>
      <c r="HP63" s="679">
        <f t="shared" si="68"/>
        <v>2.0299999999999998</v>
      </c>
      <c r="HQ63" s="679">
        <f t="shared" si="68"/>
        <v>2.0399999999999996</v>
      </c>
      <c r="HR63" s="679">
        <f t="shared" si="68"/>
        <v>2.0499999999999994</v>
      </c>
      <c r="HS63" s="679">
        <f t="shared" si="68"/>
        <v>2.0599999999999992</v>
      </c>
      <c r="HT63" s="679">
        <f t="shared" si="68"/>
        <v>2.069999999999999</v>
      </c>
      <c r="HU63" s="679">
        <f t="shared" si="68"/>
        <v>2.0799999999999987</v>
      </c>
      <c r="HV63" s="679">
        <f t="shared" si="68"/>
        <v>2.0899999999999985</v>
      </c>
      <c r="HW63" s="679">
        <f t="shared" si="68"/>
        <v>2.0999999999999983</v>
      </c>
      <c r="HX63" s="679">
        <f t="shared" si="68"/>
        <v>2.1099999999999981</v>
      </c>
      <c r="HY63" s="679">
        <f t="shared" si="68"/>
        <v>2.1199999999999979</v>
      </c>
      <c r="HZ63" s="679">
        <f t="shared" si="68"/>
        <v>2.1299999999999977</v>
      </c>
      <c r="IA63" s="679">
        <f t="shared" si="68"/>
        <v>2.1399999999999975</v>
      </c>
      <c r="IB63" s="679">
        <f t="shared" si="68"/>
        <v>2.1499999999999972</v>
      </c>
      <c r="IC63" s="679">
        <f t="shared" si="68"/>
        <v>2.159999999999997</v>
      </c>
      <c r="ID63" s="679">
        <f t="shared" si="68"/>
        <v>2.2000000000000002</v>
      </c>
      <c r="IE63" s="679">
        <f t="shared" si="68"/>
        <v>2.2000000000000002</v>
      </c>
      <c r="IF63" s="679">
        <f t="shared" si="68"/>
        <v>2.2000000000000002</v>
      </c>
      <c r="IG63" s="679">
        <f t="shared" si="68"/>
        <v>2.2000000000000002</v>
      </c>
      <c r="IH63" s="679">
        <f t="shared" si="68"/>
        <v>2.2000000000000002</v>
      </c>
      <c r="II63" s="679">
        <f t="shared" si="68"/>
        <v>2.2000000000000002</v>
      </c>
      <c r="IJ63" s="679">
        <f t="shared" si="68"/>
        <v>2.2000000000000002</v>
      </c>
      <c r="IK63" s="679">
        <f t="shared" si="68"/>
        <v>2.2000000000000002</v>
      </c>
      <c r="IL63" s="679">
        <f t="shared" si="68"/>
        <v>2.2000000000000002</v>
      </c>
      <c r="IM63" s="679">
        <f t="shared" si="68"/>
        <v>2.2000000000000002</v>
      </c>
      <c r="IN63" s="679">
        <f t="shared" si="68"/>
        <v>1.85</v>
      </c>
      <c r="IO63" s="679">
        <f t="shared" si="68"/>
        <v>1.85</v>
      </c>
      <c r="IP63" s="679">
        <f t="shared" si="68"/>
        <v>1.85</v>
      </c>
      <c r="IQ63" s="679">
        <f t="shared" si="68"/>
        <v>1.85</v>
      </c>
      <c r="IR63" s="679">
        <f t="shared" si="68"/>
        <v>1.85</v>
      </c>
      <c r="IS63" s="679">
        <f t="shared" si="68"/>
        <v>1.85</v>
      </c>
      <c r="IT63" s="679">
        <f t="shared" si="68"/>
        <v>1.85</v>
      </c>
      <c r="IU63" s="679">
        <f t="shared" si="68"/>
        <v>1.85</v>
      </c>
      <c r="IV63" s="679">
        <f t="shared" si="68"/>
        <v>1.85</v>
      </c>
      <c r="IW63" s="679">
        <f t="shared" si="68"/>
        <v>1.85</v>
      </c>
      <c r="IX63" s="679">
        <f t="shared" si="68"/>
        <v>1.85</v>
      </c>
      <c r="IY63" s="679">
        <f t="shared" si="68"/>
        <v>1.85</v>
      </c>
      <c r="IZ63" s="679">
        <f t="shared" si="68"/>
        <v>1.85</v>
      </c>
      <c r="JA63" s="679">
        <f t="shared" si="68"/>
        <v>1.8</v>
      </c>
      <c r="JB63" s="679">
        <f t="shared" si="68"/>
        <v>1.8</v>
      </c>
      <c r="JC63" s="679">
        <f t="shared" si="68"/>
        <v>1.8</v>
      </c>
      <c r="JD63" s="679">
        <f t="shared" si="68"/>
        <v>1.8</v>
      </c>
      <c r="JE63" s="679">
        <f t="shared" si="68"/>
        <v>1.8</v>
      </c>
      <c r="JF63" s="679">
        <f t="shared" ref="JF63" si="75">JF60</f>
        <v>1.8</v>
      </c>
      <c r="JG63" s="679">
        <f t="shared" si="69"/>
        <v>1.8</v>
      </c>
      <c r="JH63" s="679">
        <f t="shared" si="69"/>
        <v>1.9</v>
      </c>
      <c r="JI63" s="679">
        <f t="shared" si="69"/>
        <v>1.9</v>
      </c>
      <c r="JJ63" s="679">
        <f t="shared" si="69"/>
        <v>1.9</v>
      </c>
      <c r="JK63" s="679">
        <f t="shared" si="69"/>
        <v>1.9</v>
      </c>
      <c r="JL63" s="679">
        <f t="shared" si="69"/>
        <v>1.9</v>
      </c>
      <c r="JM63" s="679">
        <f t="shared" si="69"/>
        <v>1.9</v>
      </c>
      <c r="JN63" s="679">
        <f t="shared" si="69"/>
        <v>1.9</v>
      </c>
      <c r="JO63" s="679">
        <f t="shared" si="69"/>
        <v>2</v>
      </c>
      <c r="JP63" s="679">
        <f t="shared" si="69"/>
        <v>2.0299999999999998</v>
      </c>
      <c r="JQ63" s="679">
        <f t="shared" si="69"/>
        <v>2.0399999999999996</v>
      </c>
      <c r="JR63" s="679">
        <f t="shared" si="69"/>
        <v>2.0499999999999994</v>
      </c>
      <c r="JS63" s="679">
        <f t="shared" si="69"/>
        <v>2.0599999999999992</v>
      </c>
      <c r="JT63" s="679">
        <f t="shared" si="69"/>
        <v>2.069999999999999</v>
      </c>
      <c r="JU63" s="679">
        <f t="shared" si="69"/>
        <v>2.0799999999999987</v>
      </c>
      <c r="JV63" s="679">
        <f t="shared" si="69"/>
        <v>2.0899999999999985</v>
      </c>
      <c r="JW63" s="679">
        <f t="shared" si="69"/>
        <v>2.0999999999999983</v>
      </c>
      <c r="JX63" s="679">
        <f t="shared" si="69"/>
        <v>2.1099999999999981</v>
      </c>
      <c r="JY63" s="679">
        <f t="shared" si="69"/>
        <v>2.1199999999999979</v>
      </c>
      <c r="JZ63" s="679">
        <f t="shared" si="69"/>
        <v>2.1299999999999977</v>
      </c>
      <c r="KA63" s="679">
        <f t="shared" si="69"/>
        <v>2.1399999999999975</v>
      </c>
      <c r="KB63" s="679">
        <f t="shared" si="69"/>
        <v>2.1499999999999972</v>
      </c>
      <c r="KC63" s="679">
        <f t="shared" si="69"/>
        <v>2.159999999999997</v>
      </c>
      <c r="KD63" s="679">
        <f t="shared" si="69"/>
        <v>2.2000000000000002</v>
      </c>
      <c r="KE63" s="679">
        <f t="shared" si="69"/>
        <v>2.2000000000000002</v>
      </c>
      <c r="KF63" s="679">
        <f t="shared" si="69"/>
        <v>2.2000000000000002</v>
      </c>
      <c r="KG63" s="679">
        <f t="shared" si="69"/>
        <v>2.2000000000000002</v>
      </c>
      <c r="KH63" s="679">
        <f t="shared" si="69"/>
        <v>2.2000000000000002</v>
      </c>
      <c r="KI63" s="679">
        <f t="shared" si="69"/>
        <v>2.2000000000000002</v>
      </c>
      <c r="KJ63" s="679">
        <f t="shared" si="69"/>
        <v>2.2000000000000002</v>
      </c>
      <c r="KK63" s="679">
        <f t="shared" si="69"/>
        <v>2.2000000000000002</v>
      </c>
      <c r="KL63" s="679">
        <f t="shared" si="69"/>
        <v>2.2000000000000002</v>
      </c>
      <c r="KM63" s="679">
        <f t="shared" si="69"/>
        <v>2.2000000000000002</v>
      </c>
      <c r="KN63" s="679">
        <f t="shared" si="69"/>
        <v>1.85</v>
      </c>
      <c r="KO63" s="679">
        <f t="shared" si="69"/>
        <v>1.85</v>
      </c>
      <c r="KP63" s="679">
        <f t="shared" si="69"/>
        <v>1.85</v>
      </c>
      <c r="KQ63" s="679">
        <f t="shared" si="69"/>
        <v>1.85</v>
      </c>
      <c r="KR63" s="679">
        <f t="shared" si="69"/>
        <v>1.85</v>
      </c>
      <c r="KS63" s="679">
        <f t="shared" si="69"/>
        <v>1.85</v>
      </c>
      <c r="KT63" s="679">
        <f t="shared" si="69"/>
        <v>1.85</v>
      </c>
      <c r="KU63" s="679">
        <f t="shared" si="69"/>
        <v>1.85</v>
      </c>
      <c r="KV63" s="679">
        <f t="shared" si="69"/>
        <v>1.85</v>
      </c>
      <c r="KW63" s="679">
        <f t="shared" si="69"/>
        <v>1.85</v>
      </c>
      <c r="KX63" s="679">
        <f t="shared" si="69"/>
        <v>1.85</v>
      </c>
      <c r="KY63" s="679">
        <f t="shared" si="69"/>
        <v>1.85</v>
      </c>
      <c r="KZ63" s="679">
        <f t="shared" si="69"/>
        <v>1.85</v>
      </c>
      <c r="LA63" s="679">
        <f t="shared" si="69"/>
        <v>1.8</v>
      </c>
      <c r="LB63" s="679">
        <f t="shared" si="69"/>
        <v>1.8</v>
      </c>
      <c r="LC63" s="679">
        <f t="shared" si="69"/>
        <v>1.8</v>
      </c>
      <c r="LD63" s="679">
        <f t="shared" si="69"/>
        <v>1.8</v>
      </c>
      <c r="LE63" s="679">
        <f t="shared" si="69"/>
        <v>1.8</v>
      </c>
      <c r="LF63" s="679">
        <f t="shared" si="69"/>
        <v>1.8</v>
      </c>
      <c r="LG63" s="679">
        <f t="shared" si="69"/>
        <v>1.8</v>
      </c>
      <c r="LH63" s="679">
        <f t="shared" si="69"/>
        <v>1.9</v>
      </c>
      <c r="LI63" s="679">
        <f t="shared" si="69"/>
        <v>1.9</v>
      </c>
      <c r="LJ63" s="679">
        <f t="shared" si="69"/>
        <v>1.9</v>
      </c>
      <c r="LK63" s="679">
        <f t="shared" si="69"/>
        <v>1.9</v>
      </c>
      <c r="LL63" s="679">
        <f t="shared" si="69"/>
        <v>1.9</v>
      </c>
      <c r="LM63" s="679">
        <f t="shared" si="69"/>
        <v>1.9</v>
      </c>
      <c r="LN63" s="679">
        <f t="shared" si="69"/>
        <v>1.9</v>
      </c>
      <c r="LO63" s="679">
        <f t="shared" si="69"/>
        <v>2</v>
      </c>
      <c r="LP63" s="679">
        <f t="shared" si="69"/>
        <v>2.0299999999999998</v>
      </c>
      <c r="LQ63" s="679">
        <f t="shared" si="69"/>
        <v>2.0399999999999996</v>
      </c>
      <c r="LR63" s="679">
        <f t="shared" ref="LR63" si="76">LR60</f>
        <v>2.0499999999999994</v>
      </c>
      <c r="LS63" s="679">
        <f t="shared" si="70"/>
        <v>2.0599999999999992</v>
      </c>
      <c r="LT63" s="679">
        <f t="shared" si="70"/>
        <v>2.069999999999999</v>
      </c>
      <c r="LU63" s="679">
        <f t="shared" si="70"/>
        <v>2.0799999999999987</v>
      </c>
      <c r="LV63" s="679">
        <f t="shared" si="70"/>
        <v>2.0899999999999985</v>
      </c>
      <c r="LW63" s="679">
        <f t="shared" si="70"/>
        <v>2.0999999999999983</v>
      </c>
      <c r="LX63" s="679">
        <f t="shared" si="70"/>
        <v>2.1099999999999981</v>
      </c>
      <c r="LY63" s="679">
        <f t="shared" si="70"/>
        <v>2.1199999999999979</v>
      </c>
      <c r="LZ63" s="679">
        <f t="shared" si="70"/>
        <v>2.1299999999999977</v>
      </c>
      <c r="MA63" s="679">
        <f t="shared" si="70"/>
        <v>2.1399999999999975</v>
      </c>
      <c r="MB63" s="679">
        <f t="shared" si="70"/>
        <v>2.1499999999999972</v>
      </c>
      <c r="MC63" s="679">
        <f t="shared" si="70"/>
        <v>2.159999999999997</v>
      </c>
      <c r="MD63" s="679">
        <f t="shared" si="70"/>
        <v>2.2000000000000002</v>
      </c>
      <c r="ME63" s="679">
        <f t="shared" si="70"/>
        <v>2.2000000000000002</v>
      </c>
      <c r="MF63" s="679">
        <f t="shared" si="70"/>
        <v>2.2000000000000002</v>
      </c>
      <c r="MG63" s="679">
        <f t="shared" si="70"/>
        <v>2.2000000000000002</v>
      </c>
      <c r="MH63" s="679">
        <f t="shared" si="70"/>
        <v>2.2000000000000002</v>
      </c>
      <c r="MI63" s="679">
        <f t="shared" si="70"/>
        <v>2.2000000000000002</v>
      </c>
      <c r="MJ63" s="679">
        <f t="shared" si="70"/>
        <v>2.2000000000000002</v>
      </c>
      <c r="MK63" s="679">
        <f t="shared" si="70"/>
        <v>2.2000000000000002</v>
      </c>
      <c r="ML63" s="679">
        <f t="shared" si="70"/>
        <v>2.2000000000000002</v>
      </c>
      <c r="MM63" s="679">
        <f t="shared" si="70"/>
        <v>2.2000000000000002</v>
      </c>
      <c r="MN63" s="679">
        <f t="shared" si="70"/>
        <v>1.85</v>
      </c>
      <c r="MO63" s="679">
        <f t="shared" si="70"/>
        <v>1.85</v>
      </c>
      <c r="MP63" s="679">
        <f t="shared" si="70"/>
        <v>1.85</v>
      </c>
      <c r="MQ63" s="679">
        <f t="shared" si="70"/>
        <v>1.85</v>
      </c>
      <c r="MR63" s="679">
        <f t="shared" si="70"/>
        <v>1.85</v>
      </c>
      <c r="MS63" s="679">
        <f t="shared" si="70"/>
        <v>1.85</v>
      </c>
      <c r="MT63" s="679">
        <f t="shared" si="70"/>
        <v>1.85</v>
      </c>
      <c r="MU63" s="679">
        <f t="shared" si="70"/>
        <v>1.85</v>
      </c>
      <c r="MV63" s="679">
        <f t="shared" si="70"/>
        <v>1.85</v>
      </c>
      <c r="MW63" s="679">
        <f t="shared" si="70"/>
        <v>1.85</v>
      </c>
      <c r="MX63" s="679">
        <f t="shared" si="70"/>
        <v>1.85</v>
      </c>
      <c r="MY63" s="679">
        <f t="shared" si="70"/>
        <v>1.85</v>
      </c>
      <c r="MZ63" s="679">
        <f t="shared" si="70"/>
        <v>1.85</v>
      </c>
      <c r="NA63" s="679">
        <f t="shared" si="70"/>
        <v>1.8</v>
      </c>
      <c r="NB63" s="679">
        <f t="shared" si="70"/>
        <v>1.8</v>
      </c>
      <c r="NC63" s="679">
        <f t="shared" si="70"/>
        <v>1.8</v>
      </c>
      <c r="ND63" s="679">
        <f t="shared" si="70"/>
        <v>1.8</v>
      </c>
      <c r="NE63" s="679">
        <f t="shared" si="70"/>
        <v>1.8</v>
      </c>
      <c r="NF63" s="679">
        <f t="shared" si="70"/>
        <v>1.8</v>
      </c>
      <c r="NG63" s="679">
        <f t="shared" si="70"/>
        <v>1.8</v>
      </c>
      <c r="NH63" s="679">
        <f t="shared" si="70"/>
        <v>1.9</v>
      </c>
      <c r="NI63" s="679">
        <f t="shared" si="70"/>
        <v>1.9</v>
      </c>
      <c r="NJ63" s="679">
        <f t="shared" si="70"/>
        <v>1.9</v>
      </c>
      <c r="NK63" s="679">
        <f t="shared" si="70"/>
        <v>1.9</v>
      </c>
      <c r="NL63" s="679">
        <f t="shared" si="70"/>
        <v>1.9</v>
      </c>
      <c r="NM63" s="679">
        <f t="shared" si="70"/>
        <v>1.9</v>
      </c>
      <c r="NN63" s="679">
        <f t="shared" si="70"/>
        <v>1.9</v>
      </c>
      <c r="NO63" s="679">
        <f t="shared" si="70"/>
        <v>2</v>
      </c>
      <c r="NP63" s="679">
        <f t="shared" si="70"/>
        <v>2.0299999999999998</v>
      </c>
      <c r="NQ63" s="679">
        <f t="shared" si="70"/>
        <v>2.0399999999999996</v>
      </c>
      <c r="NR63" s="679">
        <f t="shared" si="70"/>
        <v>2.0499999999999994</v>
      </c>
      <c r="NS63" s="679">
        <f t="shared" si="70"/>
        <v>2.0599999999999992</v>
      </c>
      <c r="NT63" s="679">
        <f t="shared" si="70"/>
        <v>2.069999999999999</v>
      </c>
      <c r="NU63" s="679">
        <f t="shared" si="70"/>
        <v>2.0799999999999987</v>
      </c>
      <c r="NV63" s="679">
        <f t="shared" si="70"/>
        <v>2.0899999999999985</v>
      </c>
      <c r="NW63" s="679">
        <f t="shared" si="70"/>
        <v>2.0999999999999983</v>
      </c>
      <c r="NX63" s="679">
        <f t="shared" si="70"/>
        <v>2.1099999999999981</v>
      </c>
      <c r="NY63" s="679">
        <f t="shared" si="70"/>
        <v>2.1199999999999979</v>
      </c>
      <c r="NZ63" s="679">
        <f t="shared" si="70"/>
        <v>2.1299999999999977</v>
      </c>
      <c r="OA63" s="679">
        <f t="shared" si="70"/>
        <v>2.1399999999999975</v>
      </c>
      <c r="OB63" s="679">
        <f t="shared" si="70"/>
        <v>2.1499999999999972</v>
      </c>
      <c r="OC63" s="679">
        <f t="shared" si="70"/>
        <v>2.159999999999997</v>
      </c>
      <c r="OD63" s="679">
        <f t="shared" ref="OD63" si="77">OD60</f>
        <v>2.2000000000000002</v>
      </c>
      <c r="OE63" s="679">
        <f t="shared" si="71"/>
        <v>2.2000000000000002</v>
      </c>
      <c r="OF63" s="679">
        <f t="shared" si="71"/>
        <v>2.2000000000000002</v>
      </c>
      <c r="OG63" s="679">
        <f t="shared" si="71"/>
        <v>2.2000000000000002</v>
      </c>
      <c r="OH63" s="679">
        <f t="shared" si="71"/>
        <v>2.2000000000000002</v>
      </c>
      <c r="OI63" s="679">
        <f t="shared" si="71"/>
        <v>2.2000000000000002</v>
      </c>
      <c r="OJ63" s="679">
        <f t="shared" si="71"/>
        <v>2.2000000000000002</v>
      </c>
      <c r="OK63" s="679">
        <f t="shared" si="71"/>
        <v>2.2000000000000002</v>
      </c>
      <c r="OL63" s="679">
        <f t="shared" si="71"/>
        <v>2.2000000000000002</v>
      </c>
      <c r="OM63" s="679">
        <f t="shared" si="71"/>
        <v>2.2000000000000002</v>
      </c>
      <c r="ON63" s="679">
        <f t="shared" si="71"/>
        <v>1.85</v>
      </c>
      <c r="OO63" s="679">
        <f t="shared" si="71"/>
        <v>1.85</v>
      </c>
      <c r="OP63" s="679">
        <f t="shared" si="71"/>
        <v>1.85</v>
      </c>
      <c r="OQ63" s="679">
        <f t="shared" si="71"/>
        <v>1.85</v>
      </c>
      <c r="OR63" s="679">
        <f t="shared" si="71"/>
        <v>1.85</v>
      </c>
      <c r="OS63" s="679">
        <f t="shared" si="71"/>
        <v>1.85</v>
      </c>
      <c r="OT63" s="679">
        <f t="shared" si="71"/>
        <v>1.85</v>
      </c>
      <c r="OU63" s="679">
        <f t="shared" si="71"/>
        <v>1.85</v>
      </c>
      <c r="OV63" s="679">
        <f t="shared" si="71"/>
        <v>1.85</v>
      </c>
      <c r="OW63" s="679">
        <f t="shared" si="71"/>
        <v>1.85</v>
      </c>
      <c r="OX63" s="679">
        <f t="shared" si="71"/>
        <v>1.85</v>
      </c>
      <c r="OY63" s="679">
        <f t="shared" si="71"/>
        <v>1.85</v>
      </c>
      <c r="OZ63" s="679">
        <f t="shared" si="71"/>
        <v>1.85</v>
      </c>
      <c r="PA63" s="679">
        <f t="shared" si="71"/>
        <v>1.8</v>
      </c>
      <c r="PB63" s="679">
        <f t="shared" si="71"/>
        <v>1.8</v>
      </c>
      <c r="PC63" s="679">
        <f t="shared" si="71"/>
        <v>1.8</v>
      </c>
      <c r="PD63" s="679">
        <f t="shared" si="71"/>
        <v>1.8</v>
      </c>
      <c r="PE63" s="679">
        <f t="shared" si="71"/>
        <v>1.8</v>
      </c>
      <c r="PF63" s="679">
        <f t="shared" si="71"/>
        <v>1.8</v>
      </c>
      <c r="PG63" s="679">
        <f t="shared" si="71"/>
        <v>1.8</v>
      </c>
      <c r="PH63" s="679">
        <f t="shared" si="71"/>
        <v>1.9</v>
      </c>
      <c r="PI63" s="679">
        <f t="shared" si="71"/>
        <v>1.9</v>
      </c>
      <c r="PJ63" s="679">
        <f t="shared" si="71"/>
        <v>1.9</v>
      </c>
      <c r="PK63" s="679">
        <f t="shared" si="71"/>
        <v>1.9</v>
      </c>
      <c r="PL63" s="679">
        <f t="shared" si="71"/>
        <v>1.9</v>
      </c>
      <c r="PM63" s="679">
        <f t="shared" si="71"/>
        <v>1.9</v>
      </c>
      <c r="PN63" s="679">
        <f t="shared" si="71"/>
        <v>1.9</v>
      </c>
      <c r="PO63" s="679">
        <f t="shared" si="71"/>
        <v>2</v>
      </c>
      <c r="PP63" s="679">
        <f t="shared" si="71"/>
        <v>2.0299999999999998</v>
      </c>
      <c r="PQ63" s="679">
        <f t="shared" si="71"/>
        <v>2.0399999999999996</v>
      </c>
      <c r="PR63" s="679">
        <f t="shared" si="71"/>
        <v>2.0499999999999994</v>
      </c>
      <c r="PS63" s="679">
        <f t="shared" si="71"/>
        <v>2.0599999999999992</v>
      </c>
      <c r="PT63" s="679">
        <f t="shared" si="71"/>
        <v>2.069999999999999</v>
      </c>
      <c r="PU63" s="679">
        <f t="shared" si="71"/>
        <v>2.0799999999999987</v>
      </c>
      <c r="PV63" s="679">
        <f t="shared" si="71"/>
        <v>2.0899999999999985</v>
      </c>
      <c r="PW63" s="679">
        <f t="shared" si="71"/>
        <v>2.0999999999999983</v>
      </c>
      <c r="PX63" s="679">
        <f t="shared" si="71"/>
        <v>2.1099999999999981</v>
      </c>
      <c r="PY63" s="679">
        <f t="shared" si="71"/>
        <v>2.1199999999999979</v>
      </c>
      <c r="PZ63" s="679">
        <f t="shared" si="71"/>
        <v>2.1299999999999977</v>
      </c>
      <c r="QA63" s="679">
        <f t="shared" si="71"/>
        <v>2.1399999999999975</v>
      </c>
      <c r="QB63" s="679">
        <f t="shared" si="71"/>
        <v>2.1499999999999972</v>
      </c>
      <c r="QC63" s="679">
        <f t="shared" si="71"/>
        <v>2.159999999999997</v>
      </c>
      <c r="QD63" s="679">
        <f t="shared" si="71"/>
        <v>2.2000000000000002</v>
      </c>
      <c r="QE63" s="679">
        <f t="shared" si="71"/>
        <v>2.2000000000000002</v>
      </c>
      <c r="QF63" s="679">
        <f t="shared" si="71"/>
        <v>2.2000000000000002</v>
      </c>
      <c r="QG63" s="679">
        <f t="shared" si="71"/>
        <v>2.2000000000000002</v>
      </c>
      <c r="QH63" s="679">
        <f t="shared" si="71"/>
        <v>2.2000000000000002</v>
      </c>
      <c r="QI63" s="679">
        <f t="shared" si="71"/>
        <v>2.2000000000000002</v>
      </c>
      <c r="QJ63" s="679">
        <f t="shared" si="71"/>
        <v>2.2000000000000002</v>
      </c>
      <c r="QK63" s="679">
        <f t="shared" si="71"/>
        <v>2.2000000000000002</v>
      </c>
      <c r="QL63" s="679">
        <f t="shared" si="71"/>
        <v>2.2000000000000002</v>
      </c>
      <c r="QM63" s="679">
        <f t="shared" si="71"/>
        <v>2.2000000000000002</v>
      </c>
      <c r="QN63" s="679">
        <f t="shared" si="71"/>
        <v>1.85</v>
      </c>
      <c r="QO63" s="679">
        <f t="shared" si="71"/>
        <v>1.85</v>
      </c>
      <c r="QP63" s="679">
        <f t="shared" ref="QP63" si="78">QP60</f>
        <v>1.85</v>
      </c>
      <c r="QQ63" s="679">
        <f t="shared" si="72"/>
        <v>1.85</v>
      </c>
      <c r="QR63" s="679">
        <f t="shared" si="72"/>
        <v>1.85</v>
      </c>
      <c r="QS63" s="679">
        <f t="shared" si="72"/>
        <v>1.85</v>
      </c>
      <c r="QT63" s="679">
        <f t="shared" si="72"/>
        <v>1.85</v>
      </c>
      <c r="QU63" s="679">
        <f t="shared" si="72"/>
        <v>1.85</v>
      </c>
      <c r="QV63" s="679">
        <f t="shared" si="72"/>
        <v>1.85</v>
      </c>
      <c r="QW63" s="679">
        <f t="shared" si="72"/>
        <v>1.85</v>
      </c>
      <c r="QX63" s="679">
        <f t="shared" si="72"/>
        <v>1.85</v>
      </c>
      <c r="QY63" s="679">
        <f t="shared" si="72"/>
        <v>1.85</v>
      </c>
      <c r="QZ63" s="679">
        <f t="shared" si="72"/>
        <v>1.85</v>
      </c>
      <c r="RA63" s="679">
        <f t="shared" si="72"/>
        <v>1.8</v>
      </c>
      <c r="RB63" s="679">
        <f t="shared" si="72"/>
        <v>1.8</v>
      </c>
      <c r="RC63" s="679">
        <f t="shared" si="72"/>
        <v>1.8</v>
      </c>
      <c r="RD63" s="679">
        <f t="shared" si="72"/>
        <v>1.8</v>
      </c>
      <c r="RE63" s="679">
        <f t="shared" si="72"/>
        <v>1.8</v>
      </c>
      <c r="RF63" s="679">
        <f t="shared" si="72"/>
        <v>1.8</v>
      </c>
      <c r="RG63" s="679">
        <f t="shared" si="72"/>
        <v>1.8</v>
      </c>
      <c r="RH63" s="679">
        <f t="shared" si="72"/>
        <v>1.9</v>
      </c>
      <c r="RI63" s="679">
        <f t="shared" si="72"/>
        <v>1.9</v>
      </c>
      <c r="RJ63" s="679">
        <f t="shared" si="72"/>
        <v>1.9</v>
      </c>
      <c r="RK63" s="679">
        <f t="shared" si="72"/>
        <v>1.9</v>
      </c>
      <c r="RL63" s="679">
        <f t="shared" si="72"/>
        <v>1.9</v>
      </c>
      <c r="RM63" s="679">
        <f t="shared" si="72"/>
        <v>1.9</v>
      </c>
      <c r="RN63" s="679">
        <f t="shared" si="72"/>
        <v>1.9</v>
      </c>
      <c r="RO63" s="679">
        <f t="shared" si="72"/>
        <v>2</v>
      </c>
      <c r="RP63" s="679">
        <f t="shared" si="72"/>
        <v>2.0299999999999998</v>
      </c>
      <c r="RQ63" s="679">
        <f t="shared" si="72"/>
        <v>2.0399999999999996</v>
      </c>
      <c r="RR63" s="679">
        <f t="shared" si="72"/>
        <v>2.0499999999999994</v>
      </c>
      <c r="RS63" s="679">
        <f t="shared" si="72"/>
        <v>2.0599999999999992</v>
      </c>
      <c r="RT63" s="679">
        <f t="shared" si="72"/>
        <v>2.069999999999999</v>
      </c>
      <c r="RU63" s="679">
        <f t="shared" si="72"/>
        <v>2.0799999999999987</v>
      </c>
      <c r="RV63" s="679">
        <f t="shared" si="72"/>
        <v>2.0899999999999985</v>
      </c>
      <c r="RW63" s="679">
        <f t="shared" si="72"/>
        <v>2.0999999999999983</v>
      </c>
      <c r="RX63" s="679">
        <f t="shared" si="72"/>
        <v>2.1099999999999981</v>
      </c>
      <c r="RY63" s="679">
        <f t="shared" si="72"/>
        <v>2.1199999999999979</v>
      </c>
      <c r="RZ63" s="679">
        <f t="shared" si="72"/>
        <v>2.1299999999999977</v>
      </c>
      <c r="SA63" s="679">
        <f t="shared" si="72"/>
        <v>2.1399999999999975</v>
      </c>
      <c r="SB63" s="679">
        <f t="shared" si="72"/>
        <v>2.1499999999999972</v>
      </c>
      <c r="SC63" s="679">
        <f t="shared" si="72"/>
        <v>2.159999999999997</v>
      </c>
      <c r="SD63" s="679">
        <f t="shared" si="72"/>
        <v>2.2000000000000002</v>
      </c>
      <c r="SE63" s="679">
        <f t="shared" si="72"/>
        <v>2.2000000000000002</v>
      </c>
      <c r="SF63" s="679">
        <f t="shared" si="72"/>
        <v>2.2000000000000002</v>
      </c>
      <c r="SG63" s="679">
        <f t="shared" si="72"/>
        <v>2.2000000000000002</v>
      </c>
      <c r="SH63" s="679">
        <f t="shared" si="72"/>
        <v>2.2000000000000002</v>
      </c>
      <c r="SI63" s="471"/>
      <c r="SJ63" s="452"/>
      <c r="SK63" s="440"/>
      <c r="SL63" s="440"/>
      <c r="SM63" s="440"/>
    </row>
    <row r="64" spans="1:507" hidden="1" outlineLevel="3" x14ac:dyDescent="0.25">
      <c r="A64" s="440"/>
      <c r="B64" s="449"/>
      <c r="C64" s="659">
        <f t="shared" si="62"/>
        <v>4</v>
      </c>
      <c r="D64" s="471"/>
      <c r="E64" s="529"/>
      <c r="F64" s="529"/>
      <c r="G64" s="471"/>
      <c r="H64" s="478"/>
      <c r="I64" s="492" t="s">
        <v>242</v>
      </c>
      <c r="J64" s="681"/>
      <c r="K64" s="493">
        <f t="shared" ref="K64:BV65" si="79">K61</f>
        <v>1.8</v>
      </c>
      <c r="L64" s="493">
        <f t="shared" si="79"/>
        <v>1.8</v>
      </c>
      <c r="M64" s="493">
        <f t="shared" si="79"/>
        <v>1.8</v>
      </c>
      <c r="N64" s="493">
        <f t="shared" si="79"/>
        <v>1.8</v>
      </c>
      <c r="O64" s="493">
        <f t="shared" si="79"/>
        <v>1.8</v>
      </c>
      <c r="P64" s="493">
        <f t="shared" si="79"/>
        <v>1.9</v>
      </c>
      <c r="Q64" s="493">
        <f t="shared" si="79"/>
        <v>1.9</v>
      </c>
      <c r="R64" s="493">
        <f t="shared" si="79"/>
        <v>1.9</v>
      </c>
      <c r="S64" s="493">
        <f t="shared" si="79"/>
        <v>1.9</v>
      </c>
      <c r="T64" s="493">
        <f t="shared" si="79"/>
        <v>1.9</v>
      </c>
      <c r="U64" s="493">
        <f t="shared" si="79"/>
        <v>2</v>
      </c>
      <c r="V64" s="493">
        <f t="shared" si="79"/>
        <v>2.0099999999999998</v>
      </c>
      <c r="W64" s="493">
        <f t="shared" si="79"/>
        <v>2.0199999999999996</v>
      </c>
      <c r="X64" s="493">
        <f t="shared" si="79"/>
        <v>2.0299999999999994</v>
      </c>
      <c r="Y64" s="493">
        <f t="shared" si="79"/>
        <v>2.0399999999999991</v>
      </c>
      <c r="Z64" s="493">
        <f t="shared" si="79"/>
        <v>2.0499999999999989</v>
      </c>
      <c r="AA64" s="493">
        <f t="shared" si="79"/>
        <v>2.0599999999999987</v>
      </c>
      <c r="AB64" s="493">
        <f t="shared" si="79"/>
        <v>2.0699999999999985</v>
      </c>
      <c r="AC64" s="493">
        <f t="shared" si="79"/>
        <v>2.0799999999999983</v>
      </c>
      <c r="AD64" s="493">
        <f t="shared" si="79"/>
        <v>2.0799999999999983</v>
      </c>
      <c r="AE64" s="493">
        <f t="shared" si="79"/>
        <v>2.0799999999999983</v>
      </c>
      <c r="AF64" s="493">
        <f t="shared" si="79"/>
        <v>2.0799999999999983</v>
      </c>
      <c r="AG64" s="493">
        <f t="shared" si="79"/>
        <v>2.0799999999999983</v>
      </c>
      <c r="AH64" s="493">
        <f t="shared" si="79"/>
        <v>2.0799999999999983</v>
      </c>
      <c r="AI64" s="493">
        <f t="shared" si="79"/>
        <v>2.0799999999999983</v>
      </c>
      <c r="AJ64" s="493">
        <f t="shared" si="79"/>
        <v>2.0799999999999983</v>
      </c>
      <c r="AK64" s="493">
        <f t="shared" si="79"/>
        <v>2.0799999999999983</v>
      </c>
      <c r="AL64" s="493">
        <f t="shared" si="79"/>
        <v>2.0799999999999983</v>
      </c>
      <c r="AM64" s="493">
        <f t="shared" si="79"/>
        <v>2.0799999999999983</v>
      </c>
      <c r="AN64" s="493">
        <f t="shared" si="79"/>
        <v>1.7</v>
      </c>
      <c r="AO64" s="493">
        <f t="shared" si="79"/>
        <v>1.7</v>
      </c>
      <c r="AP64" s="493">
        <f t="shared" si="79"/>
        <v>1.7</v>
      </c>
      <c r="AQ64" s="493">
        <f t="shared" si="79"/>
        <v>1.7</v>
      </c>
      <c r="AR64" s="493">
        <f t="shared" si="79"/>
        <v>1.7</v>
      </c>
      <c r="AS64" s="493">
        <f t="shared" si="79"/>
        <v>1.7</v>
      </c>
      <c r="AT64" s="493">
        <f t="shared" si="79"/>
        <v>1.7</v>
      </c>
      <c r="AU64" s="493">
        <f t="shared" si="79"/>
        <v>1.7</v>
      </c>
      <c r="AV64" s="493">
        <f t="shared" si="79"/>
        <v>1.5</v>
      </c>
      <c r="AW64" s="493">
        <f t="shared" si="79"/>
        <v>1.5</v>
      </c>
      <c r="AX64" s="493">
        <f t="shared" si="79"/>
        <v>1.5</v>
      </c>
      <c r="AY64" s="493">
        <f t="shared" si="79"/>
        <v>1.5</v>
      </c>
      <c r="AZ64" s="493">
        <f t="shared" si="79"/>
        <v>1.5</v>
      </c>
      <c r="BA64" s="493">
        <f t="shared" si="79"/>
        <v>1.5</v>
      </c>
      <c r="BB64" s="493">
        <f t="shared" si="79"/>
        <v>1.6</v>
      </c>
      <c r="BC64" s="493">
        <f t="shared" si="79"/>
        <v>1.6</v>
      </c>
      <c r="BD64" s="493">
        <f t="shared" si="79"/>
        <v>1.6</v>
      </c>
      <c r="BE64" s="493">
        <f t="shared" si="79"/>
        <v>1.6</v>
      </c>
      <c r="BF64" s="493">
        <f t="shared" si="79"/>
        <v>1.6</v>
      </c>
      <c r="BG64" s="493">
        <f t="shared" si="79"/>
        <v>1.6</v>
      </c>
      <c r="BH64" s="493">
        <f t="shared" si="79"/>
        <v>1.7</v>
      </c>
      <c r="BI64" s="493">
        <f t="shared" si="79"/>
        <v>1.7</v>
      </c>
      <c r="BJ64" s="493">
        <f t="shared" si="79"/>
        <v>1.7</v>
      </c>
      <c r="BK64" s="679">
        <f t="shared" si="79"/>
        <v>1.8</v>
      </c>
      <c r="BL64" s="679">
        <f t="shared" si="79"/>
        <v>1.8</v>
      </c>
      <c r="BM64" s="679">
        <f t="shared" si="79"/>
        <v>1.8</v>
      </c>
      <c r="BN64" s="679">
        <f t="shared" si="79"/>
        <v>1.8</v>
      </c>
      <c r="BO64" s="679">
        <f t="shared" si="79"/>
        <v>1.8</v>
      </c>
      <c r="BP64" s="679">
        <f t="shared" si="79"/>
        <v>1.9</v>
      </c>
      <c r="BQ64" s="679">
        <f t="shared" si="79"/>
        <v>1.9</v>
      </c>
      <c r="BR64" s="679">
        <f t="shared" si="79"/>
        <v>1.9</v>
      </c>
      <c r="BS64" s="679">
        <f t="shared" si="79"/>
        <v>1.9</v>
      </c>
      <c r="BT64" s="679">
        <f t="shared" si="79"/>
        <v>1.9</v>
      </c>
      <c r="BU64" s="679">
        <f t="shared" si="79"/>
        <v>2</v>
      </c>
      <c r="BV64" s="679">
        <f>BV61</f>
        <v>2.0099999999999998</v>
      </c>
      <c r="BW64" s="679">
        <f>BW61</f>
        <v>2.0199999999999996</v>
      </c>
      <c r="BX64" s="679">
        <f t="shared" si="66"/>
        <v>2.0299999999999994</v>
      </c>
      <c r="BY64" s="679">
        <f t="shared" si="66"/>
        <v>2.0399999999999991</v>
      </c>
      <c r="BZ64" s="679">
        <f t="shared" ref="BZ64:EK65" si="80">BZ61</f>
        <v>2.0499999999999989</v>
      </c>
      <c r="CA64" s="679">
        <f t="shared" si="80"/>
        <v>2.0599999999999987</v>
      </c>
      <c r="CB64" s="679">
        <f t="shared" si="80"/>
        <v>2.0699999999999985</v>
      </c>
      <c r="CC64" s="679">
        <f t="shared" si="80"/>
        <v>2.0799999999999983</v>
      </c>
      <c r="CD64" s="679">
        <f t="shared" si="80"/>
        <v>2.0799999999999983</v>
      </c>
      <c r="CE64" s="679">
        <f t="shared" si="80"/>
        <v>2.0799999999999983</v>
      </c>
      <c r="CF64" s="679">
        <f t="shared" si="80"/>
        <v>2.0799999999999983</v>
      </c>
      <c r="CG64" s="679">
        <f t="shared" si="80"/>
        <v>2.0799999999999983</v>
      </c>
      <c r="CH64" s="679">
        <f t="shared" si="80"/>
        <v>2.0799999999999983</v>
      </c>
      <c r="CI64" s="679">
        <f t="shared" si="80"/>
        <v>2.0799999999999983</v>
      </c>
      <c r="CJ64" s="679">
        <f t="shared" si="80"/>
        <v>2.0799999999999983</v>
      </c>
      <c r="CK64" s="679">
        <f t="shared" si="80"/>
        <v>2.0799999999999983</v>
      </c>
      <c r="CL64" s="679">
        <f t="shared" si="80"/>
        <v>2.0799999999999983</v>
      </c>
      <c r="CM64" s="679">
        <f t="shared" si="80"/>
        <v>2.0799999999999983</v>
      </c>
      <c r="CN64" s="679">
        <f t="shared" si="80"/>
        <v>1.7</v>
      </c>
      <c r="CO64" s="679">
        <f t="shared" si="80"/>
        <v>1.7</v>
      </c>
      <c r="CP64" s="679">
        <f t="shared" si="80"/>
        <v>1.7</v>
      </c>
      <c r="CQ64" s="679">
        <f t="shared" si="80"/>
        <v>1.7</v>
      </c>
      <c r="CR64" s="679">
        <f t="shared" si="80"/>
        <v>1.7</v>
      </c>
      <c r="CS64" s="679">
        <f t="shared" si="80"/>
        <v>1.7</v>
      </c>
      <c r="CT64" s="679">
        <f t="shared" si="80"/>
        <v>1.7</v>
      </c>
      <c r="CU64" s="679">
        <f t="shared" si="80"/>
        <v>1.7</v>
      </c>
      <c r="CV64" s="679">
        <f t="shared" si="80"/>
        <v>1.5</v>
      </c>
      <c r="CW64" s="679">
        <f t="shared" si="80"/>
        <v>1.5</v>
      </c>
      <c r="CX64" s="679">
        <f t="shared" si="80"/>
        <v>1.5</v>
      </c>
      <c r="CY64" s="679">
        <f t="shared" si="80"/>
        <v>1.5</v>
      </c>
      <c r="CZ64" s="679">
        <f t="shared" si="80"/>
        <v>1.5</v>
      </c>
      <c r="DA64" s="679">
        <f t="shared" si="80"/>
        <v>1.5</v>
      </c>
      <c r="DB64" s="679">
        <f t="shared" si="80"/>
        <v>1.6</v>
      </c>
      <c r="DC64" s="679">
        <f t="shared" si="80"/>
        <v>1.6</v>
      </c>
      <c r="DD64" s="679">
        <f t="shared" si="80"/>
        <v>1.6</v>
      </c>
      <c r="DE64" s="679">
        <f t="shared" si="80"/>
        <v>1.6</v>
      </c>
      <c r="DF64" s="679">
        <f t="shared" si="80"/>
        <v>1.6</v>
      </c>
      <c r="DG64" s="679">
        <f t="shared" si="80"/>
        <v>1.6</v>
      </c>
      <c r="DH64" s="679">
        <f t="shared" si="80"/>
        <v>1.7</v>
      </c>
      <c r="DI64" s="679">
        <f t="shared" si="80"/>
        <v>1.7</v>
      </c>
      <c r="DJ64" s="679">
        <f t="shared" si="80"/>
        <v>1.7</v>
      </c>
      <c r="DK64" s="679">
        <f t="shared" si="80"/>
        <v>1.8</v>
      </c>
      <c r="DL64" s="679">
        <f t="shared" si="80"/>
        <v>1.8</v>
      </c>
      <c r="DM64" s="679">
        <f t="shared" si="80"/>
        <v>1.8</v>
      </c>
      <c r="DN64" s="679">
        <f t="shared" si="80"/>
        <v>1.8</v>
      </c>
      <c r="DO64" s="679">
        <f t="shared" si="80"/>
        <v>1.8</v>
      </c>
      <c r="DP64" s="679">
        <f t="shared" si="80"/>
        <v>1.9</v>
      </c>
      <c r="DQ64" s="679">
        <f t="shared" si="80"/>
        <v>1.9</v>
      </c>
      <c r="DR64" s="679">
        <f t="shared" si="80"/>
        <v>1.9</v>
      </c>
      <c r="DS64" s="679">
        <f t="shared" si="80"/>
        <v>1.9</v>
      </c>
      <c r="DT64" s="679">
        <f t="shared" si="80"/>
        <v>1.9</v>
      </c>
      <c r="DU64" s="679">
        <f t="shared" si="80"/>
        <v>2</v>
      </c>
      <c r="DV64" s="679">
        <f t="shared" si="80"/>
        <v>2.0099999999999998</v>
      </c>
      <c r="DW64" s="679">
        <f t="shared" si="80"/>
        <v>2.0199999999999996</v>
      </c>
      <c r="DX64" s="679">
        <f t="shared" si="80"/>
        <v>2.0299999999999994</v>
      </c>
      <c r="DY64" s="679">
        <f t="shared" si="80"/>
        <v>2.0399999999999991</v>
      </c>
      <c r="DZ64" s="679">
        <f t="shared" si="80"/>
        <v>2.0499999999999989</v>
      </c>
      <c r="EA64" s="679">
        <f t="shared" si="80"/>
        <v>2.0599999999999987</v>
      </c>
      <c r="EB64" s="679">
        <f t="shared" si="80"/>
        <v>2.0699999999999985</v>
      </c>
      <c r="EC64" s="679">
        <f t="shared" si="80"/>
        <v>2.0799999999999983</v>
      </c>
      <c r="ED64" s="679">
        <f t="shared" si="80"/>
        <v>2.0799999999999983</v>
      </c>
      <c r="EE64" s="679">
        <f t="shared" si="80"/>
        <v>2.0799999999999983</v>
      </c>
      <c r="EF64" s="679">
        <f t="shared" si="80"/>
        <v>2.0799999999999983</v>
      </c>
      <c r="EG64" s="679">
        <f t="shared" si="80"/>
        <v>2.0799999999999983</v>
      </c>
      <c r="EH64" s="679">
        <f t="shared" si="80"/>
        <v>2.0799999999999983</v>
      </c>
      <c r="EI64" s="679">
        <f t="shared" si="80"/>
        <v>2.0799999999999983</v>
      </c>
      <c r="EJ64" s="679">
        <f t="shared" si="80"/>
        <v>2.0799999999999983</v>
      </c>
      <c r="EK64" s="679">
        <f t="shared" si="80"/>
        <v>2.0799999999999983</v>
      </c>
      <c r="EL64" s="679">
        <f t="shared" ref="EL64:GW65" si="81">EL61</f>
        <v>2.0799999999999983</v>
      </c>
      <c r="EM64" s="679">
        <f t="shared" si="81"/>
        <v>2.0799999999999983</v>
      </c>
      <c r="EN64" s="679">
        <f t="shared" si="81"/>
        <v>1.7</v>
      </c>
      <c r="EO64" s="679">
        <f t="shared" si="81"/>
        <v>1.7</v>
      </c>
      <c r="EP64" s="679">
        <f t="shared" si="81"/>
        <v>1.7</v>
      </c>
      <c r="EQ64" s="679">
        <f t="shared" si="81"/>
        <v>1.7</v>
      </c>
      <c r="ER64" s="679">
        <f t="shared" si="81"/>
        <v>1.7</v>
      </c>
      <c r="ES64" s="679">
        <f t="shared" si="81"/>
        <v>1.7</v>
      </c>
      <c r="ET64" s="679">
        <f t="shared" si="81"/>
        <v>1.7</v>
      </c>
      <c r="EU64" s="679">
        <f t="shared" si="81"/>
        <v>1.7</v>
      </c>
      <c r="EV64" s="679">
        <f t="shared" si="81"/>
        <v>1.5</v>
      </c>
      <c r="EW64" s="679">
        <f t="shared" si="81"/>
        <v>1.5</v>
      </c>
      <c r="EX64" s="679">
        <f t="shared" si="81"/>
        <v>1.5</v>
      </c>
      <c r="EY64" s="679">
        <f t="shared" si="81"/>
        <v>1.5</v>
      </c>
      <c r="EZ64" s="679">
        <f t="shared" si="81"/>
        <v>1.5</v>
      </c>
      <c r="FA64" s="679">
        <f t="shared" si="81"/>
        <v>1.5</v>
      </c>
      <c r="FB64" s="679">
        <f t="shared" si="81"/>
        <v>1.6</v>
      </c>
      <c r="FC64" s="679">
        <f t="shared" si="81"/>
        <v>1.6</v>
      </c>
      <c r="FD64" s="679">
        <f t="shared" si="81"/>
        <v>1.6</v>
      </c>
      <c r="FE64" s="679">
        <f t="shared" si="81"/>
        <v>1.6</v>
      </c>
      <c r="FF64" s="679">
        <f t="shared" si="81"/>
        <v>1.6</v>
      </c>
      <c r="FG64" s="679">
        <f t="shared" si="81"/>
        <v>1.6</v>
      </c>
      <c r="FH64" s="679">
        <f t="shared" si="81"/>
        <v>1.7</v>
      </c>
      <c r="FI64" s="679">
        <f t="shared" si="81"/>
        <v>1.7</v>
      </c>
      <c r="FJ64" s="679">
        <f t="shared" si="81"/>
        <v>1.7</v>
      </c>
      <c r="FK64" s="679">
        <f t="shared" si="81"/>
        <v>1.8</v>
      </c>
      <c r="FL64" s="679">
        <f t="shared" si="81"/>
        <v>1.8</v>
      </c>
      <c r="FM64" s="679">
        <f t="shared" si="81"/>
        <v>1.8</v>
      </c>
      <c r="FN64" s="679">
        <f t="shared" si="81"/>
        <v>1.8</v>
      </c>
      <c r="FO64" s="679">
        <f t="shared" si="81"/>
        <v>1.8</v>
      </c>
      <c r="FP64" s="679">
        <f t="shared" si="81"/>
        <v>1.9</v>
      </c>
      <c r="FQ64" s="679">
        <f t="shared" si="81"/>
        <v>1.9</v>
      </c>
      <c r="FR64" s="679">
        <f t="shared" si="81"/>
        <v>1.9</v>
      </c>
      <c r="FS64" s="679">
        <f t="shared" si="81"/>
        <v>1.9</v>
      </c>
      <c r="FT64" s="679">
        <f t="shared" si="81"/>
        <v>1.9</v>
      </c>
      <c r="FU64" s="679">
        <f t="shared" si="81"/>
        <v>2</v>
      </c>
      <c r="FV64" s="679">
        <f t="shared" si="81"/>
        <v>2.0099999999999998</v>
      </c>
      <c r="FW64" s="679">
        <f t="shared" si="81"/>
        <v>2.0199999999999996</v>
      </c>
      <c r="FX64" s="679">
        <f t="shared" si="81"/>
        <v>2.0299999999999994</v>
      </c>
      <c r="FY64" s="679">
        <f t="shared" si="81"/>
        <v>2.0399999999999991</v>
      </c>
      <c r="FZ64" s="679">
        <f t="shared" si="81"/>
        <v>2.0499999999999989</v>
      </c>
      <c r="GA64" s="679">
        <f t="shared" si="81"/>
        <v>2.0599999999999987</v>
      </c>
      <c r="GB64" s="679">
        <f t="shared" si="81"/>
        <v>2.0699999999999985</v>
      </c>
      <c r="GC64" s="679">
        <f t="shared" si="81"/>
        <v>2.0799999999999983</v>
      </c>
      <c r="GD64" s="679">
        <f t="shared" si="81"/>
        <v>2.0799999999999983</v>
      </c>
      <c r="GE64" s="679">
        <f t="shared" si="81"/>
        <v>2.0799999999999983</v>
      </c>
      <c r="GF64" s="679">
        <f t="shared" si="81"/>
        <v>2.0799999999999983</v>
      </c>
      <c r="GG64" s="679">
        <f t="shared" si="81"/>
        <v>2.0799999999999983</v>
      </c>
      <c r="GH64" s="679">
        <f t="shared" si="81"/>
        <v>2.0799999999999983</v>
      </c>
      <c r="GI64" s="679">
        <f t="shared" si="81"/>
        <v>2.0799999999999983</v>
      </c>
      <c r="GJ64" s="679">
        <f t="shared" si="81"/>
        <v>2.0799999999999983</v>
      </c>
      <c r="GK64" s="679">
        <f t="shared" si="81"/>
        <v>2.0799999999999983</v>
      </c>
      <c r="GL64" s="679">
        <f t="shared" si="81"/>
        <v>2.0799999999999983</v>
      </c>
      <c r="GM64" s="679">
        <f t="shared" si="81"/>
        <v>2.0799999999999983</v>
      </c>
      <c r="GN64" s="679">
        <f t="shared" si="81"/>
        <v>1.7</v>
      </c>
      <c r="GO64" s="679">
        <f t="shared" si="81"/>
        <v>1.7</v>
      </c>
      <c r="GP64" s="679">
        <f t="shared" si="81"/>
        <v>1.7</v>
      </c>
      <c r="GQ64" s="679">
        <f t="shared" si="81"/>
        <v>1.7</v>
      </c>
      <c r="GR64" s="679">
        <f t="shared" si="81"/>
        <v>1.7</v>
      </c>
      <c r="GS64" s="679">
        <f t="shared" si="81"/>
        <v>1.7</v>
      </c>
      <c r="GT64" s="679">
        <f t="shared" si="81"/>
        <v>1.7</v>
      </c>
      <c r="GU64" s="679">
        <f t="shared" si="81"/>
        <v>1.7</v>
      </c>
      <c r="GV64" s="679">
        <f t="shared" si="81"/>
        <v>1.5</v>
      </c>
      <c r="GW64" s="679">
        <f t="shared" si="81"/>
        <v>1.5</v>
      </c>
      <c r="GX64" s="679">
        <f t="shared" ref="GX64:JI65" si="82">GX61</f>
        <v>1.5</v>
      </c>
      <c r="GY64" s="679">
        <f t="shared" si="82"/>
        <v>1.5</v>
      </c>
      <c r="GZ64" s="679">
        <f t="shared" si="82"/>
        <v>1.5</v>
      </c>
      <c r="HA64" s="679">
        <f t="shared" si="82"/>
        <v>1.5</v>
      </c>
      <c r="HB64" s="679">
        <f t="shared" si="82"/>
        <v>1.6</v>
      </c>
      <c r="HC64" s="679">
        <f t="shared" si="82"/>
        <v>1.6</v>
      </c>
      <c r="HD64" s="679">
        <f t="shared" si="82"/>
        <v>1.6</v>
      </c>
      <c r="HE64" s="679">
        <f t="shared" si="82"/>
        <v>1.6</v>
      </c>
      <c r="HF64" s="679">
        <f t="shared" si="82"/>
        <v>1.6</v>
      </c>
      <c r="HG64" s="679">
        <f t="shared" si="82"/>
        <v>1.6</v>
      </c>
      <c r="HH64" s="679">
        <f t="shared" si="82"/>
        <v>1.7</v>
      </c>
      <c r="HI64" s="679">
        <f t="shared" si="82"/>
        <v>1.7</v>
      </c>
      <c r="HJ64" s="679">
        <f t="shared" si="82"/>
        <v>1.7</v>
      </c>
      <c r="HK64" s="679">
        <f t="shared" si="82"/>
        <v>1.8</v>
      </c>
      <c r="HL64" s="679">
        <f t="shared" si="82"/>
        <v>1.8</v>
      </c>
      <c r="HM64" s="679">
        <f t="shared" si="82"/>
        <v>1.8</v>
      </c>
      <c r="HN64" s="679">
        <f t="shared" si="82"/>
        <v>1.8</v>
      </c>
      <c r="HO64" s="679">
        <f t="shared" si="82"/>
        <v>1.8</v>
      </c>
      <c r="HP64" s="679">
        <f t="shared" si="82"/>
        <v>1.9</v>
      </c>
      <c r="HQ64" s="679">
        <f t="shared" si="82"/>
        <v>1.9</v>
      </c>
      <c r="HR64" s="679">
        <f t="shared" si="82"/>
        <v>1.9</v>
      </c>
      <c r="HS64" s="679">
        <f t="shared" si="82"/>
        <v>1.9</v>
      </c>
      <c r="HT64" s="679">
        <f t="shared" si="82"/>
        <v>1.9</v>
      </c>
      <c r="HU64" s="679">
        <f t="shared" si="82"/>
        <v>2</v>
      </c>
      <c r="HV64" s="679">
        <f t="shared" si="82"/>
        <v>2.0099999999999998</v>
      </c>
      <c r="HW64" s="679">
        <f t="shared" si="82"/>
        <v>2.0199999999999996</v>
      </c>
      <c r="HX64" s="679">
        <f t="shared" si="82"/>
        <v>2.0299999999999994</v>
      </c>
      <c r="HY64" s="679">
        <f t="shared" si="82"/>
        <v>2.0399999999999991</v>
      </c>
      <c r="HZ64" s="679">
        <f t="shared" si="82"/>
        <v>2.0499999999999989</v>
      </c>
      <c r="IA64" s="679">
        <f t="shared" si="82"/>
        <v>2.0599999999999987</v>
      </c>
      <c r="IB64" s="679">
        <f t="shared" si="82"/>
        <v>2.0699999999999985</v>
      </c>
      <c r="IC64" s="679">
        <f t="shared" si="82"/>
        <v>2.0799999999999983</v>
      </c>
      <c r="ID64" s="679">
        <f t="shared" si="82"/>
        <v>2.0799999999999983</v>
      </c>
      <c r="IE64" s="679">
        <f t="shared" si="82"/>
        <v>2.0799999999999983</v>
      </c>
      <c r="IF64" s="679">
        <f t="shared" si="82"/>
        <v>2.0799999999999983</v>
      </c>
      <c r="IG64" s="679">
        <f t="shared" si="82"/>
        <v>2.0799999999999983</v>
      </c>
      <c r="IH64" s="679">
        <f t="shared" si="82"/>
        <v>2.0799999999999983</v>
      </c>
      <c r="II64" s="679">
        <f t="shared" si="82"/>
        <v>2.0799999999999983</v>
      </c>
      <c r="IJ64" s="679">
        <f t="shared" si="82"/>
        <v>2.0799999999999983</v>
      </c>
      <c r="IK64" s="679">
        <f t="shared" si="82"/>
        <v>2.0799999999999983</v>
      </c>
      <c r="IL64" s="679">
        <f t="shared" si="82"/>
        <v>2.0799999999999983</v>
      </c>
      <c r="IM64" s="679">
        <f t="shared" si="82"/>
        <v>2.0799999999999983</v>
      </c>
      <c r="IN64" s="679">
        <f t="shared" si="82"/>
        <v>1.7</v>
      </c>
      <c r="IO64" s="679">
        <f t="shared" si="82"/>
        <v>1.7</v>
      </c>
      <c r="IP64" s="679">
        <f t="shared" si="82"/>
        <v>1.7</v>
      </c>
      <c r="IQ64" s="679">
        <f t="shared" si="82"/>
        <v>1.7</v>
      </c>
      <c r="IR64" s="679">
        <f t="shared" si="82"/>
        <v>1.7</v>
      </c>
      <c r="IS64" s="679">
        <f t="shared" si="82"/>
        <v>1.7</v>
      </c>
      <c r="IT64" s="679">
        <f t="shared" si="82"/>
        <v>1.7</v>
      </c>
      <c r="IU64" s="679">
        <f t="shared" si="82"/>
        <v>1.7</v>
      </c>
      <c r="IV64" s="679">
        <f t="shared" si="82"/>
        <v>1.5</v>
      </c>
      <c r="IW64" s="679">
        <f t="shared" si="82"/>
        <v>1.5</v>
      </c>
      <c r="IX64" s="679">
        <f t="shared" si="82"/>
        <v>1.5</v>
      </c>
      <c r="IY64" s="679">
        <f t="shared" si="82"/>
        <v>1.5</v>
      </c>
      <c r="IZ64" s="679">
        <f t="shared" si="82"/>
        <v>1.5</v>
      </c>
      <c r="JA64" s="679">
        <f t="shared" si="82"/>
        <v>1.5</v>
      </c>
      <c r="JB64" s="679">
        <f t="shared" si="82"/>
        <v>1.6</v>
      </c>
      <c r="JC64" s="679">
        <f t="shared" si="82"/>
        <v>1.6</v>
      </c>
      <c r="JD64" s="679">
        <f t="shared" si="82"/>
        <v>1.6</v>
      </c>
      <c r="JE64" s="679">
        <f t="shared" si="82"/>
        <v>1.6</v>
      </c>
      <c r="JF64" s="679">
        <f t="shared" si="82"/>
        <v>1.6</v>
      </c>
      <c r="JG64" s="679">
        <f t="shared" si="82"/>
        <v>1.6</v>
      </c>
      <c r="JH64" s="679">
        <f t="shared" si="82"/>
        <v>1.7</v>
      </c>
      <c r="JI64" s="679">
        <f t="shared" si="82"/>
        <v>1.7</v>
      </c>
      <c r="JJ64" s="679">
        <f t="shared" ref="JJ64:LU65" si="83">JJ61</f>
        <v>1.7</v>
      </c>
      <c r="JK64" s="679">
        <f t="shared" si="83"/>
        <v>1.8</v>
      </c>
      <c r="JL64" s="679">
        <f t="shared" si="83"/>
        <v>1.8</v>
      </c>
      <c r="JM64" s="679">
        <f t="shared" si="83"/>
        <v>1.8</v>
      </c>
      <c r="JN64" s="679">
        <f t="shared" si="83"/>
        <v>1.8</v>
      </c>
      <c r="JO64" s="679">
        <f t="shared" si="83"/>
        <v>1.8</v>
      </c>
      <c r="JP64" s="679">
        <f t="shared" si="83"/>
        <v>1.9</v>
      </c>
      <c r="JQ64" s="679">
        <f t="shared" si="83"/>
        <v>1.9</v>
      </c>
      <c r="JR64" s="679">
        <f t="shared" si="83"/>
        <v>1.9</v>
      </c>
      <c r="JS64" s="679">
        <f t="shared" si="83"/>
        <v>1.9</v>
      </c>
      <c r="JT64" s="679">
        <f t="shared" si="83"/>
        <v>1.9</v>
      </c>
      <c r="JU64" s="679">
        <f t="shared" si="83"/>
        <v>2</v>
      </c>
      <c r="JV64" s="679">
        <f t="shared" si="83"/>
        <v>2.0099999999999998</v>
      </c>
      <c r="JW64" s="679">
        <f t="shared" si="83"/>
        <v>2.0199999999999996</v>
      </c>
      <c r="JX64" s="679">
        <f t="shared" si="83"/>
        <v>2.0299999999999994</v>
      </c>
      <c r="JY64" s="679">
        <f t="shared" si="83"/>
        <v>2.0399999999999991</v>
      </c>
      <c r="JZ64" s="679">
        <f t="shared" si="83"/>
        <v>2.0499999999999989</v>
      </c>
      <c r="KA64" s="679">
        <f t="shared" si="83"/>
        <v>2.0599999999999987</v>
      </c>
      <c r="KB64" s="679">
        <f t="shared" si="83"/>
        <v>2.0699999999999985</v>
      </c>
      <c r="KC64" s="679">
        <f t="shared" si="83"/>
        <v>2.0799999999999983</v>
      </c>
      <c r="KD64" s="679">
        <f t="shared" si="83"/>
        <v>2.0799999999999983</v>
      </c>
      <c r="KE64" s="679">
        <f t="shared" si="83"/>
        <v>2.0799999999999983</v>
      </c>
      <c r="KF64" s="679">
        <f t="shared" si="83"/>
        <v>2.0799999999999983</v>
      </c>
      <c r="KG64" s="679">
        <f t="shared" si="83"/>
        <v>2.0799999999999983</v>
      </c>
      <c r="KH64" s="679">
        <f t="shared" si="83"/>
        <v>2.0799999999999983</v>
      </c>
      <c r="KI64" s="679">
        <f t="shared" si="83"/>
        <v>2.0799999999999983</v>
      </c>
      <c r="KJ64" s="679">
        <f t="shared" si="83"/>
        <v>2.0799999999999983</v>
      </c>
      <c r="KK64" s="679">
        <f t="shared" si="83"/>
        <v>2.0799999999999983</v>
      </c>
      <c r="KL64" s="679">
        <f t="shared" si="83"/>
        <v>2.0799999999999983</v>
      </c>
      <c r="KM64" s="679">
        <f t="shared" si="83"/>
        <v>2.0799999999999983</v>
      </c>
      <c r="KN64" s="679">
        <f t="shared" si="83"/>
        <v>1.7</v>
      </c>
      <c r="KO64" s="679">
        <f t="shared" si="83"/>
        <v>1.7</v>
      </c>
      <c r="KP64" s="679">
        <f t="shared" si="83"/>
        <v>1.7</v>
      </c>
      <c r="KQ64" s="679">
        <f t="shared" si="83"/>
        <v>1.7</v>
      </c>
      <c r="KR64" s="679">
        <f t="shared" si="83"/>
        <v>1.7</v>
      </c>
      <c r="KS64" s="679">
        <f t="shared" si="83"/>
        <v>1.7</v>
      </c>
      <c r="KT64" s="679">
        <f t="shared" si="83"/>
        <v>1.7</v>
      </c>
      <c r="KU64" s="679">
        <f t="shared" si="83"/>
        <v>1.7</v>
      </c>
      <c r="KV64" s="679">
        <f t="shared" si="83"/>
        <v>1.5</v>
      </c>
      <c r="KW64" s="679">
        <f t="shared" si="83"/>
        <v>1.5</v>
      </c>
      <c r="KX64" s="679">
        <f t="shared" si="83"/>
        <v>1.5</v>
      </c>
      <c r="KY64" s="679">
        <f t="shared" si="83"/>
        <v>1.5</v>
      </c>
      <c r="KZ64" s="679">
        <f t="shared" si="83"/>
        <v>1.5</v>
      </c>
      <c r="LA64" s="679">
        <f t="shared" si="83"/>
        <v>1.5</v>
      </c>
      <c r="LB64" s="679">
        <f t="shared" si="83"/>
        <v>1.6</v>
      </c>
      <c r="LC64" s="679">
        <f t="shared" si="83"/>
        <v>1.6</v>
      </c>
      <c r="LD64" s="679">
        <f t="shared" si="83"/>
        <v>1.6</v>
      </c>
      <c r="LE64" s="679">
        <f t="shared" si="83"/>
        <v>1.6</v>
      </c>
      <c r="LF64" s="679">
        <f t="shared" si="83"/>
        <v>1.6</v>
      </c>
      <c r="LG64" s="679">
        <f t="shared" si="83"/>
        <v>1.6</v>
      </c>
      <c r="LH64" s="679">
        <f t="shared" si="83"/>
        <v>1.7</v>
      </c>
      <c r="LI64" s="679">
        <f t="shared" si="83"/>
        <v>1.7</v>
      </c>
      <c r="LJ64" s="679">
        <f t="shared" si="83"/>
        <v>1.7</v>
      </c>
      <c r="LK64" s="679">
        <f t="shared" si="83"/>
        <v>1.8</v>
      </c>
      <c r="LL64" s="679">
        <f t="shared" si="83"/>
        <v>1.8</v>
      </c>
      <c r="LM64" s="679">
        <f t="shared" si="83"/>
        <v>1.8</v>
      </c>
      <c r="LN64" s="679">
        <f t="shared" si="83"/>
        <v>1.8</v>
      </c>
      <c r="LO64" s="679">
        <f t="shared" si="83"/>
        <v>1.8</v>
      </c>
      <c r="LP64" s="679">
        <f t="shared" si="83"/>
        <v>1.9</v>
      </c>
      <c r="LQ64" s="679">
        <f t="shared" si="83"/>
        <v>1.9</v>
      </c>
      <c r="LR64" s="679">
        <f t="shared" si="83"/>
        <v>1.9</v>
      </c>
      <c r="LS64" s="679">
        <f t="shared" si="83"/>
        <v>1.9</v>
      </c>
      <c r="LT64" s="679">
        <f t="shared" si="83"/>
        <v>1.9</v>
      </c>
      <c r="LU64" s="679">
        <f t="shared" si="83"/>
        <v>2</v>
      </c>
      <c r="LV64" s="679">
        <f t="shared" ref="LV64:OG65" si="84">LV61</f>
        <v>2.0099999999999998</v>
      </c>
      <c r="LW64" s="679">
        <f t="shared" si="84"/>
        <v>2.0199999999999996</v>
      </c>
      <c r="LX64" s="679">
        <f t="shared" si="84"/>
        <v>2.0299999999999994</v>
      </c>
      <c r="LY64" s="679">
        <f t="shared" si="84"/>
        <v>2.0399999999999991</v>
      </c>
      <c r="LZ64" s="679">
        <f t="shared" si="84"/>
        <v>2.0499999999999989</v>
      </c>
      <c r="MA64" s="679">
        <f t="shared" si="84"/>
        <v>2.0599999999999987</v>
      </c>
      <c r="MB64" s="679">
        <f t="shared" si="84"/>
        <v>2.0699999999999985</v>
      </c>
      <c r="MC64" s="679">
        <f t="shared" si="84"/>
        <v>2.0799999999999983</v>
      </c>
      <c r="MD64" s="679">
        <f t="shared" si="84"/>
        <v>2.0799999999999983</v>
      </c>
      <c r="ME64" s="679">
        <f t="shared" si="84"/>
        <v>2.0799999999999983</v>
      </c>
      <c r="MF64" s="679">
        <f t="shared" si="84"/>
        <v>2.0799999999999983</v>
      </c>
      <c r="MG64" s="679">
        <f t="shared" si="84"/>
        <v>2.0799999999999983</v>
      </c>
      <c r="MH64" s="679">
        <f t="shared" si="84"/>
        <v>2.0799999999999983</v>
      </c>
      <c r="MI64" s="679">
        <f t="shared" si="84"/>
        <v>2.0799999999999983</v>
      </c>
      <c r="MJ64" s="679">
        <f t="shared" si="84"/>
        <v>2.0799999999999983</v>
      </c>
      <c r="MK64" s="679">
        <f t="shared" si="84"/>
        <v>2.0799999999999983</v>
      </c>
      <c r="ML64" s="679">
        <f t="shared" si="84"/>
        <v>2.0799999999999983</v>
      </c>
      <c r="MM64" s="679">
        <f t="shared" si="84"/>
        <v>2.0799999999999983</v>
      </c>
      <c r="MN64" s="679">
        <f t="shared" si="84"/>
        <v>1.7</v>
      </c>
      <c r="MO64" s="679">
        <f t="shared" si="84"/>
        <v>1.7</v>
      </c>
      <c r="MP64" s="679">
        <f t="shared" si="84"/>
        <v>1.7</v>
      </c>
      <c r="MQ64" s="679">
        <f t="shared" si="84"/>
        <v>1.7</v>
      </c>
      <c r="MR64" s="679">
        <f t="shared" si="84"/>
        <v>1.7</v>
      </c>
      <c r="MS64" s="679">
        <f t="shared" si="84"/>
        <v>1.7</v>
      </c>
      <c r="MT64" s="679">
        <f t="shared" si="84"/>
        <v>1.7</v>
      </c>
      <c r="MU64" s="679">
        <f t="shared" si="84"/>
        <v>1.7</v>
      </c>
      <c r="MV64" s="679">
        <f t="shared" si="84"/>
        <v>1.5</v>
      </c>
      <c r="MW64" s="679">
        <f t="shared" si="84"/>
        <v>1.5</v>
      </c>
      <c r="MX64" s="679">
        <f t="shared" si="84"/>
        <v>1.5</v>
      </c>
      <c r="MY64" s="679">
        <f t="shared" si="84"/>
        <v>1.5</v>
      </c>
      <c r="MZ64" s="679">
        <f t="shared" si="84"/>
        <v>1.5</v>
      </c>
      <c r="NA64" s="679">
        <f t="shared" si="84"/>
        <v>1.5</v>
      </c>
      <c r="NB64" s="679">
        <f t="shared" si="84"/>
        <v>1.6</v>
      </c>
      <c r="NC64" s="679">
        <f t="shared" si="84"/>
        <v>1.6</v>
      </c>
      <c r="ND64" s="679">
        <f t="shared" si="84"/>
        <v>1.6</v>
      </c>
      <c r="NE64" s="679">
        <f t="shared" si="84"/>
        <v>1.6</v>
      </c>
      <c r="NF64" s="679">
        <f t="shared" si="84"/>
        <v>1.6</v>
      </c>
      <c r="NG64" s="679">
        <f t="shared" si="84"/>
        <v>1.6</v>
      </c>
      <c r="NH64" s="679">
        <f t="shared" si="84"/>
        <v>1.7</v>
      </c>
      <c r="NI64" s="679">
        <f t="shared" si="84"/>
        <v>1.7</v>
      </c>
      <c r="NJ64" s="679">
        <f t="shared" si="84"/>
        <v>1.7</v>
      </c>
      <c r="NK64" s="679">
        <f t="shared" si="84"/>
        <v>1.8</v>
      </c>
      <c r="NL64" s="679">
        <f t="shared" si="84"/>
        <v>1.8</v>
      </c>
      <c r="NM64" s="679">
        <f t="shared" si="84"/>
        <v>1.8</v>
      </c>
      <c r="NN64" s="679">
        <f t="shared" si="84"/>
        <v>1.8</v>
      </c>
      <c r="NO64" s="679">
        <f t="shared" si="84"/>
        <v>1.8</v>
      </c>
      <c r="NP64" s="679">
        <f t="shared" si="84"/>
        <v>1.9</v>
      </c>
      <c r="NQ64" s="679">
        <f t="shared" si="84"/>
        <v>1.9</v>
      </c>
      <c r="NR64" s="679">
        <f t="shared" si="84"/>
        <v>1.9</v>
      </c>
      <c r="NS64" s="679">
        <f t="shared" si="84"/>
        <v>1.9</v>
      </c>
      <c r="NT64" s="679">
        <f t="shared" si="84"/>
        <v>1.9</v>
      </c>
      <c r="NU64" s="679">
        <f t="shared" si="84"/>
        <v>2</v>
      </c>
      <c r="NV64" s="679">
        <f t="shared" si="84"/>
        <v>2.0099999999999998</v>
      </c>
      <c r="NW64" s="679">
        <f t="shared" si="84"/>
        <v>2.0199999999999996</v>
      </c>
      <c r="NX64" s="679">
        <f t="shared" si="84"/>
        <v>2.0299999999999994</v>
      </c>
      <c r="NY64" s="679">
        <f t="shared" si="84"/>
        <v>2.0399999999999991</v>
      </c>
      <c r="NZ64" s="679">
        <f t="shared" si="84"/>
        <v>2.0499999999999989</v>
      </c>
      <c r="OA64" s="679">
        <f t="shared" si="84"/>
        <v>2.0599999999999987</v>
      </c>
      <c r="OB64" s="679">
        <f t="shared" si="84"/>
        <v>2.0699999999999985</v>
      </c>
      <c r="OC64" s="679">
        <f t="shared" si="84"/>
        <v>2.0799999999999983</v>
      </c>
      <c r="OD64" s="679">
        <f t="shared" si="84"/>
        <v>2.0799999999999983</v>
      </c>
      <c r="OE64" s="679">
        <f t="shared" si="84"/>
        <v>2.0799999999999983</v>
      </c>
      <c r="OF64" s="679">
        <f t="shared" si="84"/>
        <v>2.0799999999999983</v>
      </c>
      <c r="OG64" s="679">
        <f t="shared" si="84"/>
        <v>2.0799999999999983</v>
      </c>
      <c r="OH64" s="679">
        <f t="shared" ref="OH64:QP65" si="85">OH61</f>
        <v>2.0799999999999983</v>
      </c>
      <c r="OI64" s="679">
        <f t="shared" si="85"/>
        <v>2.0799999999999983</v>
      </c>
      <c r="OJ64" s="679">
        <f t="shared" si="85"/>
        <v>2.0799999999999983</v>
      </c>
      <c r="OK64" s="679">
        <f t="shared" si="85"/>
        <v>2.0799999999999983</v>
      </c>
      <c r="OL64" s="679">
        <f t="shared" si="85"/>
        <v>2.0799999999999983</v>
      </c>
      <c r="OM64" s="679">
        <f t="shared" si="85"/>
        <v>2.0799999999999983</v>
      </c>
      <c r="ON64" s="679">
        <f t="shared" si="85"/>
        <v>1.7</v>
      </c>
      <c r="OO64" s="679">
        <f t="shared" si="85"/>
        <v>1.7</v>
      </c>
      <c r="OP64" s="679">
        <f t="shared" si="85"/>
        <v>1.7</v>
      </c>
      <c r="OQ64" s="679">
        <f t="shared" si="85"/>
        <v>1.7</v>
      </c>
      <c r="OR64" s="679">
        <f t="shared" si="85"/>
        <v>1.7</v>
      </c>
      <c r="OS64" s="679">
        <f t="shared" si="85"/>
        <v>1.7</v>
      </c>
      <c r="OT64" s="679">
        <f t="shared" si="85"/>
        <v>1.7</v>
      </c>
      <c r="OU64" s="679">
        <f t="shared" si="85"/>
        <v>1.7</v>
      </c>
      <c r="OV64" s="679">
        <f t="shared" si="85"/>
        <v>1.5</v>
      </c>
      <c r="OW64" s="679">
        <f t="shared" si="85"/>
        <v>1.5</v>
      </c>
      <c r="OX64" s="679">
        <f t="shared" si="85"/>
        <v>1.5</v>
      </c>
      <c r="OY64" s="679">
        <f t="shared" si="85"/>
        <v>1.5</v>
      </c>
      <c r="OZ64" s="679">
        <f t="shared" si="85"/>
        <v>1.5</v>
      </c>
      <c r="PA64" s="679">
        <f t="shared" si="85"/>
        <v>1.5</v>
      </c>
      <c r="PB64" s="679">
        <f t="shared" si="85"/>
        <v>1.6</v>
      </c>
      <c r="PC64" s="679">
        <f t="shared" si="85"/>
        <v>1.6</v>
      </c>
      <c r="PD64" s="679">
        <f t="shared" si="85"/>
        <v>1.6</v>
      </c>
      <c r="PE64" s="679">
        <f t="shared" si="85"/>
        <v>1.6</v>
      </c>
      <c r="PF64" s="679">
        <f t="shared" si="85"/>
        <v>1.6</v>
      </c>
      <c r="PG64" s="679">
        <f t="shared" si="85"/>
        <v>1.6</v>
      </c>
      <c r="PH64" s="679">
        <f t="shared" si="85"/>
        <v>1.7</v>
      </c>
      <c r="PI64" s="679">
        <f t="shared" si="85"/>
        <v>1.7</v>
      </c>
      <c r="PJ64" s="679">
        <f t="shared" si="85"/>
        <v>1.7</v>
      </c>
      <c r="PK64" s="679">
        <f t="shared" si="85"/>
        <v>1.8</v>
      </c>
      <c r="PL64" s="679">
        <f t="shared" si="85"/>
        <v>1.8</v>
      </c>
      <c r="PM64" s="679">
        <f t="shared" si="85"/>
        <v>1.8</v>
      </c>
      <c r="PN64" s="679">
        <f t="shared" si="85"/>
        <v>1.8</v>
      </c>
      <c r="PO64" s="679">
        <f t="shared" si="85"/>
        <v>1.8</v>
      </c>
      <c r="PP64" s="679">
        <f t="shared" si="85"/>
        <v>1.9</v>
      </c>
      <c r="PQ64" s="679">
        <f t="shared" si="85"/>
        <v>1.9</v>
      </c>
      <c r="PR64" s="679">
        <f t="shared" si="85"/>
        <v>1.9</v>
      </c>
      <c r="PS64" s="679">
        <f t="shared" si="85"/>
        <v>1.9</v>
      </c>
      <c r="PT64" s="679">
        <f t="shared" si="85"/>
        <v>1.9</v>
      </c>
      <c r="PU64" s="679">
        <f t="shared" si="85"/>
        <v>2</v>
      </c>
      <c r="PV64" s="679">
        <f t="shared" si="85"/>
        <v>2.0099999999999998</v>
      </c>
      <c r="PW64" s="679">
        <f t="shared" si="85"/>
        <v>2.0199999999999996</v>
      </c>
      <c r="PX64" s="679">
        <f t="shared" si="85"/>
        <v>2.0299999999999994</v>
      </c>
      <c r="PY64" s="679">
        <f t="shared" si="85"/>
        <v>2.0399999999999991</v>
      </c>
      <c r="PZ64" s="679">
        <f t="shared" si="85"/>
        <v>2.0499999999999989</v>
      </c>
      <c r="QA64" s="679">
        <f t="shared" si="85"/>
        <v>2.0599999999999987</v>
      </c>
      <c r="QB64" s="679">
        <f t="shared" si="85"/>
        <v>2.0699999999999985</v>
      </c>
      <c r="QC64" s="679">
        <f t="shared" si="85"/>
        <v>2.0799999999999983</v>
      </c>
      <c r="QD64" s="679">
        <f t="shared" si="85"/>
        <v>2.0799999999999983</v>
      </c>
      <c r="QE64" s="679">
        <f t="shared" si="85"/>
        <v>2.0799999999999983</v>
      </c>
      <c r="QF64" s="679">
        <f t="shared" si="85"/>
        <v>2.0799999999999983</v>
      </c>
      <c r="QG64" s="679">
        <f t="shared" si="85"/>
        <v>2.0799999999999983</v>
      </c>
      <c r="QH64" s="679">
        <f t="shared" si="85"/>
        <v>2.0799999999999983</v>
      </c>
      <c r="QI64" s="679">
        <f t="shared" si="85"/>
        <v>2.0799999999999983</v>
      </c>
      <c r="QJ64" s="679">
        <f t="shared" si="85"/>
        <v>2.0799999999999983</v>
      </c>
      <c r="QK64" s="679">
        <f t="shared" si="85"/>
        <v>2.0799999999999983</v>
      </c>
      <c r="QL64" s="679">
        <f t="shared" si="85"/>
        <v>2.0799999999999983</v>
      </c>
      <c r="QM64" s="679">
        <f t="shared" si="85"/>
        <v>2.0799999999999983</v>
      </c>
      <c r="QN64" s="679">
        <f t="shared" si="85"/>
        <v>1.7</v>
      </c>
      <c r="QO64" s="679">
        <f t="shared" si="85"/>
        <v>1.7</v>
      </c>
      <c r="QP64" s="679">
        <f t="shared" si="85"/>
        <v>1.7</v>
      </c>
      <c r="QQ64" s="679">
        <f t="shared" si="72"/>
        <v>1.7</v>
      </c>
      <c r="QR64" s="679">
        <f t="shared" si="72"/>
        <v>1.7</v>
      </c>
      <c r="QS64" s="679">
        <f t="shared" si="72"/>
        <v>1.7</v>
      </c>
      <c r="QT64" s="679">
        <f t="shared" si="72"/>
        <v>1.7</v>
      </c>
      <c r="QU64" s="679">
        <f t="shared" si="72"/>
        <v>1.7</v>
      </c>
      <c r="QV64" s="679">
        <f t="shared" si="72"/>
        <v>1.5</v>
      </c>
      <c r="QW64" s="679">
        <f t="shared" si="72"/>
        <v>1.5</v>
      </c>
      <c r="QX64" s="679">
        <f t="shared" si="72"/>
        <v>1.5</v>
      </c>
      <c r="QY64" s="679">
        <f t="shared" si="72"/>
        <v>1.5</v>
      </c>
      <c r="QZ64" s="679">
        <f t="shared" si="72"/>
        <v>1.5</v>
      </c>
      <c r="RA64" s="679">
        <f t="shared" si="72"/>
        <v>1.5</v>
      </c>
      <c r="RB64" s="679">
        <f t="shared" si="72"/>
        <v>1.6</v>
      </c>
      <c r="RC64" s="679">
        <f t="shared" si="72"/>
        <v>1.6</v>
      </c>
      <c r="RD64" s="679">
        <f t="shared" si="72"/>
        <v>1.6</v>
      </c>
      <c r="RE64" s="679">
        <f t="shared" si="72"/>
        <v>1.6</v>
      </c>
      <c r="RF64" s="679">
        <f t="shared" si="72"/>
        <v>1.6</v>
      </c>
      <c r="RG64" s="679">
        <f t="shared" si="72"/>
        <v>1.6</v>
      </c>
      <c r="RH64" s="679">
        <f t="shared" si="72"/>
        <v>1.7</v>
      </c>
      <c r="RI64" s="679">
        <f t="shared" si="72"/>
        <v>1.7</v>
      </c>
      <c r="RJ64" s="679">
        <f t="shared" si="72"/>
        <v>1.7</v>
      </c>
      <c r="RK64" s="679">
        <f t="shared" si="72"/>
        <v>1.8</v>
      </c>
      <c r="RL64" s="679">
        <f t="shared" si="72"/>
        <v>1.8</v>
      </c>
      <c r="RM64" s="679">
        <f t="shared" si="72"/>
        <v>1.8</v>
      </c>
      <c r="RN64" s="679">
        <f t="shared" si="72"/>
        <v>1.8</v>
      </c>
      <c r="RO64" s="679">
        <f t="shared" si="72"/>
        <v>1.8</v>
      </c>
      <c r="RP64" s="679">
        <f t="shared" si="72"/>
        <v>1.9</v>
      </c>
      <c r="RQ64" s="679">
        <f t="shared" si="72"/>
        <v>1.9</v>
      </c>
      <c r="RR64" s="679">
        <f t="shared" si="72"/>
        <v>1.9</v>
      </c>
      <c r="RS64" s="679">
        <f t="shared" si="72"/>
        <v>1.9</v>
      </c>
      <c r="RT64" s="679">
        <f t="shared" si="72"/>
        <v>1.9</v>
      </c>
      <c r="RU64" s="679">
        <f t="shared" si="72"/>
        <v>2</v>
      </c>
      <c r="RV64" s="679">
        <f t="shared" si="72"/>
        <v>2.0099999999999998</v>
      </c>
      <c r="RW64" s="679">
        <f t="shared" si="72"/>
        <v>2.0199999999999996</v>
      </c>
      <c r="RX64" s="679">
        <f t="shared" si="72"/>
        <v>2.0299999999999994</v>
      </c>
      <c r="RY64" s="679">
        <f t="shared" si="72"/>
        <v>2.0399999999999991</v>
      </c>
      <c r="RZ64" s="679">
        <f t="shared" si="72"/>
        <v>2.0499999999999989</v>
      </c>
      <c r="SA64" s="679">
        <f t="shared" si="72"/>
        <v>2.0599999999999987</v>
      </c>
      <c r="SB64" s="679">
        <f t="shared" si="72"/>
        <v>2.0699999999999985</v>
      </c>
      <c r="SC64" s="679">
        <f t="shared" si="72"/>
        <v>2.0799999999999983</v>
      </c>
      <c r="SD64" s="679">
        <f t="shared" si="72"/>
        <v>2.0799999999999983</v>
      </c>
      <c r="SE64" s="679">
        <f t="shared" si="72"/>
        <v>2.0799999999999983</v>
      </c>
      <c r="SF64" s="679">
        <f t="shared" si="72"/>
        <v>2.0799999999999983</v>
      </c>
      <c r="SG64" s="679">
        <f t="shared" si="72"/>
        <v>2.0799999999999983</v>
      </c>
      <c r="SH64" s="679">
        <f t="shared" si="72"/>
        <v>2.0799999999999983</v>
      </c>
      <c r="SI64" s="471"/>
      <c r="SJ64" s="452"/>
      <c r="SK64" s="440"/>
      <c r="SL64" s="440"/>
      <c r="SM64" s="440"/>
    </row>
    <row r="65" spans="1:507" hidden="1" outlineLevel="3" x14ac:dyDescent="0.25">
      <c r="A65" s="440"/>
      <c r="B65" s="449"/>
      <c r="C65" s="659">
        <f t="shared" si="62"/>
        <v>4</v>
      </c>
      <c r="D65" s="471"/>
      <c r="E65" s="529"/>
      <c r="F65" s="529"/>
      <c r="G65" s="471"/>
      <c r="H65" s="682"/>
      <c r="I65" s="683" t="s">
        <v>243</v>
      </c>
      <c r="J65" s="684"/>
      <c r="K65" s="685">
        <f t="shared" si="79"/>
        <v>2.0299999999999998</v>
      </c>
      <c r="L65" s="685">
        <f t="shared" si="79"/>
        <v>2.0399999999999996</v>
      </c>
      <c r="M65" s="685">
        <f t="shared" si="79"/>
        <v>2.0499999999999994</v>
      </c>
      <c r="N65" s="685">
        <f t="shared" si="79"/>
        <v>2.0599999999999992</v>
      </c>
      <c r="O65" s="685">
        <f t="shared" si="79"/>
        <v>2.069999999999999</v>
      </c>
      <c r="P65" s="685">
        <f t="shared" si="79"/>
        <v>2.089999999999999</v>
      </c>
      <c r="Q65" s="685">
        <f t="shared" si="79"/>
        <v>2.109999999999999</v>
      </c>
      <c r="R65" s="685">
        <f t="shared" si="79"/>
        <v>2.129999999999999</v>
      </c>
      <c r="S65" s="685">
        <f t="shared" si="79"/>
        <v>2.149999999999999</v>
      </c>
      <c r="T65" s="685">
        <f t="shared" si="79"/>
        <v>2.169999999999999</v>
      </c>
      <c r="U65" s="685">
        <f t="shared" si="79"/>
        <v>2.1899999999999991</v>
      </c>
      <c r="V65" s="685">
        <f t="shared" si="79"/>
        <v>2.2099999999999991</v>
      </c>
      <c r="W65" s="685">
        <f t="shared" si="79"/>
        <v>2.2299999999999991</v>
      </c>
      <c r="X65" s="685">
        <f t="shared" si="79"/>
        <v>2.2499999999999991</v>
      </c>
      <c r="Y65" s="685">
        <f t="shared" si="79"/>
        <v>2.2699999999999991</v>
      </c>
      <c r="Z65" s="685">
        <f t="shared" si="79"/>
        <v>2.2899999999999991</v>
      </c>
      <c r="AA65" s="685">
        <f t="shared" si="79"/>
        <v>2.3099999999999992</v>
      </c>
      <c r="AB65" s="685">
        <f t="shared" si="79"/>
        <v>2.3299999999999992</v>
      </c>
      <c r="AC65" s="685">
        <f t="shared" si="79"/>
        <v>2.3499999999999992</v>
      </c>
      <c r="AD65" s="685">
        <f t="shared" si="79"/>
        <v>2.3499999999999992</v>
      </c>
      <c r="AE65" s="685">
        <f t="shared" si="79"/>
        <v>2.3499999999999992</v>
      </c>
      <c r="AF65" s="685">
        <f t="shared" si="79"/>
        <v>2.3499999999999992</v>
      </c>
      <c r="AG65" s="685">
        <f t="shared" si="79"/>
        <v>2.3499999999999992</v>
      </c>
      <c r="AH65" s="685">
        <f t="shared" si="79"/>
        <v>2.3499999999999992</v>
      </c>
      <c r="AI65" s="685">
        <f t="shared" si="79"/>
        <v>2.3499999999999992</v>
      </c>
      <c r="AJ65" s="685">
        <f t="shared" si="79"/>
        <v>2.3499999999999992</v>
      </c>
      <c r="AK65" s="685">
        <f t="shared" si="79"/>
        <v>2.3499999999999992</v>
      </c>
      <c r="AL65" s="685">
        <f t="shared" si="79"/>
        <v>2.3499999999999992</v>
      </c>
      <c r="AM65" s="685">
        <f t="shared" si="79"/>
        <v>2.3499999999999992</v>
      </c>
      <c r="AN65" s="685">
        <f t="shared" si="79"/>
        <v>2</v>
      </c>
      <c r="AO65" s="685">
        <f t="shared" si="79"/>
        <v>2</v>
      </c>
      <c r="AP65" s="685">
        <f t="shared" si="79"/>
        <v>2</v>
      </c>
      <c r="AQ65" s="685">
        <f t="shared" si="79"/>
        <v>2</v>
      </c>
      <c r="AR65" s="685">
        <f t="shared" si="79"/>
        <v>2</v>
      </c>
      <c r="AS65" s="685">
        <f t="shared" si="79"/>
        <v>2</v>
      </c>
      <c r="AT65" s="685">
        <f t="shared" si="79"/>
        <v>2</v>
      </c>
      <c r="AU65" s="685">
        <f t="shared" si="79"/>
        <v>2</v>
      </c>
      <c r="AV65" s="685">
        <f t="shared" si="79"/>
        <v>2</v>
      </c>
      <c r="AW65" s="685">
        <f t="shared" si="79"/>
        <v>2</v>
      </c>
      <c r="AX65" s="685">
        <f t="shared" si="79"/>
        <v>2</v>
      </c>
      <c r="AY65" s="685">
        <f t="shared" si="79"/>
        <v>2</v>
      </c>
      <c r="AZ65" s="685">
        <f t="shared" si="79"/>
        <v>2</v>
      </c>
      <c r="BA65" s="685">
        <f t="shared" si="79"/>
        <v>2</v>
      </c>
      <c r="BB65" s="685">
        <f t="shared" si="79"/>
        <v>2</v>
      </c>
      <c r="BC65" s="685">
        <f t="shared" si="79"/>
        <v>2</v>
      </c>
      <c r="BD65" s="685">
        <f t="shared" si="79"/>
        <v>2</v>
      </c>
      <c r="BE65" s="685">
        <f t="shared" si="79"/>
        <v>2</v>
      </c>
      <c r="BF65" s="685">
        <f t="shared" si="79"/>
        <v>2</v>
      </c>
      <c r="BG65" s="685">
        <f t="shared" si="79"/>
        <v>2</v>
      </c>
      <c r="BH65" s="685">
        <f t="shared" si="79"/>
        <v>2</v>
      </c>
      <c r="BI65" s="685">
        <f t="shared" si="79"/>
        <v>2</v>
      </c>
      <c r="BJ65" s="685">
        <f t="shared" si="79"/>
        <v>2</v>
      </c>
      <c r="BK65" s="679">
        <f t="shared" si="79"/>
        <v>2.0299999999999998</v>
      </c>
      <c r="BL65" s="679">
        <f t="shared" si="79"/>
        <v>2.0399999999999996</v>
      </c>
      <c r="BM65" s="679">
        <f t="shared" si="79"/>
        <v>2.0499999999999994</v>
      </c>
      <c r="BN65" s="679">
        <f t="shared" si="79"/>
        <v>2.0599999999999992</v>
      </c>
      <c r="BO65" s="679">
        <f t="shared" si="79"/>
        <v>2.069999999999999</v>
      </c>
      <c r="BP65" s="679">
        <f t="shared" si="79"/>
        <v>2.089999999999999</v>
      </c>
      <c r="BQ65" s="679">
        <f t="shared" si="79"/>
        <v>2.109999999999999</v>
      </c>
      <c r="BR65" s="679">
        <f t="shared" si="79"/>
        <v>2.129999999999999</v>
      </c>
      <c r="BS65" s="679">
        <f t="shared" si="79"/>
        <v>2.149999999999999</v>
      </c>
      <c r="BT65" s="679">
        <f t="shared" si="79"/>
        <v>2.169999999999999</v>
      </c>
      <c r="BU65" s="679">
        <f t="shared" si="79"/>
        <v>2.1899999999999991</v>
      </c>
      <c r="BV65" s="679">
        <f t="shared" si="79"/>
        <v>2.2099999999999991</v>
      </c>
      <c r="BW65" s="679">
        <f>BW62</f>
        <v>2.2299999999999991</v>
      </c>
      <c r="BX65" s="679">
        <f t="shared" ref="BX65:EH65" si="86">BX62</f>
        <v>2.2499999999999991</v>
      </c>
      <c r="BY65" s="679">
        <f t="shared" si="86"/>
        <v>2.2699999999999991</v>
      </c>
      <c r="BZ65" s="679">
        <f t="shared" si="86"/>
        <v>2.2899999999999991</v>
      </c>
      <c r="CA65" s="679">
        <f t="shared" si="86"/>
        <v>2.3099999999999992</v>
      </c>
      <c r="CB65" s="679">
        <f t="shared" si="86"/>
        <v>2.3299999999999992</v>
      </c>
      <c r="CC65" s="679">
        <f t="shared" si="86"/>
        <v>2.3499999999999992</v>
      </c>
      <c r="CD65" s="679">
        <f t="shared" si="86"/>
        <v>2.3499999999999992</v>
      </c>
      <c r="CE65" s="679">
        <f t="shared" si="86"/>
        <v>2.3499999999999992</v>
      </c>
      <c r="CF65" s="679">
        <f t="shared" si="86"/>
        <v>2.3499999999999992</v>
      </c>
      <c r="CG65" s="679">
        <f t="shared" si="86"/>
        <v>2.3499999999999992</v>
      </c>
      <c r="CH65" s="679">
        <f t="shared" si="86"/>
        <v>2.3499999999999992</v>
      </c>
      <c r="CI65" s="679">
        <f t="shared" si="86"/>
        <v>2.3499999999999992</v>
      </c>
      <c r="CJ65" s="679">
        <f t="shared" si="86"/>
        <v>2.3499999999999992</v>
      </c>
      <c r="CK65" s="679">
        <f t="shared" si="86"/>
        <v>2.3499999999999992</v>
      </c>
      <c r="CL65" s="679">
        <f t="shared" si="86"/>
        <v>2.3499999999999992</v>
      </c>
      <c r="CM65" s="679">
        <f t="shared" si="86"/>
        <v>2.3499999999999992</v>
      </c>
      <c r="CN65" s="679">
        <f t="shared" si="86"/>
        <v>2</v>
      </c>
      <c r="CO65" s="679">
        <f t="shared" si="86"/>
        <v>2</v>
      </c>
      <c r="CP65" s="679">
        <f t="shared" si="86"/>
        <v>2</v>
      </c>
      <c r="CQ65" s="679">
        <f t="shared" si="86"/>
        <v>2</v>
      </c>
      <c r="CR65" s="679">
        <f t="shared" si="86"/>
        <v>2</v>
      </c>
      <c r="CS65" s="679">
        <f t="shared" si="86"/>
        <v>2</v>
      </c>
      <c r="CT65" s="679">
        <f t="shared" si="86"/>
        <v>2</v>
      </c>
      <c r="CU65" s="679">
        <f t="shared" si="86"/>
        <v>2</v>
      </c>
      <c r="CV65" s="679">
        <f t="shared" si="86"/>
        <v>2</v>
      </c>
      <c r="CW65" s="679">
        <f t="shared" si="86"/>
        <v>2</v>
      </c>
      <c r="CX65" s="679">
        <f t="shared" si="86"/>
        <v>2</v>
      </c>
      <c r="CY65" s="679">
        <f t="shared" si="86"/>
        <v>2</v>
      </c>
      <c r="CZ65" s="679">
        <f t="shared" si="86"/>
        <v>2</v>
      </c>
      <c r="DA65" s="679">
        <f t="shared" si="86"/>
        <v>2</v>
      </c>
      <c r="DB65" s="679">
        <f t="shared" si="86"/>
        <v>2</v>
      </c>
      <c r="DC65" s="679">
        <f t="shared" si="86"/>
        <v>2</v>
      </c>
      <c r="DD65" s="679">
        <f t="shared" si="86"/>
        <v>2</v>
      </c>
      <c r="DE65" s="679">
        <f t="shared" si="86"/>
        <v>2</v>
      </c>
      <c r="DF65" s="679">
        <f t="shared" si="86"/>
        <v>2</v>
      </c>
      <c r="DG65" s="679">
        <f t="shared" si="86"/>
        <v>2</v>
      </c>
      <c r="DH65" s="679">
        <f t="shared" si="86"/>
        <v>2</v>
      </c>
      <c r="DI65" s="679">
        <f t="shared" si="86"/>
        <v>2</v>
      </c>
      <c r="DJ65" s="679">
        <f t="shared" si="86"/>
        <v>2</v>
      </c>
      <c r="DK65" s="679">
        <f t="shared" si="86"/>
        <v>2.0299999999999998</v>
      </c>
      <c r="DL65" s="679">
        <f t="shared" si="86"/>
        <v>2.0399999999999996</v>
      </c>
      <c r="DM65" s="679">
        <f t="shared" si="86"/>
        <v>2.0499999999999994</v>
      </c>
      <c r="DN65" s="679">
        <f t="shared" si="86"/>
        <v>2.0599999999999992</v>
      </c>
      <c r="DO65" s="679">
        <f t="shared" si="86"/>
        <v>2.069999999999999</v>
      </c>
      <c r="DP65" s="679">
        <f t="shared" si="86"/>
        <v>2.089999999999999</v>
      </c>
      <c r="DQ65" s="679">
        <f t="shared" si="86"/>
        <v>2.109999999999999</v>
      </c>
      <c r="DR65" s="679">
        <f t="shared" si="86"/>
        <v>2.129999999999999</v>
      </c>
      <c r="DS65" s="679">
        <f t="shared" si="86"/>
        <v>2.149999999999999</v>
      </c>
      <c r="DT65" s="679">
        <f t="shared" si="86"/>
        <v>2.169999999999999</v>
      </c>
      <c r="DU65" s="679">
        <f t="shared" si="86"/>
        <v>2.1899999999999991</v>
      </c>
      <c r="DV65" s="679">
        <f t="shared" si="86"/>
        <v>2.2099999999999991</v>
      </c>
      <c r="DW65" s="679">
        <f t="shared" si="86"/>
        <v>2.2299999999999991</v>
      </c>
      <c r="DX65" s="679">
        <f t="shared" si="86"/>
        <v>2.2499999999999991</v>
      </c>
      <c r="DY65" s="679">
        <f t="shared" si="86"/>
        <v>2.2699999999999991</v>
      </c>
      <c r="DZ65" s="679">
        <f t="shared" si="86"/>
        <v>2.2899999999999991</v>
      </c>
      <c r="EA65" s="679">
        <f t="shared" si="86"/>
        <v>2.3099999999999992</v>
      </c>
      <c r="EB65" s="679">
        <f t="shared" si="86"/>
        <v>2.3299999999999992</v>
      </c>
      <c r="EC65" s="679">
        <f t="shared" si="86"/>
        <v>2.3499999999999992</v>
      </c>
      <c r="ED65" s="679">
        <f t="shared" si="86"/>
        <v>2.3499999999999992</v>
      </c>
      <c r="EE65" s="679">
        <f t="shared" si="86"/>
        <v>2.3499999999999992</v>
      </c>
      <c r="EF65" s="679">
        <f t="shared" si="86"/>
        <v>2.3499999999999992</v>
      </c>
      <c r="EG65" s="679">
        <f t="shared" si="86"/>
        <v>2.3499999999999992</v>
      </c>
      <c r="EH65" s="679">
        <f t="shared" si="86"/>
        <v>2.3499999999999992</v>
      </c>
      <c r="EI65" s="679">
        <f t="shared" si="80"/>
        <v>2.3499999999999992</v>
      </c>
      <c r="EJ65" s="679">
        <f t="shared" si="80"/>
        <v>2.3499999999999992</v>
      </c>
      <c r="EK65" s="679">
        <f t="shared" si="80"/>
        <v>2.3499999999999992</v>
      </c>
      <c r="EL65" s="679">
        <f t="shared" si="81"/>
        <v>2.3499999999999992</v>
      </c>
      <c r="EM65" s="679">
        <f t="shared" si="81"/>
        <v>2.3499999999999992</v>
      </c>
      <c r="EN65" s="679">
        <f t="shared" si="81"/>
        <v>2</v>
      </c>
      <c r="EO65" s="679">
        <f t="shared" si="81"/>
        <v>2</v>
      </c>
      <c r="EP65" s="679">
        <f t="shared" si="81"/>
        <v>2</v>
      </c>
      <c r="EQ65" s="679">
        <f t="shared" si="81"/>
        <v>2</v>
      </c>
      <c r="ER65" s="679">
        <f t="shared" si="81"/>
        <v>2</v>
      </c>
      <c r="ES65" s="679">
        <f t="shared" si="81"/>
        <v>2</v>
      </c>
      <c r="ET65" s="679">
        <f t="shared" si="81"/>
        <v>2</v>
      </c>
      <c r="EU65" s="679">
        <f t="shared" si="81"/>
        <v>2</v>
      </c>
      <c r="EV65" s="679">
        <f t="shared" si="81"/>
        <v>2</v>
      </c>
      <c r="EW65" s="679">
        <f t="shared" si="81"/>
        <v>2</v>
      </c>
      <c r="EX65" s="679">
        <f t="shared" si="81"/>
        <v>2</v>
      </c>
      <c r="EY65" s="679">
        <f t="shared" si="81"/>
        <v>2</v>
      </c>
      <c r="EZ65" s="679">
        <f t="shared" si="81"/>
        <v>2</v>
      </c>
      <c r="FA65" s="679">
        <f t="shared" si="81"/>
        <v>2</v>
      </c>
      <c r="FB65" s="679">
        <f t="shared" si="81"/>
        <v>2</v>
      </c>
      <c r="FC65" s="679">
        <f t="shared" si="81"/>
        <v>2</v>
      </c>
      <c r="FD65" s="679">
        <f t="shared" si="81"/>
        <v>2</v>
      </c>
      <c r="FE65" s="679">
        <f t="shared" si="81"/>
        <v>2</v>
      </c>
      <c r="FF65" s="679">
        <f t="shared" si="81"/>
        <v>2</v>
      </c>
      <c r="FG65" s="679">
        <f t="shared" si="81"/>
        <v>2</v>
      </c>
      <c r="FH65" s="679">
        <f t="shared" si="81"/>
        <v>2</v>
      </c>
      <c r="FI65" s="679">
        <f t="shared" si="81"/>
        <v>2</v>
      </c>
      <c r="FJ65" s="679">
        <f t="shared" si="81"/>
        <v>2</v>
      </c>
      <c r="FK65" s="679">
        <f t="shared" si="81"/>
        <v>2.0299999999999998</v>
      </c>
      <c r="FL65" s="679">
        <f t="shared" si="81"/>
        <v>2.0399999999999996</v>
      </c>
      <c r="FM65" s="679">
        <f t="shared" si="81"/>
        <v>2.0499999999999994</v>
      </c>
      <c r="FN65" s="679">
        <f t="shared" si="81"/>
        <v>2.0599999999999992</v>
      </c>
      <c r="FO65" s="679">
        <f t="shared" si="81"/>
        <v>2.069999999999999</v>
      </c>
      <c r="FP65" s="679">
        <f t="shared" si="81"/>
        <v>2.089999999999999</v>
      </c>
      <c r="FQ65" s="679">
        <f t="shared" si="81"/>
        <v>2.109999999999999</v>
      </c>
      <c r="FR65" s="679">
        <f t="shared" si="81"/>
        <v>2.129999999999999</v>
      </c>
      <c r="FS65" s="679">
        <f t="shared" si="81"/>
        <v>2.149999999999999</v>
      </c>
      <c r="FT65" s="679">
        <f t="shared" si="81"/>
        <v>2.169999999999999</v>
      </c>
      <c r="FU65" s="679">
        <f t="shared" si="81"/>
        <v>2.1899999999999991</v>
      </c>
      <c r="FV65" s="679">
        <f t="shared" si="81"/>
        <v>2.2099999999999991</v>
      </c>
      <c r="FW65" s="679">
        <f t="shared" si="81"/>
        <v>2.2299999999999991</v>
      </c>
      <c r="FX65" s="679">
        <f t="shared" si="81"/>
        <v>2.2499999999999991</v>
      </c>
      <c r="FY65" s="679">
        <f t="shared" si="81"/>
        <v>2.2699999999999991</v>
      </c>
      <c r="FZ65" s="679">
        <f t="shared" si="81"/>
        <v>2.2899999999999991</v>
      </c>
      <c r="GA65" s="679">
        <f t="shared" si="81"/>
        <v>2.3099999999999992</v>
      </c>
      <c r="GB65" s="679">
        <f t="shared" si="81"/>
        <v>2.3299999999999992</v>
      </c>
      <c r="GC65" s="679">
        <f t="shared" si="81"/>
        <v>2.3499999999999992</v>
      </c>
      <c r="GD65" s="679">
        <f t="shared" si="81"/>
        <v>2.3499999999999992</v>
      </c>
      <c r="GE65" s="679">
        <f t="shared" si="81"/>
        <v>2.3499999999999992</v>
      </c>
      <c r="GF65" s="679">
        <f t="shared" si="81"/>
        <v>2.3499999999999992</v>
      </c>
      <c r="GG65" s="679">
        <f t="shared" si="81"/>
        <v>2.3499999999999992</v>
      </c>
      <c r="GH65" s="679">
        <f t="shared" si="81"/>
        <v>2.3499999999999992</v>
      </c>
      <c r="GI65" s="679">
        <f t="shared" si="81"/>
        <v>2.3499999999999992</v>
      </c>
      <c r="GJ65" s="679">
        <f t="shared" si="81"/>
        <v>2.3499999999999992</v>
      </c>
      <c r="GK65" s="679">
        <f t="shared" si="81"/>
        <v>2.3499999999999992</v>
      </c>
      <c r="GL65" s="679">
        <f t="shared" si="81"/>
        <v>2.3499999999999992</v>
      </c>
      <c r="GM65" s="679">
        <f t="shared" si="81"/>
        <v>2.3499999999999992</v>
      </c>
      <c r="GN65" s="679">
        <f t="shared" si="81"/>
        <v>2</v>
      </c>
      <c r="GO65" s="679">
        <f t="shared" si="81"/>
        <v>2</v>
      </c>
      <c r="GP65" s="679">
        <f t="shared" si="81"/>
        <v>2</v>
      </c>
      <c r="GQ65" s="679">
        <f t="shared" si="81"/>
        <v>2</v>
      </c>
      <c r="GR65" s="679">
        <f t="shared" si="81"/>
        <v>2</v>
      </c>
      <c r="GS65" s="679">
        <f t="shared" si="81"/>
        <v>2</v>
      </c>
      <c r="GT65" s="679">
        <f t="shared" si="81"/>
        <v>2</v>
      </c>
      <c r="GU65" s="679">
        <f t="shared" si="81"/>
        <v>2</v>
      </c>
      <c r="GV65" s="679">
        <f t="shared" si="81"/>
        <v>2</v>
      </c>
      <c r="GW65" s="679">
        <f t="shared" si="81"/>
        <v>2</v>
      </c>
      <c r="GX65" s="679">
        <f t="shared" si="82"/>
        <v>2</v>
      </c>
      <c r="GY65" s="679">
        <f t="shared" si="82"/>
        <v>2</v>
      </c>
      <c r="GZ65" s="679">
        <f t="shared" si="82"/>
        <v>2</v>
      </c>
      <c r="HA65" s="679">
        <f t="shared" si="82"/>
        <v>2</v>
      </c>
      <c r="HB65" s="679">
        <f t="shared" si="82"/>
        <v>2</v>
      </c>
      <c r="HC65" s="679">
        <f t="shared" si="82"/>
        <v>2</v>
      </c>
      <c r="HD65" s="679">
        <f t="shared" si="82"/>
        <v>2</v>
      </c>
      <c r="HE65" s="679">
        <f t="shared" si="82"/>
        <v>2</v>
      </c>
      <c r="HF65" s="679">
        <f t="shared" si="82"/>
        <v>2</v>
      </c>
      <c r="HG65" s="679">
        <f t="shared" si="82"/>
        <v>2</v>
      </c>
      <c r="HH65" s="679">
        <f t="shared" si="82"/>
        <v>2</v>
      </c>
      <c r="HI65" s="679">
        <f t="shared" si="82"/>
        <v>2</v>
      </c>
      <c r="HJ65" s="679">
        <f t="shared" si="82"/>
        <v>2</v>
      </c>
      <c r="HK65" s="679">
        <f t="shared" si="82"/>
        <v>2.0299999999999998</v>
      </c>
      <c r="HL65" s="679">
        <f t="shared" si="82"/>
        <v>2.0399999999999996</v>
      </c>
      <c r="HM65" s="679">
        <f t="shared" si="82"/>
        <v>2.0499999999999994</v>
      </c>
      <c r="HN65" s="679">
        <f t="shared" si="82"/>
        <v>2.0599999999999992</v>
      </c>
      <c r="HO65" s="679">
        <f t="shared" si="82"/>
        <v>2.069999999999999</v>
      </c>
      <c r="HP65" s="679">
        <f t="shared" si="82"/>
        <v>2.089999999999999</v>
      </c>
      <c r="HQ65" s="679">
        <f t="shared" si="82"/>
        <v>2.109999999999999</v>
      </c>
      <c r="HR65" s="679">
        <f t="shared" si="82"/>
        <v>2.129999999999999</v>
      </c>
      <c r="HS65" s="679">
        <f t="shared" si="82"/>
        <v>2.149999999999999</v>
      </c>
      <c r="HT65" s="679">
        <f t="shared" si="82"/>
        <v>2.169999999999999</v>
      </c>
      <c r="HU65" s="679">
        <f t="shared" si="82"/>
        <v>2.1899999999999991</v>
      </c>
      <c r="HV65" s="679">
        <f t="shared" si="82"/>
        <v>2.2099999999999991</v>
      </c>
      <c r="HW65" s="679">
        <f t="shared" si="82"/>
        <v>2.2299999999999991</v>
      </c>
      <c r="HX65" s="679">
        <f t="shared" si="82"/>
        <v>2.2499999999999991</v>
      </c>
      <c r="HY65" s="679">
        <f t="shared" si="82"/>
        <v>2.2699999999999991</v>
      </c>
      <c r="HZ65" s="679">
        <f t="shared" si="82"/>
        <v>2.2899999999999991</v>
      </c>
      <c r="IA65" s="679">
        <f t="shared" si="82"/>
        <v>2.3099999999999992</v>
      </c>
      <c r="IB65" s="679">
        <f t="shared" si="82"/>
        <v>2.3299999999999992</v>
      </c>
      <c r="IC65" s="679">
        <f t="shared" si="82"/>
        <v>2.3499999999999992</v>
      </c>
      <c r="ID65" s="679">
        <f t="shared" si="82"/>
        <v>2.3499999999999992</v>
      </c>
      <c r="IE65" s="679">
        <f t="shared" si="82"/>
        <v>2.3499999999999992</v>
      </c>
      <c r="IF65" s="679">
        <f t="shared" si="82"/>
        <v>2.3499999999999992</v>
      </c>
      <c r="IG65" s="679">
        <f t="shared" si="82"/>
        <v>2.3499999999999992</v>
      </c>
      <c r="IH65" s="679">
        <f t="shared" si="82"/>
        <v>2.3499999999999992</v>
      </c>
      <c r="II65" s="679">
        <f t="shared" si="82"/>
        <v>2.3499999999999992</v>
      </c>
      <c r="IJ65" s="679">
        <f t="shared" si="82"/>
        <v>2.3499999999999992</v>
      </c>
      <c r="IK65" s="679">
        <f t="shared" si="82"/>
        <v>2.3499999999999992</v>
      </c>
      <c r="IL65" s="679">
        <f t="shared" si="82"/>
        <v>2.3499999999999992</v>
      </c>
      <c r="IM65" s="679">
        <f t="shared" si="82"/>
        <v>2.3499999999999992</v>
      </c>
      <c r="IN65" s="679">
        <f t="shared" si="82"/>
        <v>2</v>
      </c>
      <c r="IO65" s="679">
        <f t="shared" si="82"/>
        <v>2</v>
      </c>
      <c r="IP65" s="679">
        <f t="shared" si="82"/>
        <v>2</v>
      </c>
      <c r="IQ65" s="679">
        <f t="shared" si="82"/>
        <v>2</v>
      </c>
      <c r="IR65" s="679">
        <f t="shared" si="82"/>
        <v>2</v>
      </c>
      <c r="IS65" s="679">
        <f t="shared" si="82"/>
        <v>2</v>
      </c>
      <c r="IT65" s="679">
        <f t="shared" si="82"/>
        <v>2</v>
      </c>
      <c r="IU65" s="679">
        <f t="shared" si="82"/>
        <v>2</v>
      </c>
      <c r="IV65" s="679">
        <f t="shared" si="82"/>
        <v>2</v>
      </c>
      <c r="IW65" s="679">
        <f t="shared" si="82"/>
        <v>2</v>
      </c>
      <c r="IX65" s="679">
        <f t="shared" si="82"/>
        <v>2</v>
      </c>
      <c r="IY65" s="679">
        <f t="shared" si="82"/>
        <v>2</v>
      </c>
      <c r="IZ65" s="679">
        <f t="shared" si="82"/>
        <v>2</v>
      </c>
      <c r="JA65" s="679">
        <f t="shared" si="82"/>
        <v>2</v>
      </c>
      <c r="JB65" s="679">
        <f t="shared" si="82"/>
        <v>2</v>
      </c>
      <c r="JC65" s="679">
        <f t="shared" si="82"/>
        <v>2</v>
      </c>
      <c r="JD65" s="679">
        <f t="shared" si="82"/>
        <v>2</v>
      </c>
      <c r="JE65" s="679">
        <f t="shared" si="82"/>
        <v>2</v>
      </c>
      <c r="JF65" s="679">
        <f t="shared" si="82"/>
        <v>2</v>
      </c>
      <c r="JG65" s="679">
        <f t="shared" si="82"/>
        <v>2</v>
      </c>
      <c r="JH65" s="679">
        <f t="shared" si="82"/>
        <v>2</v>
      </c>
      <c r="JI65" s="679">
        <f t="shared" si="82"/>
        <v>2</v>
      </c>
      <c r="JJ65" s="679">
        <f t="shared" si="83"/>
        <v>2</v>
      </c>
      <c r="JK65" s="679">
        <f t="shared" si="83"/>
        <v>2.0299999999999998</v>
      </c>
      <c r="JL65" s="679">
        <f t="shared" si="83"/>
        <v>2.0399999999999996</v>
      </c>
      <c r="JM65" s="679">
        <f t="shared" si="83"/>
        <v>2.0499999999999994</v>
      </c>
      <c r="JN65" s="679">
        <f t="shared" si="83"/>
        <v>2.0599999999999992</v>
      </c>
      <c r="JO65" s="679">
        <f t="shared" si="83"/>
        <v>2.069999999999999</v>
      </c>
      <c r="JP65" s="679">
        <f t="shared" si="83"/>
        <v>2.089999999999999</v>
      </c>
      <c r="JQ65" s="679">
        <f t="shared" si="83"/>
        <v>2.109999999999999</v>
      </c>
      <c r="JR65" s="679">
        <f t="shared" si="83"/>
        <v>2.129999999999999</v>
      </c>
      <c r="JS65" s="679">
        <f t="shared" si="83"/>
        <v>2.149999999999999</v>
      </c>
      <c r="JT65" s="679">
        <f t="shared" si="83"/>
        <v>2.169999999999999</v>
      </c>
      <c r="JU65" s="679">
        <f t="shared" si="83"/>
        <v>2.1899999999999991</v>
      </c>
      <c r="JV65" s="679">
        <f t="shared" si="83"/>
        <v>2.2099999999999991</v>
      </c>
      <c r="JW65" s="679">
        <f t="shared" si="83"/>
        <v>2.2299999999999991</v>
      </c>
      <c r="JX65" s="679">
        <f t="shared" si="83"/>
        <v>2.2499999999999991</v>
      </c>
      <c r="JY65" s="679">
        <f t="shared" si="83"/>
        <v>2.2699999999999991</v>
      </c>
      <c r="JZ65" s="679">
        <f t="shared" si="83"/>
        <v>2.2899999999999991</v>
      </c>
      <c r="KA65" s="679">
        <f t="shared" si="83"/>
        <v>2.3099999999999992</v>
      </c>
      <c r="KB65" s="679">
        <f t="shared" si="83"/>
        <v>2.3299999999999992</v>
      </c>
      <c r="KC65" s="679">
        <f t="shared" si="83"/>
        <v>2.3499999999999992</v>
      </c>
      <c r="KD65" s="679">
        <f t="shared" si="83"/>
        <v>2.3499999999999992</v>
      </c>
      <c r="KE65" s="679">
        <f t="shared" si="83"/>
        <v>2.3499999999999992</v>
      </c>
      <c r="KF65" s="679">
        <f t="shared" si="83"/>
        <v>2.3499999999999992</v>
      </c>
      <c r="KG65" s="679">
        <f t="shared" si="83"/>
        <v>2.3499999999999992</v>
      </c>
      <c r="KH65" s="679">
        <f t="shared" si="83"/>
        <v>2.3499999999999992</v>
      </c>
      <c r="KI65" s="679">
        <f t="shared" si="83"/>
        <v>2.3499999999999992</v>
      </c>
      <c r="KJ65" s="679">
        <f t="shared" si="83"/>
        <v>2.3499999999999992</v>
      </c>
      <c r="KK65" s="679">
        <f t="shared" si="83"/>
        <v>2.3499999999999992</v>
      </c>
      <c r="KL65" s="679">
        <f t="shared" si="83"/>
        <v>2.3499999999999992</v>
      </c>
      <c r="KM65" s="679">
        <f t="shared" si="83"/>
        <v>2.3499999999999992</v>
      </c>
      <c r="KN65" s="679">
        <f t="shared" si="83"/>
        <v>2</v>
      </c>
      <c r="KO65" s="679">
        <f t="shared" si="83"/>
        <v>2</v>
      </c>
      <c r="KP65" s="679">
        <f t="shared" si="83"/>
        <v>2</v>
      </c>
      <c r="KQ65" s="679">
        <f t="shared" si="83"/>
        <v>2</v>
      </c>
      <c r="KR65" s="679">
        <f t="shared" si="83"/>
        <v>2</v>
      </c>
      <c r="KS65" s="679">
        <f t="shared" si="83"/>
        <v>2</v>
      </c>
      <c r="KT65" s="679">
        <f t="shared" si="83"/>
        <v>2</v>
      </c>
      <c r="KU65" s="679">
        <f t="shared" si="83"/>
        <v>2</v>
      </c>
      <c r="KV65" s="679">
        <f t="shared" si="83"/>
        <v>2</v>
      </c>
      <c r="KW65" s="679">
        <f t="shared" si="83"/>
        <v>2</v>
      </c>
      <c r="KX65" s="679">
        <f t="shared" si="83"/>
        <v>2</v>
      </c>
      <c r="KY65" s="679">
        <f t="shared" si="83"/>
        <v>2</v>
      </c>
      <c r="KZ65" s="679">
        <f t="shared" si="83"/>
        <v>2</v>
      </c>
      <c r="LA65" s="679">
        <f t="shared" si="83"/>
        <v>2</v>
      </c>
      <c r="LB65" s="679">
        <f t="shared" si="83"/>
        <v>2</v>
      </c>
      <c r="LC65" s="679">
        <f t="shared" si="83"/>
        <v>2</v>
      </c>
      <c r="LD65" s="679">
        <f t="shared" si="83"/>
        <v>2</v>
      </c>
      <c r="LE65" s="679">
        <f t="shared" si="83"/>
        <v>2</v>
      </c>
      <c r="LF65" s="679">
        <f t="shared" si="83"/>
        <v>2</v>
      </c>
      <c r="LG65" s="679">
        <f t="shared" si="83"/>
        <v>2</v>
      </c>
      <c r="LH65" s="679">
        <f t="shared" si="83"/>
        <v>2</v>
      </c>
      <c r="LI65" s="679">
        <f t="shared" si="83"/>
        <v>2</v>
      </c>
      <c r="LJ65" s="679">
        <f t="shared" si="83"/>
        <v>2</v>
      </c>
      <c r="LK65" s="679">
        <f t="shared" si="83"/>
        <v>2.0299999999999998</v>
      </c>
      <c r="LL65" s="679">
        <f t="shared" si="83"/>
        <v>2.0399999999999996</v>
      </c>
      <c r="LM65" s="679">
        <f t="shared" si="83"/>
        <v>2.0499999999999994</v>
      </c>
      <c r="LN65" s="679">
        <f t="shared" si="83"/>
        <v>2.0599999999999992</v>
      </c>
      <c r="LO65" s="679">
        <f t="shared" si="83"/>
        <v>2.069999999999999</v>
      </c>
      <c r="LP65" s="679">
        <f t="shared" si="83"/>
        <v>2.089999999999999</v>
      </c>
      <c r="LQ65" s="679">
        <f t="shared" si="83"/>
        <v>2.109999999999999</v>
      </c>
      <c r="LR65" s="679">
        <f t="shared" si="83"/>
        <v>2.129999999999999</v>
      </c>
      <c r="LS65" s="679">
        <f t="shared" si="83"/>
        <v>2.149999999999999</v>
      </c>
      <c r="LT65" s="679">
        <f t="shared" si="83"/>
        <v>2.169999999999999</v>
      </c>
      <c r="LU65" s="679">
        <f t="shared" si="83"/>
        <v>2.1899999999999991</v>
      </c>
      <c r="LV65" s="679">
        <f t="shared" si="84"/>
        <v>2.2099999999999991</v>
      </c>
      <c r="LW65" s="679">
        <f t="shared" si="84"/>
        <v>2.2299999999999991</v>
      </c>
      <c r="LX65" s="679">
        <f t="shared" si="84"/>
        <v>2.2499999999999991</v>
      </c>
      <c r="LY65" s="679">
        <f t="shared" si="84"/>
        <v>2.2699999999999991</v>
      </c>
      <c r="LZ65" s="679">
        <f t="shared" si="84"/>
        <v>2.2899999999999991</v>
      </c>
      <c r="MA65" s="679">
        <f t="shared" si="84"/>
        <v>2.3099999999999992</v>
      </c>
      <c r="MB65" s="679">
        <f t="shared" si="84"/>
        <v>2.3299999999999992</v>
      </c>
      <c r="MC65" s="679">
        <f t="shared" si="84"/>
        <v>2.3499999999999992</v>
      </c>
      <c r="MD65" s="679">
        <f t="shared" si="84"/>
        <v>2.3499999999999992</v>
      </c>
      <c r="ME65" s="679">
        <f t="shared" si="84"/>
        <v>2.3499999999999992</v>
      </c>
      <c r="MF65" s="679">
        <f t="shared" si="84"/>
        <v>2.3499999999999992</v>
      </c>
      <c r="MG65" s="679">
        <f t="shared" si="84"/>
        <v>2.3499999999999992</v>
      </c>
      <c r="MH65" s="679">
        <f t="shared" si="84"/>
        <v>2.3499999999999992</v>
      </c>
      <c r="MI65" s="679">
        <f t="shared" si="84"/>
        <v>2.3499999999999992</v>
      </c>
      <c r="MJ65" s="679">
        <f t="shared" si="84"/>
        <v>2.3499999999999992</v>
      </c>
      <c r="MK65" s="679">
        <f t="shared" si="84"/>
        <v>2.3499999999999992</v>
      </c>
      <c r="ML65" s="679">
        <f t="shared" si="84"/>
        <v>2.3499999999999992</v>
      </c>
      <c r="MM65" s="679">
        <f t="shared" si="84"/>
        <v>2.3499999999999992</v>
      </c>
      <c r="MN65" s="679">
        <f t="shared" si="84"/>
        <v>2</v>
      </c>
      <c r="MO65" s="679">
        <f t="shared" si="84"/>
        <v>2</v>
      </c>
      <c r="MP65" s="679">
        <f t="shared" si="84"/>
        <v>2</v>
      </c>
      <c r="MQ65" s="679">
        <f t="shared" si="84"/>
        <v>2</v>
      </c>
      <c r="MR65" s="679">
        <f t="shared" si="84"/>
        <v>2</v>
      </c>
      <c r="MS65" s="679">
        <f t="shared" si="84"/>
        <v>2</v>
      </c>
      <c r="MT65" s="679">
        <f t="shared" si="84"/>
        <v>2</v>
      </c>
      <c r="MU65" s="679">
        <f t="shared" si="84"/>
        <v>2</v>
      </c>
      <c r="MV65" s="679">
        <f t="shared" si="84"/>
        <v>2</v>
      </c>
      <c r="MW65" s="679">
        <f t="shared" si="84"/>
        <v>2</v>
      </c>
      <c r="MX65" s="679">
        <f t="shared" si="84"/>
        <v>2</v>
      </c>
      <c r="MY65" s="679">
        <f t="shared" si="84"/>
        <v>2</v>
      </c>
      <c r="MZ65" s="679">
        <f t="shared" si="84"/>
        <v>2</v>
      </c>
      <c r="NA65" s="679">
        <f t="shared" si="84"/>
        <v>2</v>
      </c>
      <c r="NB65" s="679">
        <f t="shared" si="84"/>
        <v>2</v>
      </c>
      <c r="NC65" s="679">
        <f t="shared" si="84"/>
        <v>2</v>
      </c>
      <c r="ND65" s="679">
        <f t="shared" si="84"/>
        <v>2</v>
      </c>
      <c r="NE65" s="679">
        <f t="shared" si="84"/>
        <v>2</v>
      </c>
      <c r="NF65" s="679">
        <f t="shared" si="84"/>
        <v>2</v>
      </c>
      <c r="NG65" s="679">
        <f t="shared" si="84"/>
        <v>2</v>
      </c>
      <c r="NH65" s="679">
        <f t="shared" si="84"/>
        <v>2</v>
      </c>
      <c r="NI65" s="679">
        <f t="shared" si="84"/>
        <v>2</v>
      </c>
      <c r="NJ65" s="679">
        <f t="shared" si="84"/>
        <v>2</v>
      </c>
      <c r="NK65" s="679">
        <f t="shared" si="84"/>
        <v>2.0299999999999998</v>
      </c>
      <c r="NL65" s="679">
        <f t="shared" si="84"/>
        <v>2.0399999999999996</v>
      </c>
      <c r="NM65" s="679">
        <f t="shared" si="84"/>
        <v>2.0499999999999994</v>
      </c>
      <c r="NN65" s="679">
        <f t="shared" si="84"/>
        <v>2.0599999999999992</v>
      </c>
      <c r="NO65" s="679">
        <f t="shared" si="84"/>
        <v>2.069999999999999</v>
      </c>
      <c r="NP65" s="679">
        <f t="shared" si="84"/>
        <v>2.089999999999999</v>
      </c>
      <c r="NQ65" s="679">
        <f t="shared" si="84"/>
        <v>2.109999999999999</v>
      </c>
      <c r="NR65" s="679">
        <f t="shared" si="84"/>
        <v>2.129999999999999</v>
      </c>
      <c r="NS65" s="679">
        <f t="shared" si="84"/>
        <v>2.149999999999999</v>
      </c>
      <c r="NT65" s="679">
        <f t="shared" si="84"/>
        <v>2.169999999999999</v>
      </c>
      <c r="NU65" s="679">
        <f t="shared" si="84"/>
        <v>2.1899999999999991</v>
      </c>
      <c r="NV65" s="679">
        <f t="shared" si="84"/>
        <v>2.2099999999999991</v>
      </c>
      <c r="NW65" s="679">
        <f t="shared" si="84"/>
        <v>2.2299999999999991</v>
      </c>
      <c r="NX65" s="679">
        <f t="shared" si="84"/>
        <v>2.2499999999999991</v>
      </c>
      <c r="NY65" s="679">
        <f t="shared" si="84"/>
        <v>2.2699999999999991</v>
      </c>
      <c r="NZ65" s="679">
        <f t="shared" si="84"/>
        <v>2.2899999999999991</v>
      </c>
      <c r="OA65" s="679">
        <f t="shared" si="84"/>
        <v>2.3099999999999992</v>
      </c>
      <c r="OB65" s="679">
        <f t="shared" si="84"/>
        <v>2.3299999999999992</v>
      </c>
      <c r="OC65" s="679">
        <f t="shared" si="84"/>
        <v>2.3499999999999992</v>
      </c>
      <c r="OD65" s="679">
        <f t="shared" si="84"/>
        <v>2.3499999999999992</v>
      </c>
      <c r="OE65" s="679">
        <f t="shared" si="84"/>
        <v>2.3499999999999992</v>
      </c>
      <c r="OF65" s="679">
        <f t="shared" si="84"/>
        <v>2.3499999999999992</v>
      </c>
      <c r="OG65" s="679">
        <f t="shared" si="84"/>
        <v>2.3499999999999992</v>
      </c>
      <c r="OH65" s="679">
        <f t="shared" si="85"/>
        <v>2.3499999999999992</v>
      </c>
      <c r="OI65" s="679">
        <f t="shared" si="85"/>
        <v>2.3499999999999992</v>
      </c>
      <c r="OJ65" s="679">
        <f t="shared" si="85"/>
        <v>2.3499999999999992</v>
      </c>
      <c r="OK65" s="679">
        <f t="shared" si="85"/>
        <v>2.3499999999999992</v>
      </c>
      <c r="OL65" s="679">
        <f t="shared" si="85"/>
        <v>2.3499999999999992</v>
      </c>
      <c r="OM65" s="679">
        <f t="shared" si="85"/>
        <v>2.3499999999999992</v>
      </c>
      <c r="ON65" s="679">
        <f t="shared" si="85"/>
        <v>2</v>
      </c>
      <c r="OO65" s="679">
        <f t="shared" si="85"/>
        <v>2</v>
      </c>
      <c r="OP65" s="679">
        <f t="shared" si="85"/>
        <v>2</v>
      </c>
      <c r="OQ65" s="679">
        <f t="shared" si="85"/>
        <v>2</v>
      </c>
      <c r="OR65" s="679">
        <f t="shared" si="85"/>
        <v>2</v>
      </c>
      <c r="OS65" s="679">
        <f t="shared" si="85"/>
        <v>2</v>
      </c>
      <c r="OT65" s="679">
        <f t="shared" si="85"/>
        <v>2</v>
      </c>
      <c r="OU65" s="679">
        <f t="shared" si="85"/>
        <v>2</v>
      </c>
      <c r="OV65" s="679">
        <f t="shared" si="85"/>
        <v>2</v>
      </c>
      <c r="OW65" s="679">
        <f t="shared" si="85"/>
        <v>2</v>
      </c>
      <c r="OX65" s="679">
        <f t="shared" si="85"/>
        <v>2</v>
      </c>
      <c r="OY65" s="679">
        <f t="shared" si="85"/>
        <v>2</v>
      </c>
      <c r="OZ65" s="679">
        <f t="shared" si="85"/>
        <v>2</v>
      </c>
      <c r="PA65" s="679">
        <f t="shared" si="85"/>
        <v>2</v>
      </c>
      <c r="PB65" s="679">
        <f t="shared" si="85"/>
        <v>2</v>
      </c>
      <c r="PC65" s="679">
        <f t="shared" si="85"/>
        <v>2</v>
      </c>
      <c r="PD65" s="679">
        <f t="shared" si="85"/>
        <v>2</v>
      </c>
      <c r="PE65" s="679">
        <f t="shared" si="85"/>
        <v>2</v>
      </c>
      <c r="PF65" s="679">
        <f t="shared" si="85"/>
        <v>2</v>
      </c>
      <c r="PG65" s="679">
        <f t="shared" si="85"/>
        <v>2</v>
      </c>
      <c r="PH65" s="679">
        <f t="shared" si="85"/>
        <v>2</v>
      </c>
      <c r="PI65" s="679">
        <f t="shared" si="85"/>
        <v>2</v>
      </c>
      <c r="PJ65" s="679">
        <f t="shared" si="85"/>
        <v>2</v>
      </c>
      <c r="PK65" s="679">
        <f t="shared" si="85"/>
        <v>2.0299999999999998</v>
      </c>
      <c r="PL65" s="679">
        <f t="shared" si="85"/>
        <v>2.0399999999999996</v>
      </c>
      <c r="PM65" s="679">
        <f t="shared" si="85"/>
        <v>2.0499999999999994</v>
      </c>
      <c r="PN65" s="679">
        <f t="shared" si="85"/>
        <v>2.0599999999999992</v>
      </c>
      <c r="PO65" s="679">
        <f t="shared" si="85"/>
        <v>2.069999999999999</v>
      </c>
      <c r="PP65" s="679">
        <f t="shared" si="85"/>
        <v>2.089999999999999</v>
      </c>
      <c r="PQ65" s="679">
        <f t="shared" si="85"/>
        <v>2.109999999999999</v>
      </c>
      <c r="PR65" s="679">
        <f t="shared" si="85"/>
        <v>2.129999999999999</v>
      </c>
      <c r="PS65" s="679">
        <f t="shared" si="85"/>
        <v>2.149999999999999</v>
      </c>
      <c r="PT65" s="679">
        <f t="shared" si="85"/>
        <v>2.169999999999999</v>
      </c>
      <c r="PU65" s="679">
        <f t="shared" si="85"/>
        <v>2.1899999999999991</v>
      </c>
      <c r="PV65" s="679">
        <f t="shared" si="85"/>
        <v>2.2099999999999991</v>
      </c>
      <c r="PW65" s="679">
        <f t="shared" si="85"/>
        <v>2.2299999999999991</v>
      </c>
      <c r="PX65" s="679">
        <f t="shared" si="85"/>
        <v>2.2499999999999991</v>
      </c>
      <c r="PY65" s="679">
        <f t="shared" si="85"/>
        <v>2.2699999999999991</v>
      </c>
      <c r="PZ65" s="679">
        <f t="shared" si="85"/>
        <v>2.2899999999999991</v>
      </c>
      <c r="QA65" s="679">
        <f t="shared" si="85"/>
        <v>2.3099999999999992</v>
      </c>
      <c r="QB65" s="679">
        <f t="shared" si="85"/>
        <v>2.3299999999999992</v>
      </c>
      <c r="QC65" s="679">
        <f t="shared" si="85"/>
        <v>2.3499999999999992</v>
      </c>
      <c r="QD65" s="679">
        <f t="shared" si="85"/>
        <v>2.3499999999999992</v>
      </c>
      <c r="QE65" s="679">
        <f t="shared" si="85"/>
        <v>2.3499999999999992</v>
      </c>
      <c r="QF65" s="679">
        <f t="shared" si="85"/>
        <v>2.3499999999999992</v>
      </c>
      <c r="QG65" s="679">
        <f t="shared" si="85"/>
        <v>2.3499999999999992</v>
      </c>
      <c r="QH65" s="679">
        <f t="shared" si="85"/>
        <v>2.3499999999999992</v>
      </c>
      <c r="QI65" s="679">
        <f t="shared" si="85"/>
        <v>2.3499999999999992</v>
      </c>
      <c r="QJ65" s="679">
        <f t="shared" si="85"/>
        <v>2.3499999999999992</v>
      </c>
      <c r="QK65" s="679">
        <f t="shared" si="85"/>
        <v>2.3499999999999992</v>
      </c>
      <c r="QL65" s="679">
        <f t="shared" si="85"/>
        <v>2.3499999999999992</v>
      </c>
      <c r="QM65" s="679">
        <f t="shared" si="85"/>
        <v>2.3499999999999992</v>
      </c>
      <c r="QN65" s="679">
        <f t="shared" si="85"/>
        <v>2</v>
      </c>
      <c r="QO65" s="679">
        <f t="shared" si="85"/>
        <v>2</v>
      </c>
      <c r="QP65" s="679">
        <f t="shared" si="85"/>
        <v>2</v>
      </c>
      <c r="QQ65" s="679">
        <f t="shared" si="72"/>
        <v>2</v>
      </c>
      <c r="QR65" s="679">
        <f t="shared" si="72"/>
        <v>2</v>
      </c>
      <c r="QS65" s="679">
        <f t="shared" si="72"/>
        <v>2</v>
      </c>
      <c r="QT65" s="679">
        <f t="shared" si="72"/>
        <v>2</v>
      </c>
      <c r="QU65" s="679">
        <f t="shared" si="72"/>
        <v>2</v>
      </c>
      <c r="QV65" s="679">
        <f t="shared" si="72"/>
        <v>2</v>
      </c>
      <c r="QW65" s="679">
        <f t="shared" si="72"/>
        <v>2</v>
      </c>
      <c r="QX65" s="679">
        <f t="shared" si="72"/>
        <v>2</v>
      </c>
      <c r="QY65" s="679">
        <f t="shared" si="72"/>
        <v>2</v>
      </c>
      <c r="QZ65" s="679">
        <f t="shared" si="72"/>
        <v>2</v>
      </c>
      <c r="RA65" s="679">
        <f t="shared" si="72"/>
        <v>2</v>
      </c>
      <c r="RB65" s="679">
        <f t="shared" si="72"/>
        <v>2</v>
      </c>
      <c r="RC65" s="679">
        <f t="shared" si="72"/>
        <v>2</v>
      </c>
      <c r="RD65" s="679">
        <f t="shared" si="72"/>
        <v>2</v>
      </c>
      <c r="RE65" s="679">
        <f t="shared" si="72"/>
        <v>2</v>
      </c>
      <c r="RF65" s="679">
        <f t="shared" si="72"/>
        <v>2</v>
      </c>
      <c r="RG65" s="679">
        <f t="shared" si="72"/>
        <v>2</v>
      </c>
      <c r="RH65" s="679">
        <f t="shared" si="72"/>
        <v>2</v>
      </c>
      <c r="RI65" s="679">
        <f t="shared" si="72"/>
        <v>2</v>
      </c>
      <c r="RJ65" s="679">
        <f t="shared" si="72"/>
        <v>2</v>
      </c>
      <c r="RK65" s="679">
        <f t="shared" si="72"/>
        <v>2.0299999999999998</v>
      </c>
      <c r="RL65" s="679">
        <f t="shared" si="72"/>
        <v>2.0399999999999996</v>
      </c>
      <c r="RM65" s="679">
        <f t="shared" si="72"/>
        <v>2.0499999999999994</v>
      </c>
      <c r="RN65" s="679">
        <f t="shared" si="72"/>
        <v>2.0599999999999992</v>
      </c>
      <c r="RO65" s="679">
        <f t="shared" si="72"/>
        <v>2.069999999999999</v>
      </c>
      <c r="RP65" s="679">
        <f t="shared" si="72"/>
        <v>2.089999999999999</v>
      </c>
      <c r="RQ65" s="679">
        <f t="shared" si="72"/>
        <v>2.109999999999999</v>
      </c>
      <c r="RR65" s="679">
        <f t="shared" si="72"/>
        <v>2.129999999999999</v>
      </c>
      <c r="RS65" s="679">
        <f t="shared" si="72"/>
        <v>2.149999999999999</v>
      </c>
      <c r="RT65" s="679">
        <f t="shared" si="72"/>
        <v>2.169999999999999</v>
      </c>
      <c r="RU65" s="679">
        <f t="shared" si="72"/>
        <v>2.1899999999999991</v>
      </c>
      <c r="RV65" s="679">
        <f t="shared" si="72"/>
        <v>2.2099999999999991</v>
      </c>
      <c r="RW65" s="679">
        <f t="shared" si="72"/>
        <v>2.2299999999999991</v>
      </c>
      <c r="RX65" s="679">
        <f t="shared" si="72"/>
        <v>2.2499999999999991</v>
      </c>
      <c r="RY65" s="679">
        <f t="shared" si="72"/>
        <v>2.2699999999999991</v>
      </c>
      <c r="RZ65" s="679">
        <f t="shared" ref="RZ65:SE65" si="87">RZ62</f>
        <v>2.2899999999999991</v>
      </c>
      <c r="SA65" s="679">
        <f t="shared" si="87"/>
        <v>2.3099999999999992</v>
      </c>
      <c r="SB65" s="679">
        <f t="shared" si="87"/>
        <v>2.3299999999999992</v>
      </c>
      <c r="SC65" s="679">
        <f t="shared" si="87"/>
        <v>2.3499999999999992</v>
      </c>
      <c r="SD65" s="679">
        <f t="shared" si="87"/>
        <v>2.3499999999999992</v>
      </c>
      <c r="SE65" s="679">
        <f t="shared" si="87"/>
        <v>2.3499999999999992</v>
      </c>
      <c r="SF65" s="679">
        <f>SF62</f>
        <v>2.3499999999999992</v>
      </c>
      <c r="SG65" s="679">
        <f>SG62</f>
        <v>2.3499999999999992</v>
      </c>
      <c r="SH65" s="679">
        <f>SH62</f>
        <v>2.3499999999999992</v>
      </c>
      <c r="SI65" s="471"/>
      <c r="SJ65" s="452"/>
      <c r="SK65" s="440"/>
      <c r="SL65" s="440"/>
      <c r="SM65" s="440"/>
    </row>
    <row r="66" spans="1:507" outlineLevel="2" x14ac:dyDescent="0.25">
      <c r="A66" s="440"/>
      <c r="B66" s="449"/>
      <c r="C66" s="659">
        <f>INT($C$40)+2</f>
        <v>3</v>
      </c>
      <c r="D66" s="471"/>
      <c r="E66" s="529">
        <v>4</v>
      </c>
      <c r="F66" s="529"/>
      <c r="G66" s="471"/>
      <c r="H66" s="476" t="s">
        <v>875</v>
      </c>
      <c r="I66" s="492" t="s">
        <v>872</v>
      </c>
      <c r="J66" s="492">
        <f>J63+1</f>
        <v>3</v>
      </c>
      <c r="K66" s="678">
        <v>1.5</v>
      </c>
      <c r="L66" s="678">
        <v>1.5</v>
      </c>
      <c r="M66" s="678">
        <v>1.5</v>
      </c>
      <c r="N66" s="678">
        <v>1.8</v>
      </c>
      <c r="O66" s="678">
        <v>1.8</v>
      </c>
      <c r="P66" s="678">
        <v>1.8</v>
      </c>
      <c r="Q66" s="678">
        <v>1.8</v>
      </c>
      <c r="R66" s="678">
        <v>1.8</v>
      </c>
      <c r="S66" s="678">
        <v>1.8</v>
      </c>
      <c r="T66" s="678">
        <v>1.8</v>
      </c>
      <c r="U66" s="678">
        <v>2.0499999999999998</v>
      </c>
      <c r="V66" s="678">
        <v>2.0499999999999998</v>
      </c>
      <c r="W66" s="678">
        <v>2.0499999999999998</v>
      </c>
      <c r="X66" s="678">
        <v>2.0499999999999998</v>
      </c>
      <c r="Y66" s="678">
        <v>2.1</v>
      </c>
      <c r="Z66" s="678">
        <v>2.1</v>
      </c>
      <c r="AA66" s="678">
        <v>0.9</v>
      </c>
      <c r="AB66" s="678">
        <v>0.9</v>
      </c>
      <c r="AC66" s="678">
        <v>0.9</v>
      </c>
      <c r="AD66" s="678">
        <v>0.9</v>
      </c>
      <c r="AE66" s="678">
        <v>0.9</v>
      </c>
      <c r="AF66" s="678">
        <v>0.9</v>
      </c>
      <c r="AG66" s="678">
        <v>0.9</v>
      </c>
      <c r="AH66" s="678">
        <v>1.1000000000000001</v>
      </c>
      <c r="AI66" s="678">
        <v>1.1000000000000001</v>
      </c>
      <c r="AJ66" s="678">
        <v>1.1000000000000001</v>
      </c>
      <c r="AK66" s="678">
        <v>1.1000000000000001</v>
      </c>
      <c r="AL66" s="678">
        <v>1.1000000000000001</v>
      </c>
      <c r="AM66" s="678">
        <v>1.1000000000000001</v>
      </c>
      <c r="AN66" s="678">
        <v>1.1000000000000001</v>
      </c>
      <c r="AO66" s="678">
        <v>1.1000000000000001</v>
      </c>
      <c r="AP66" s="678">
        <v>1.65</v>
      </c>
      <c r="AQ66" s="678">
        <v>1.65</v>
      </c>
      <c r="AR66" s="678">
        <v>1.65</v>
      </c>
      <c r="AS66" s="678">
        <v>1.65</v>
      </c>
      <c r="AT66" s="678">
        <v>1.65</v>
      </c>
      <c r="AU66" s="678">
        <v>1.65</v>
      </c>
      <c r="AV66" s="678">
        <v>1.65</v>
      </c>
      <c r="AW66" s="678">
        <v>1.64</v>
      </c>
      <c r="AX66" s="678">
        <v>1.64</v>
      </c>
      <c r="AY66" s="678">
        <v>1.64</v>
      </c>
      <c r="AZ66" s="678">
        <v>1.64</v>
      </c>
      <c r="BA66" s="678">
        <v>1.64</v>
      </c>
      <c r="BB66" s="678">
        <v>1.72</v>
      </c>
      <c r="BC66" s="678">
        <v>1.72</v>
      </c>
      <c r="BD66" s="678">
        <v>1.72</v>
      </c>
      <c r="BE66" s="678">
        <v>1.72</v>
      </c>
      <c r="BF66" s="678">
        <v>1.5</v>
      </c>
      <c r="BG66" s="678">
        <v>1.5</v>
      </c>
      <c r="BH66" s="678">
        <v>1.5</v>
      </c>
      <c r="BI66" s="678">
        <v>1.5</v>
      </c>
      <c r="BJ66" s="678">
        <v>1.5</v>
      </c>
      <c r="BK66" s="679">
        <v>1.5</v>
      </c>
      <c r="BL66" s="679">
        <v>1.5</v>
      </c>
      <c r="BM66" s="679">
        <v>1.5</v>
      </c>
      <c r="BN66" s="679">
        <v>1.8</v>
      </c>
      <c r="BO66" s="679">
        <v>1.8</v>
      </c>
      <c r="BP66" s="679">
        <v>1.8</v>
      </c>
      <c r="BQ66" s="679">
        <v>1.8</v>
      </c>
      <c r="BR66" s="679">
        <v>1.8</v>
      </c>
      <c r="BS66" s="679">
        <v>1.8</v>
      </c>
      <c r="BT66" s="679">
        <v>1.8</v>
      </c>
      <c r="BU66" s="679">
        <v>2.0499999999999998</v>
      </c>
      <c r="BV66" s="679">
        <v>2.0499999999999998</v>
      </c>
      <c r="BW66" s="679">
        <v>2.0499999999999998</v>
      </c>
      <c r="BX66" s="679">
        <v>2.0499999999999998</v>
      </c>
      <c r="BY66" s="679">
        <v>2.1</v>
      </c>
      <c r="BZ66" s="679">
        <v>2.1</v>
      </c>
      <c r="CA66" s="679">
        <v>0.9</v>
      </c>
      <c r="CB66" s="679">
        <v>0.9</v>
      </c>
      <c r="CC66" s="679">
        <v>0.9</v>
      </c>
      <c r="CD66" s="679">
        <v>0.9</v>
      </c>
      <c r="CE66" s="679">
        <v>0.9</v>
      </c>
      <c r="CF66" s="679">
        <v>0.9</v>
      </c>
      <c r="CG66" s="679">
        <v>0.9</v>
      </c>
      <c r="CH66" s="679">
        <v>1.1000000000000001</v>
      </c>
      <c r="CI66" s="679">
        <v>1.1000000000000001</v>
      </c>
      <c r="CJ66" s="679">
        <v>1.1000000000000001</v>
      </c>
      <c r="CK66" s="679">
        <v>1.1000000000000001</v>
      </c>
      <c r="CL66" s="679">
        <v>1.1000000000000001</v>
      </c>
      <c r="CM66" s="679">
        <v>1.1000000000000001</v>
      </c>
      <c r="CN66" s="679">
        <v>1.1000000000000001</v>
      </c>
      <c r="CO66" s="679">
        <v>1.1000000000000001</v>
      </c>
      <c r="CP66" s="679">
        <v>1.65</v>
      </c>
      <c r="CQ66" s="679">
        <v>1.65</v>
      </c>
      <c r="CR66" s="679">
        <v>1.65</v>
      </c>
      <c r="CS66" s="679">
        <v>1.65</v>
      </c>
      <c r="CT66" s="679">
        <v>1.65</v>
      </c>
      <c r="CU66" s="679">
        <v>1.65</v>
      </c>
      <c r="CV66" s="679">
        <v>1.65</v>
      </c>
      <c r="CW66" s="679">
        <v>1.64</v>
      </c>
      <c r="CX66" s="679">
        <v>1.64</v>
      </c>
      <c r="CY66" s="679">
        <v>1.64</v>
      </c>
      <c r="CZ66" s="679">
        <v>1.64</v>
      </c>
      <c r="DA66" s="679">
        <v>1.64</v>
      </c>
      <c r="DB66" s="679">
        <v>1.72</v>
      </c>
      <c r="DC66" s="679">
        <v>1.72</v>
      </c>
      <c r="DD66" s="679">
        <v>1.72</v>
      </c>
      <c r="DE66" s="679">
        <v>1.72</v>
      </c>
      <c r="DF66" s="679">
        <v>1.5</v>
      </c>
      <c r="DG66" s="679">
        <v>1.5</v>
      </c>
      <c r="DH66" s="679">
        <v>1.5</v>
      </c>
      <c r="DI66" s="679">
        <v>1.5</v>
      </c>
      <c r="DJ66" s="679">
        <v>1.5</v>
      </c>
      <c r="DK66" s="679">
        <v>1.5</v>
      </c>
      <c r="DL66" s="679">
        <v>1.5</v>
      </c>
      <c r="DM66" s="679">
        <v>1.5</v>
      </c>
      <c r="DN66" s="679">
        <v>1.8</v>
      </c>
      <c r="DO66" s="679">
        <v>1.8</v>
      </c>
      <c r="DP66" s="679">
        <v>1.8</v>
      </c>
      <c r="DQ66" s="679">
        <v>1.8</v>
      </c>
      <c r="DR66" s="679">
        <v>1.8</v>
      </c>
      <c r="DS66" s="679">
        <v>1.8</v>
      </c>
      <c r="DT66" s="679">
        <v>1.8</v>
      </c>
      <c r="DU66" s="679">
        <v>2.0499999999999998</v>
      </c>
      <c r="DV66" s="679">
        <v>2.0499999999999998</v>
      </c>
      <c r="DW66" s="679">
        <v>2.0499999999999998</v>
      </c>
      <c r="DX66" s="679">
        <v>2.0499999999999998</v>
      </c>
      <c r="DY66" s="679">
        <v>2.1</v>
      </c>
      <c r="DZ66" s="679">
        <v>2.1</v>
      </c>
      <c r="EA66" s="679">
        <v>0.9</v>
      </c>
      <c r="EB66" s="679">
        <v>0.9</v>
      </c>
      <c r="EC66" s="679">
        <v>0.9</v>
      </c>
      <c r="ED66" s="679">
        <v>0.9</v>
      </c>
      <c r="EE66" s="679">
        <v>0.9</v>
      </c>
      <c r="EF66" s="679">
        <v>0.9</v>
      </c>
      <c r="EG66" s="679">
        <v>0.9</v>
      </c>
      <c r="EH66" s="679">
        <v>1.1000000000000001</v>
      </c>
      <c r="EI66" s="679">
        <v>1.1000000000000001</v>
      </c>
      <c r="EJ66" s="679">
        <v>1.1000000000000001</v>
      </c>
      <c r="EK66" s="679">
        <v>1.1000000000000001</v>
      </c>
      <c r="EL66" s="679">
        <v>1.1000000000000001</v>
      </c>
      <c r="EM66" s="679">
        <v>1.1000000000000001</v>
      </c>
      <c r="EN66" s="679">
        <v>1.1000000000000001</v>
      </c>
      <c r="EO66" s="679">
        <v>1.1000000000000001</v>
      </c>
      <c r="EP66" s="679">
        <v>1.65</v>
      </c>
      <c r="EQ66" s="679">
        <v>1.65</v>
      </c>
      <c r="ER66" s="679">
        <v>1.65</v>
      </c>
      <c r="ES66" s="679">
        <v>1.65</v>
      </c>
      <c r="ET66" s="679">
        <v>1.65</v>
      </c>
      <c r="EU66" s="679">
        <v>1.65</v>
      </c>
      <c r="EV66" s="679">
        <v>1.65</v>
      </c>
      <c r="EW66" s="679">
        <v>1.64</v>
      </c>
      <c r="EX66" s="679">
        <v>1.64</v>
      </c>
      <c r="EY66" s="679">
        <v>1.64</v>
      </c>
      <c r="EZ66" s="679">
        <v>1.64</v>
      </c>
      <c r="FA66" s="679">
        <v>1.64</v>
      </c>
      <c r="FB66" s="679">
        <v>1.72</v>
      </c>
      <c r="FC66" s="679">
        <v>1.72</v>
      </c>
      <c r="FD66" s="679">
        <v>1.72</v>
      </c>
      <c r="FE66" s="679">
        <v>1.72</v>
      </c>
      <c r="FF66" s="679">
        <v>1.84</v>
      </c>
      <c r="FG66" s="679">
        <v>1.84</v>
      </c>
      <c r="FH66" s="679">
        <v>1.84</v>
      </c>
      <c r="FI66" s="679">
        <v>1.84</v>
      </c>
      <c r="FJ66" s="679">
        <v>1.84</v>
      </c>
      <c r="FK66" s="679">
        <v>1.84</v>
      </c>
      <c r="FL66" s="679">
        <v>1.84</v>
      </c>
      <c r="FM66" s="679">
        <v>1.84</v>
      </c>
      <c r="FN66" s="679">
        <v>2.1</v>
      </c>
      <c r="FO66" s="679">
        <v>2.1</v>
      </c>
      <c r="FP66" s="679">
        <v>2.1</v>
      </c>
      <c r="FQ66" s="679">
        <v>2.1</v>
      </c>
      <c r="FR66" s="679">
        <v>2</v>
      </c>
      <c r="FS66" s="679">
        <v>2</v>
      </c>
      <c r="FT66" s="679">
        <v>2</v>
      </c>
      <c r="FU66" s="679">
        <v>2.1</v>
      </c>
      <c r="FV66" s="679">
        <v>2.1</v>
      </c>
      <c r="FW66" s="679">
        <v>2.1</v>
      </c>
      <c r="FX66" s="679">
        <v>2.1</v>
      </c>
      <c r="FY66" s="679">
        <v>2.15</v>
      </c>
      <c r="FZ66" s="679">
        <v>2.15</v>
      </c>
      <c r="GA66" s="679">
        <v>0.75</v>
      </c>
      <c r="GB66" s="679">
        <v>0.75</v>
      </c>
      <c r="GC66" s="679">
        <v>0.75</v>
      </c>
      <c r="GD66" s="679">
        <v>0.75</v>
      </c>
      <c r="GE66" s="679">
        <v>0.9</v>
      </c>
      <c r="GF66" s="679">
        <v>0.9</v>
      </c>
      <c r="GG66" s="679">
        <v>0.9</v>
      </c>
      <c r="GH66" s="679">
        <v>1.1000000000000001</v>
      </c>
      <c r="GI66" s="679">
        <v>1.1000000000000001</v>
      </c>
      <c r="GJ66" s="679">
        <v>1.1000000000000001</v>
      </c>
      <c r="GK66" s="679">
        <v>1.1000000000000001</v>
      </c>
      <c r="GL66" s="679">
        <v>1.1000000000000001</v>
      </c>
      <c r="GM66" s="679">
        <v>1.1000000000000001</v>
      </c>
      <c r="GN66" s="679">
        <v>1.1000000000000001</v>
      </c>
      <c r="GO66" s="679">
        <v>1.1000000000000001</v>
      </c>
      <c r="GP66" s="679">
        <v>1.65</v>
      </c>
      <c r="GQ66" s="679">
        <v>1.65</v>
      </c>
      <c r="GR66" s="679">
        <v>1.65</v>
      </c>
      <c r="GS66" s="679">
        <v>1.65</v>
      </c>
      <c r="GT66" s="679">
        <v>1.65</v>
      </c>
      <c r="GU66" s="679">
        <v>1.65</v>
      </c>
      <c r="GV66" s="679">
        <v>1.65</v>
      </c>
      <c r="GW66" s="679">
        <v>1.64</v>
      </c>
      <c r="GX66" s="679">
        <v>1.64</v>
      </c>
      <c r="GY66" s="679">
        <v>1.64</v>
      </c>
      <c r="GZ66" s="679">
        <v>1.64</v>
      </c>
      <c r="HA66" s="679">
        <v>1.64</v>
      </c>
      <c r="HB66" s="679">
        <v>1.72</v>
      </c>
      <c r="HC66" s="679">
        <v>1.72</v>
      </c>
      <c r="HD66" s="679">
        <v>1.72</v>
      </c>
      <c r="HE66" s="679">
        <v>1.72</v>
      </c>
      <c r="HF66" s="679">
        <v>1.84</v>
      </c>
      <c r="HG66" s="679">
        <v>1.84</v>
      </c>
      <c r="HH66" s="679">
        <v>1.84</v>
      </c>
      <c r="HI66" s="679">
        <v>1.84</v>
      </c>
      <c r="HJ66" s="679">
        <v>1.84</v>
      </c>
      <c r="HK66" s="679">
        <v>1.84</v>
      </c>
      <c r="HL66" s="679">
        <v>1.84</v>
      </c>
      <c r="HM66" s="679">
        <v>1.84</v>
      </c>
      <c r="HN66" s="679">
        <v>2.1</v>
      </c>
      <c r="HO66" s="679">
        <v>2.1</v>
      </c>
      <c r="HP66" s="679">
        <v>2.1</v>
      </c>
      <c r="HQ66" s="679">
        <v>2.1</v>
      </c>
      <c r="HR66" s="679">
        <v>2</v>
      </c>
      <c r="HS66" s="679">
        <v>2</v>
      </c>
      <c r="HT66" s="679">
        <v>2</v>
      </c>
      <c r="HU66" s="679">
        <v>2.1</v>
      </c>
      <c r="HV66" s="679">
        <v>2.1</v>
      </c>
      <c r="HW66" s="679">
        <v>2.1</v>
      </c>
      <c r="HX66" s="679">
        <v>2.1</v>
      </c>
      <c r="HY66" s="679">
        <v>2.15</v>
      </c>
      <c r="HZ66" s="679">
        <v>2.15</v>
      </c>
      <c r="IA66" s="679">
        <v>0.75</v>
      </c>
      <c r="IB66" s="679">
        <v>0.75</v>
      </c>
      <c r="IC66" s="679">
        <v>0.75</v>
      </c>
      <c r="ID66" s="679">
        <v>0.75</v>
      </c>
      <c r="IE66" s="679">
        <v>0.75</v>
      </c>
      <c r="IF66" s="679">
        <v>0.75</v>
      </c>
      <c r="IG66" s="679">
        <v>0.75</v>
      </c>
      <c r="IH66" s="679">
        <v>1.1000000000000001</v>
      </c>
      <c r="II66" s="679">
        <v>1.1000000000000001</v>
      </c>
      <c r="IJ66" s="679">
        <v>1.1000000000000001</v>
      </c>
      <c r="IK66" s="679">
        <v>1.1000000000000001</v>
      </c>
      <c r="IL66" s="679">
        <v>1.1000000000000001</v>
      </c>
      <c r="IM66" s="679">
        <v>1.1000000000000001</v>
      </c>
      <c r="IN66" s="679">
        <v>1.1000000000000001</v>
      </c>
      <c r="IO66" s="679">
        <v>1.1000000000000001</v>
      </c>
      <c r="IP66" s="679">
        <v>1.65</v>
      </c>
      <c r="IQ66" s="679">
        <v>1.65</v>
      </c>
      <c r="IR66" s="679">
        <v>1.65</v>
      </c>
      <c r="IS66" s="679">
        <v>1.65</v>
      </c>
      <c r="IT66" s="679">
        <v>1.65</v>
      </c>
      <c r="IU66" s="679">
        <v>1.65</v>
      </c>
      <c r="IV66" s="679">
        <v>1.65</v>
      </c>
      <c r="IW66" s="679">
        <v>1.64</v>
      </c>
      <c r="IX66" s="679">
        <v>1.64</v>
      </c>
      <c r="IY66" s="679">
        <v>1.64</v>
      </c>
      <c r="IZ66" s="679">
        <v>1.64</v>
      </c>
      <c r="JA66" s="679">
        <v>1.64</v>
      </c>
      <c r="JB66" s="679">
        <v>1.72</v>
      </c>
      <c r="JC66" s="679">
        <v>1.72</v>
      </c>
      <c r="JD66" s="679">
        <v>1.72</v>
      </c>
      <c r="JE66" s="679">
        <v>1.72</v>
      </c>
      <c r="JF66" s="679">
        <v>1.84</v>
      </c>
      <c r="JG66" s="679">
        <v>1.84</v>
      </c>
      <c r="JH66" s="679">
        <v>1.84</v>
      </c>
      <c r="JI66" s="679">
        <v>1.84</v>
      </c>
      <c r="JJ66" s="679">
        <v>1.84</v>
      </c>
      <c r="JK66" s="679">
        <v>1.84</v>
      </c>
      <c r="JL66" s="679">
        <v>1.84</v>
      </c>
      <c r="JM66" s="679">
        <v>1.84</v>
      </c>
      <c r="JN66" s="679">
        <v>2.1</v>
      </c>
      <c r="JO66" s="679">
        <v>2.1</v>
      </c>
      <c r="JP66" s="679">
        <v>2.1</v>
      </c>
      <c r="JQ66" s="679">
        <v>2.1</v>
      </c>
      <c r="JR66" s="679">
        <v>2</v>
      </c>
      <c r="JS66" s="679">
        <v>2</v>
      </c>
      <c r="JT66" s="679">
        <v>2</v>
      </c>
      <c r="JU66" s="679">
        <v>2.1</v>
      </c>
      <c r="JV66" s="679">
        <v>2.1</v>
      </c>
      <c r="JW66" s="679">
        <v>2.1</v>
      </c>
      <c r="JX66" s="679">
        <v>2.1</v>
      </c>
      <c r="JY66" s="679">
        <v>2.15</v>
      </c>
      <c r="JZ66" s="679">
        <v>2.15</v>
      </c>
      <c r="KA66" s="679">
        <v>0.75</v>
      </c>
      <c r="KB66" s="679">
        <v>0.75</v>
      </c>
      <c r="KC66" s="679">
        <v>0.75</v>
      </c>
      <c r="KD66" s="679">
        <v>0.75</v>
      </c>
      <c r="KE66" s="679">
        <v>0.75</v>
      </c>
      <c r="KF66" s="679">
        <v>0.75</v>
      </c>
      <c r="KG66" s="679">
        <v>0.75</v>
      </c>
      <c r="KH66" s="679">
        <v>1.1000000000000001</v>
      </c>
      <c r="KI66" s="679">
        <v>1.1000000000000001</v>
      </c>
      <c r="KJ66" s="679">
        <v>1.1000000000000001</v>
      </c>
      <c r="KK66" s="679">
        <v>1.1000000000000001</v>
      </c>
      <c r="KL66" s="679">
        <v>1.1000000000000001</v>
      </c>
      <c r="KM66" s="679">
        <v>1.1000000000000001</v>
      </c>
      <c r="KN66" s="679">
        <v>1.1000000000000001</v>
      </c>
      <c r="KO66" s="679">
        <v>1.1000000000000001</v>
      </c>
      <c r="KP66" s="679">
        <v>1.65</v>
      </c>
      <c r="KQ66" s="679">
        <v>1.65</v>
      </c>
      <c r="KR66" s="679">
        <v>1.65</v>
      </c>
      <c r="KS66" s="679">
        <v>1.65</v>
      </c>
      <c r="KT66" s="679">
        <v>1.65</v>
      </c>
      <c r="KU66" s="679">
        <v>1.65</v>
      </c>
      <c r="KV66" s="679">
        <v>1.65</v>
      </c>
      <c r="KW66" s="679">
        <v>1.64</v>
      </c>
      <c r="KX66" s="679">
        <v>1.64</v>
      </c>
      <c r="KY66" s="679">
        <v>1.64</v>
      </c>
      <c r="KZ66" s="679">
        <v>1.64</v>
      </c>
      <c r="LA66" s="679">
        <v>1.64</v>
      </c>
      <c r="LB66" s="679">
        <v>1.72</v>
      </c>
      <c r="LC66" s="679">
        <v>1.72</v>
      </c>
      <c r="LD66" s="679">
        <v>1.72</v>
      </c>
      <c r="LE66" s="679">
        <v>1.72</v>
      </c>
      <c r="LF66" s="679">
        <v>1.84</v>
      </c>
      <c r="LG66" s="679">
        <v>1.84</v>
      </c>
      <c r="LH66" s="679">
        <v>1.84</v>
      </c>
      <c r="LI66" s="679">
        <v>1.84</v>
      </c>
      <c r="LJ66" s="679">
        <v>1.84</v>
      </c>
      <c r="LK66" s="679">
        <v>1.84</v>
      </c>
      <c r="LL66" s="679">
        <v>1.84</v>
      </c>
      <c r="LM66" s="679">
        <v>1.84</v>
      </c>
      <c r="LN66" s="679">
        <v>2.1</v>
      </c>
      <c r="LO66" s="679">
        <v>2.1</v>
      </c>
      <c r="LP66" s="679">
        <v>2.1</v>
      </c>
      <c r="LQ66" s="679">
        <v>2.1</v>
      </c>
      <c r="LR66" s="679">
        <v>2</v>
      </c>
      <c r="LS66" s="679">
        <v>2</v>
      </c>
      <c r="LT66" s="679">
        <v>2</v>
      </c>
      <c r="LU66" s="679">
        <v>2.1</v>
      </c>
      <c r="LV66" s="679">
        <v>2.1</v>
      </c>
      <c r="LW66" s="679">
        <v>2.1</v>
      </c>
      <c r="LX66" s="679">
        <v>2.1</v>
      </c>
      <c r="LY66" s="679">
        <v>2.15</v>
      </c>
      <c r="LZ66" s="679">
        <v>2.15</v>
      </c>
      <c r="MA66" s="679">
        <v>0.75</v>
      </c>
      <c r="MB66" s="679">
        <v>0.75</v>
      </c>
      <c r="MC66" s="679">
        <v>0.75</v>
      </c>
      <c r="MD66" s="679">
        <v>0.75</v>
      </c>
      <c r="ME66" s="679">
        <v>0.75</v>
      </c>
      <c r="MF66" s="679">
        <v>0.75</v>
      </c>
      <c r="MG66" s="679">
        <v>0.75</v>
      </c>
      <c r="MH66" s="679">
        <v>1.1000000000000001</v>
      </c>
      <c r="MI66" s="679">
        <v>1.1000000000000001</v>
      </c>
      <c r="MJ66" s="679">
        <v>1.1000000000000001</v>
      </c>
      <c r="MK66" s="679">
        <v>1.1000000000000001</v>
      </c>
      <c r="ML66" s="679">
        <v>1.1000000000000001</v>
      </c>
      <c r="MM66" s="679">
        <v>1.1000000000000001</v>
      </c>
      <c r="MN66" s="679">
        <v>1.1000000000000001</v>
      </c>
      <c r="MO66" s="679">
        <v>1.1000000000000001</v>
      </c>
      <c r="MP66" s="679">
        <v>1.65</v>
      </c>
      <c r="MQ66" s="679">
        <v>1.65</v>
      </c>
      <c r="MR66" s="679">
        <v>1.65</v>
      </c>
      <c r="MS66" s="679">
        <v>1.65</v>
      </c>
      <c r="MT66" s="679">
        <v>1.65</v>
      </c>
      <c r="MU66" s="679">
        <v>1.65</v>
      </c>
      <c r="MV66" s="679">
        <v>1.65</v>
      </c>
      <c r="MW66" s="679">
        <v>1.64</v>
      </c>
      <c r="MX66" s="679">
        <v>1.64</v>
      </c>
      <c r="MY66" s="679">
        <v>1.64</v>
      </c>
      <c r="MZ66" s="679">
        <v>1.64</v>
      </c>
      <c r="NA66" s="679">
        <v>1.64</v>
      </c>
      <c r="NB66" s="679">
        <v>1.72</v>
      </c>
      <c r="NC66" s="679">
        <v>1.72</v>
      </c>
      <c r="ND66" s="679">
        <v>1.72</v>
      </c>
      <c r="NE66" s="679">
        <v>1.72</v>
      </c>
      <c r="NF66" s="679">
        <v>1.84</v>
      </c>
      <c r="NG66" s="679">
        <v>1.84</v>
      </c>
      <c r="NH66" s="679">
        <v>1.84</v>
      </c>
      <c r="NI66" s="679">
        <v>1.84</v>
      </c>
      <c r="NJ66" s="679">
        <v>1.84</v>
      </c>
      <c r="NK66" s="679">
        <v>1.84</v>
      </c>
      <c r="NL66" s="679">
        <v>1.84</v>
      </c>
      <c r="NM66" s="679">
        <v>1.84</v>
      </c>
      <c r="NN66" s="679">
        <v>2.1</v>
      </c>
      <c r="NO66" s="679">
        <v>2.1</v>
      </c>
      <c r="NP66" s="679">
        <v>2.1</v>
      </c>
      <c r="NQ66" s="679">
        <v>2.1</v>
      </c>
      <c r="NR66" s="679">
        <v>2</v>
      </c>
      <c r="NS66" s="679">
        <v>2</v>
      </c>
      <c r="NT66" s="679">
        <v>2</v>
      </c>
      <c r="NU66" s="679">
        <v>2.1</v>
      </c>
      <c r="NV66" s="679">
        <v>2.1</v>
      </c>
      <c r="NW66" s="679">
        <v>2.1</v>
      </c>
      <c r="NX66" s="679">
        <v>2.1</v>
      </c>
      <c r="NY66" s="679">
        <v>2.15</v>
      </c>
      <c r="NZ66" s="679">
        <v>2.15</v>
      </c>
      <c r="OA66" s="679">
        <v>0.75</v>
      </c>
      <c r="OB66" s="679">
        <v>0.75</v>
      </c>
      <c r="OC66" s="679">
        <v>0.75</v>
      </c>
      <c r="OD66" s="679">
        <v>0.75</v>
      </c>
      <c r="OE66" s="679">
        <v>0.75</v>
      </c>
      <c r="OF66" s="679">
        <v>0.75</v>
      </c>
      <c r="OG66" s="679">
        <v>0.75</v>
      </c>
      <c r="OH66" s="679">
        <v>1.1000000000000001</v>
      </c>
      <c r="OI66" s="679">
        <v>1.1000000000000001</v>
      </c>
      <c r="OJ66" s="679">
        <v>1.1000000000000001</v>
      </c>
      <c r="OK66" s="679">
        <v>1.1000000000000001</v>
      </c>
      <c r="OL66" s="679">
        <v>1.1000000000000001</v>
      </c>
      <c r="OM66" s="679">
        <v>1.1000000000000001</v>
      </c>
      <c r="ON66" s="679">
        <v>1.1000000000000001</v>
      </c>
      <c r="OO66" s="679">
        <v>1.1000000000000001</v>
      </c>
      <c r="OP66" s="679">
        <v>1.65</v>
      </c>
      <c r="OQ66" s="679">
        <v>1.65</v>
      </c>
      <c r="OR66" s="679">
        <v>1.65</v>
      </c>
      <c r="OS66" s="679">
        <v>1.65</v>
      </c>
      <c r="OT66" s="679">
        <v>1.65</v>
      </c>
      <c r="OU66" s="679">
        <v>1.65</v>
      </c>
      <c r="OV66" s="679">
        <v>1.65</v>
      </c>
      <c r="OW66" s="679">
        <v>1.64</v>
      </c>
      <c r="OX66" s="679">
        <v>1.64</v>
      </c>
      <c r="OY66" s="679">
        <v>1.64</v>
      </c>
      <c r="OZ66" s="679">
        <v>1.64</v>
      </c>
      <c r="PA66" s="679">
        <v>1.64</v>
      </c>
      <c r="PB66" s="679">
        <v>1.72</v>
      </c>
      <c r="PC66" s="679">
        <v>1.72</v>
      </c>
      <c r="PD66" s="679">
        <v>1.72</v>
      </c>
      <c r="PE66" s="679">
        <v>1.72</v>
      </c>
      <c r="PF66" s="679">
        <v>1.84</v>
      </c>
      <c r="PG66" s="679">
        <v>1.84</v>
      </c>
      <c r="PH66" s="679">
        <v>1.84</v>
      </c>
      <c r="PI66" s="679">
        <v>1.84</v>
      </c>
      <c r="PJ66" s="679">
        <v>1.84</v>
      </c>
      <c r="PK66" s="679">
        <v>1.84</v>
      </c>
      <c r="PL66" s="679">
        <v>1.84</v>
      </c>
      <c r="PM66" s="679">
        <v>1.84</v>
      </c>
      <c r="PN66" s="679">
        <v>2.1</v>
      </c>
      <c r="PO66" s="679">
        <v>2.1</v>
      </c>
      <c r="PP66" s="679">
        <v>2.1</v>
      </c>
      <c r="PQ66" s="679">
        <v>2.1</v>
      </c>
      <c r="PR66" s="679">
        <v>2</v>
      </c>
      <c r="PS66" s="679">
        <v>2</v>
      </c>
      <c r="PT66" s="679">
        <v>2</v>
      </c>
      <c r="PU66" s="679">
        <v>2.1</v>
      </c>
      <c r="PV66" s="679">
        <v>2.1</v>
      </c>
      <c r="PW66" s="679">
        <v>2.1</v>
      </c>
      <c r="PX66" s="679">
        <v>2.1</v>
      </c>
      <c r="PY66" s="679">
        <v>2.15</v>
      </c>
      <c r="PZ66" s="679">
        <v>2.15</v>
      </c>
      <c r="QA66" s="679">
        <v>0.75</v>
      </c>
      <c r="QB66" s="679">
        <v>0.75</v>
      </c>
      <c r="QC66" s="679">
        <v>0.75</v>
      </c>
      <c r="QD66" s="679">
        <v>0.75</v>
      </c>
      <c r="QE66" s="679">
        <v>0.75</v>
      </c>
      <c r="QF66" s="679">
        <v>0.75</v>
      </c>
      <c r="QG66" s="679">
        <v>0.75</v>
      </c>
      <c r="QH66" s="679">
        <v>1.1000000000000001</v>
      </c>
      <c r="QI66" s="679">
        <v>1.1000000000000001</v>
      </c>
      <c r="QJ66" s="679">
        <v>1.1000000000000001</v>
      </c>
      <c r="QK66" s="679">
        <v>1.1000000000000001</v>
      </c>
      <c r="QL66" s="679">
        <v>1.1000000000000001</v>
      </c>
      <c r="QM66" s="679">
        <v>1.1000000000000001</v>
      </c>
      <c r="QN66" s="679">
        <v>1.1000000000000001</v>
      </c>
      <c r="QO66" s="679">
        <v>1.1000000000000001</v>
      </c>
      <c r="QP66" s="679">
        <v>1.65</v>
      </c>
      <c r="QQ66" s="679">
        <v>1.65</v>
      </c>
      <c r="QR66" s="679">
        <v>1.65</v>
      </c>
      <c r="QS66" s="679">
        <v>1.65</v>
      </c>
      <c r="QT66" s="679">
        <v>1.65</v>
      </c>
      <c r="QU66" s="679">
        <v>1.65</v>
      </c>
      <c r="QV66" s="679">
        <v>1.65</v>
      </c>
      <c r="QW66" s="679">
        <v>1.64</v>
      </c>
      <c r="QX66" s="679">
        <v>1.64</v>
      </c>
      <c r="QY66" s="679">
        <v>1.64</v>
      </c>
      <c r="QZ66" s="679">
        <v>1.64</v>
      </c>
      <c r="RA66" s="679">
        <v>1.64</v>
      </c>
      <c r="RB66" s="679">
        <v>1.72</v>
      </c>
      <c r="RC66" s="679">
        <v>1.72</v>
      </c>
      <c r="RD66" s="679">
        <v>1.72</v>
      </c>
      <c r="RE66" s="679">
        <v>1.72</v>
      </c>
      <c r="RF66" s="679">
        <v>1.84</v>
      </c>
      <c r="RG66" s="679">
        <v>1.84</v>
      </c>
      <c r="RH66" s="679">
        <v>1.84</v>
      </c>
      <c r="RI66" s="679">
        <v>1.84</v>
      </c>
      <c r="RJ66" s="679">
        <v>1.84</v>
      </c>
      <c r="RK66" s="679">
        <v>1.84</v>
      </c>
      <c r="RL66" s="679">
        <v>1.84</v>
      </c>
      <c r="RM66" s="679">
        <v>1.84</v>
      </c>
      <c r="RN66" s="679">
        <v>2.1</v>
      </c>
      <c r="RO66" s="679">
        <v>2.1</v>
      </c>
      <c r="RP66" s="679">
        <v>2.1</v>
      </c>
      <c r="RQ66" s="679">
        <v>2.1</v>
      </c>
      <c r="RR66" s="679">
        <v>2</v>
      </c>
      <c r="RS66" s="679">
        <v>2</v>
      </c>
      <c r="RT66" s="679">
        <v>2</v>
      </c>
      <c r="RU66" s="679">
        <v>2.1</v>
      </c>
      <c r="RV66" s="679">
        <v>2.1</v>
      </c>
      <c r="RW66" s="679">
        <v>2.1</v>
      </c>
      <c r="RX66" s="679">
        <v>2.1</v>
      </c>
      <c r="RY66" s="679">
        <v>2.15</v>
      </c>
      <c r="RZ66" s="679">
        <v>2.15</v>
      </c>
      <c r="SA66" s="679">
        <v>0.75</v>
      </c>
      <c r="SB66" s="679">
        <v>0.75</v>
      </c>
      <c r="SC66" s="679">
        <v>0.75</v>
      </c>
      <c r="SD66" s="679">
        <v>0.75</v>
      </c>
      <c r="SE66" s="679">
        <v>0.75</v>
      </c>
      <c r="SF66" s="679">
        <v>0.75</v>
      </c>
      <c r="SG66" s="679">
        <v>0.75</v>
      </c>
      <c r="SH66" s="679">
        <v>1.1000000000000001</v>
      </c>
      <c r="SI66" s="471"/>
      <c r="SJ66" s="452"/>
      <c r="SK66" s="440"/>
      <c r="SL66" s="440"/>
      <c r="SM66" s="440"/>
    </row>
    <row r="67" spans="1:507" outlineLevel="3" x14ac:dyDescent="0.25">
      <c r="A67" s="440"/>
      <c r="B67" s="449"/>
      <c r="C67" s="659">
        <f t="shared" si="62"/>
        <v>4</v>
      </c>
      <c r="D67" s="471"/>
      <c r="E67" s="529"/>
      <c r="F67" s="529"/>
      <c r="G67" s="471"/>
      <c r="H67" s="478"/>
      <c r="I67" s="492" t="s">
        <v>242</v>
      </c>
      <c r="J67" s="681"/>
      <c r="K67" s="493">
        <v>1.3</v>
      </c>
      <c r="L67" s="493">
        <v>1.3</v>
      </c>
      <c r="M67" s="493">
        <v>1.3</v>
      </c>
      <c r="N67" s="493">
        <v>1.45</v>
      </c>
      <c r="O67" s="493">
        <v>1.45</v>
      </c>
      <c r="P67" s="493">
        <v>1.45</v>
      </c>
      <c r="Q67" s="493">
        <v>1.45</v>
      </c>
      <c r="R67" s="493">
        <v>1.45</v>
      </c>
      <c r="S67" s="493">
        <v>1.45</v>
      </c>
      <c r="T67" s="493">
        <v>1.45</v>
      </c>
      <c r="U67" s="493">
        <v>1.7</v>
      </c>
      <c r="V67" s="493">
        <v>1.7</v>
      </c>
      <c r="W67" s="493">
        <v>1.7</v>
      </c>
      <c r="X67" s="493">
        <v>1.7</v>
      </c>
      <c r="Y67" s="493">
        <v>2.0099999999999998</v>
      </c>
      <c r="Z67" s="493">
        <v>2.0099999999999998</v>
      </c>
      <c r="AA67" s="493">
        <v>0.4</v>
      </c>
      <c r="AB67" s="493">
        <v>0.4</v>
      </c>
      <c r="AC67" s="493">
        <v>0.4</v>
      </c>
      <c r="AD67" s="493">
        <v>0.6</v>
      </c>
      <c r="AE67" s="493">
        <v>0.6</v>
      </c>
      <c r="AF67" s="493">
        <v>0.6</v>
      </c>
      <c r="AG67" s="493">
        <v>0.6</v>
      </c>
      <c r="AH67" s="493">
        <v>0.65</v>
      </c>
      <c r="AI67" s="493">
        <v>0.65</v>
      </c>
      <c r="AJ67" s="493">
        <v>0.65</v>
      </c>
      <c r="AK67" s="493">
        <v>0.65</v>
      </c>
      <c r="AL67" s="493">
        <v>0.65</v>
      </c>
      <c r="AM67" s="493">
        <v>0.65</v>
      </c>
      <c r="AN67" s="493">
        <v>0.65</v>
      </c>
      <c r="AO67" s="493">
        <v>0.65</v>
      </c>
      <c r="AP67" s="493">
        <v>1.2</v>
      </c>
      <c r="AQ67" s="493">
        <v>1.2</v>
      </c>
      <c r="AR67" s="493">
        <v>1.2</v>
      </c>
      <c r="AS67" s="493">
        <v>1.2</v>
      </c>
      <c r="AT67" s="493">
        <v>1.2</v>
      </c>
      <c r="AU67" s="493">
        <v>1.2</v>
      </c>
      <c r="AV67" s="493">
        <v>1.2</v>
      </c>
      <c r="AW67" s="493">
        <v>1.44</v>
      </c>
      <c r="AX67" s="493">
        <v>1.44</v>
      </c>
      <c r="AY67" s="493">
        <v>1.44</v>
      </c>
      <c r="AZ67" s="493">
        <v>1.44</v>
      </c>
      <c r="BA67" s="493">
        <v>1.44</v>
      </c>
      <c r="BB67" s="493">
        <v>1.3</v>
      </c>
      <c r="BC67" s="493">
        <v>1.3</v>
      </c>
      <c r="BD67" s="493">
        <v>1.3</v>
      </c>
      <c r="BE67" s="493">
        <v>1.3</v>
      </c>
      <c r="BF67" s="493">
        <v>1.3</v>
      </c>
      <c r="BG67" s="493">
        <v>1.3</v>
      </c>
      <c r="BH67" s="493">
        <v>1.3</v>
      </c>
      <c r="BI67" s="493">
        <v>1.3</v>
      </c>
      <c r="BJ67" s="493">
        <v>1.3</v>
      </c>
      <c r="BK67" s="679">
        <v>1.3</v>
      </c>
      <c r="BL67" s="679">
        <v>1.3</v>
      </c>
      <c r="BM67" s="679">
        <v>1.3</v>
      </c>
      <c r="BN67" s="679">
        <v>1.45</v>
      </c>
      <c r="BO67" s="679">
        <v>1.45</v>
      </c>
      <c r="BP67" s="679">
        <v>1.45</v>
      </c>
      <c r="BQ67" s="679">
        <v>1.45</v>
      </c>
      <c r="BR67" s="679">
        <v>1.45</v>
      </c>
      <c r="BS67" s="679">
        <v>1.45</v>
      </c>
      <c r="BT67" s="679">
        <v>1.45</v>
      </c>
      <c r="BU67" s="679">
        <v>1.7</v>
      </c>
      <c r="BV67" s="679">
        <v>1.7</v>
      </c>
      <c r="BW67" s="679">
        <v>1.7</v>
      </c>
      <c r="BX67" s="679">
        <v>1.7</v>
      </c>
      <c r="BY67" s="679">
        <v>2.0099999999999998</v>
      </c>
      <c r="BZ67" s="679">
        <v>2.0099999999999998</v>
      </c>
      <c r="CA67" s="679">
        <v>0.4</v>
      </c>
      <c r="CB67" s="679">
        <v>0.4</v>
      </c>
      <c r="CC67" s="679">
        <v>0.4</v>
      </c>
      <c r="CD67" s="679">
        <v>0.6</v>
      </c>
      <c r="CE67" s="679">
        <v>0.6</v>
      </c>
      <c r="CF67" s="679">
        <v>0.6</v>
      </c>
      <c r="CG67" s="679">
        <v>0.6</v>
      </c>
      <c r="CH67" s="679">
        <v>0.65</v>
      </c>
      <c r="CI67" s="679">
        <v>0.65</v>
      </c>
      <c r="CJ67" s="679">
        <v>0.65</v>
      </c>
      <c r="CK67" s="679">
        <v>0.65</v>
      </c>
      <c r="CL67" s="679">
        <v>0.65</v>
      </c>
      <c r="CM67" s="679">
        <v>0.65</v>
      </c>
      <c r="CN67" s="679">
        <v>0.65</v>
      </c>
      <c r="CO67" s="679">
        <v>0.65</v>
      </c>
      <c r="CP67" s="679">
        <v>1.2</v>
      </c>
      <c r="CQ67" s="679">
        <v>1.2</v>
      </c>
      <c r="CR67" s="679">
        <v>1.2</v>
      </c>
      <c r="CS67" s="679">
        <v>1.2</v>
      </c>
      <c r="CT67" s="679">
        <v>1.2</v>
      </c>
      <c r="CU67" s="679">
        <v>1.2</v>
      </c>
      <c r="CV67" s="679">
        <v>1.2</v>
      </c>
      <c r="CW67" s="679">
        <v>1.44</v>
      </c>
      <c r="CX67" s="679">
        <v>1.44</v>
      </c>
      <c r="CY67" s="679">
        <v>1.44</v>
      </c>
      <c r="CZ67" s="679">
        <v>1.44</v>
      </c>
      <c r="DA67" s="679">
        <v>1.44</v>
      </c>
      <c r="DB67" s="679">
        <v>1.3</v>
      </c>
      <c r="DC67" s="679">
        <v>1.3</v>
      </c>
      <c r="DD67" s="679">
        <v>1.3</v>
      </c>
      <c r="DE67" s="679">
        <v>1.3</v>
      </c>
      <c r="DF67" s="679">
        <v>1.3</v>
      </c>
      <c r="DG67" s="679">
        <v>1.3</v>
      </c>
      <c r="DH67" s="679">
        <v>1.3</v>
      </c>
      <c r="DI67" s="679">
        <v>1.3</v>
      </c>
      <c r="DJ67" s="679">
        <v>1.3</v>
      </c>
      <c r="DK67" s="679">
        <v>1.3</v>
      </c>
      <c r="DL67" s="679">
        <v>1.3</v>
      </c>
      <c r="DM67" s="679">
        <v>1.3</v>
      </c>
      <c r="DN67" s="679">
        <v>1.45</v>
      </c>
      <c r="DO67" s="679">
        <v>1.45</v>
      </c>
      <c r="DP67" s="679">
        <v>1.45</v>
      </c>
      <c r="DQ67" s="679">
        <v>1.45</v>
      </c>
      <c r="DR67" s="679">
        <v>1.45</v>
      </c>
      <c r="DS67" s="679">
        <v>1.45</v>
      </c>
      <c r="DT67" s="679">
        <v>1.45</v>
      </c>
      <c r="DU67" s="679">
        <v>1.7</v>
      </c>
      <c r="DV67" s="679">
        <v>1.7</v>
      </c>
      <c r="DW67" s="679">
        <v>1.7</v>
      </c>
      <c r="DX67" s="679">
        <v>1.7</v>
      </c>
      <c r="DY67" s="679">
        <v>2.0099999999999998</v>
      </c>
      <c r="DZ67" s="679">
        <v>2.0099999999999998</v>
      </c>
      <c r="EA67" s="679">
        <v>0.4</v>
      </c>
      <c r="EB67" s="679">
        <v>0.4</v>
      </c>
      <c r="EC67" s="679">
        <v>0.4</v>
      </c>
      <c r="ED67" s="679">
        <v>0.6</v>
      </c>
      <c r="EE67" s="679">
        <v>0.6</v>
      </c>
      <c r="EF67" s="679">
        <v>0.6</v>
      </c>
      <c r="EG67" s="679">
        <v>0.6</v>
      </c>
      <c r="EH67" s="679">
        <v>0.65</v>
      </c>
      <c r="EI67" s="679">
        <v>0.65</v>
      </c>
      <c r="EJ67" s="679">
        <v>0.65</v>
      </c>
      <c r="EK67" s="679">
        <v>0.65</v>
      </c>
      <c r="EL67" s="679">
        <v>0.65</v>
      </c>
      <c r="EM67" s="679">
        <v>0.65</v>
      </c>
      <c r="EN67" s="679">
        <v>0.65</v>
      </c>
      <c r="EO67" s="679">
        <v>0.65</v>
      </c>
      <c r="EP67" s="679">
        <v>1.2</v>
      </c>
      <c r="EQ67" s="679">
        <v>1.2</v>
      </c>
      <c r="ER67" s="679">
        <v>1.2</v>
      </c>
      <c r="ES67" s="679">
        <v>1.2</v>
      </c>
      <c r="ET67" s="679">
        <v>1.2</v>
      </c>
      <c r="EU67" s="679">
        <v>1.2</v>
      </c>
      <c r="EV67" s="679">
        <v>1.2</v>
      </c>
      <c r="EW67" s="679">
        <v>1.44</v>
      </c>
      <c r="EX67" s="679">
        <v>1.44</v>
      </c>
      <c r="EY67" s="679">
        <v>1.44</v>
      </c>
      <c r="EZ67" s="679">
        <v>1.44</v>
      </c>
      <c r="FA67" s="679">
        <v>1.44</v>
      </c>
      <c r="FB67" s="679">
        <v>1.3</v>
      </c>
      <c r="FC67" s="679">
        <v>1.3</v>
      </c>
      <c r="FD67" s="679">
        <v>1.3</v>
      </c>
      <c r="FE67" s="679">
        <v>1.3</v>
      </c>
      <c r="FF67" s="679">
        <v>1.3</v>
      </c>
      <c r="FG67" s="679">
        <v>1.3</v>
      </c>
      <c r="FH67" s="679">
        <v>1.3</v>
      </c>
      <c r="FI67" s="679">
        <v>1.3</v>
      </c>
      <c r="FJ67" s="679">
        <v>1.3</v>
      </c>
      <c r="FK67" s="679">
        <v>1.3</v>
      </c>
      <c r="FL67" s="679">
        <v>1.3</v>
      </c>
      <c r="FM67" s="679">
        <v>1.3</v>
      </c>
      <c r="FN67" s="679">
        <v>1.45</v>
      </c>
      <c r="FO67" s="679">
        <v>1.45</v>
      </c>
      <c r="FP67" s="679">
        <v>1.45</v>
      </c>
      <c r="FQ67" s="679">
        <v>1.45</v>
      </c>
      <c r="FR67" s="679">
        <v>1.2</v>
      </c>
      <c r="FS67" s="679">
        <v>1.2</v>
      </c>
      <c r="FT67" s="679">
        <v>1.2</v>
      </c>
      <c r="FU67" s="679">
        <v>1.4</v>
      </c>
      <c r="FV67" s="679">
        <v>1.4</v>
      </c>
      <c r="FW67" s="679">
        <v>1.4</v>
      </c>
      <c r="FX67" s="679">
        <v>1.4</v>
      </c>
      <c r="FY67" s="679">
        <v>1.75</v>
      </c>
      <c r="FZ67" s="679">
        <v>1.75</v>
      </c>
      <c r="GA67" s="679">
        <v>0.3</v>
      </c>
      <c r="GB67" s="679">
        <v>0.3</v>
      </c>
      <c r="GC67" s="679">
        <v>0.3</v>
      </c>
      <c r="GD67" s="679">
        <v>0.3</v>
      </c>
      <c r="GE67" s="679">
        <v>0.5</v>
      </c>
      <c r="GF67" s="679">
        <v>0.5</v>
      </c>
      <c r="GG67" s="679">
        <v>0.5</v>
      </c>
      <c r="GH67" s="679">
        <v>0.65</v>
      </c>
      <c r="GI67" s="679">
        <v>0.65</v>
      </c>
      <c r="GJ67" s="679">
        <v>0.65</v>
      </c>
      <c r="GK67" s="679">
        <v>0.65</v>
      </c>
      <c r="GL67" s="679">
        <v>0.65</v>
      </c>
      <c r="GM67" s="679">
        <v>0.65</v>
      </c>
      <c r="GN67" s="679">
        <v>0.65</v>
      </c>
      <c r="GO67" s="679">
        <v>0.65</v>
      </c>
      <c r="GP67" s="679">
        <v>1.2</v>
      </c>
      <c r="GQ67" s="679">
        <v>1.2</v>
      </c>
      <c r="GR67" s="679">
        <v>1.2</v>
      </c>
      <c r="GS67" s="679">
        <v>1.2</v>
      </c>
      <c r="GT67" s="679">
        <v>1.2</v>
      </c>
      <c r="GU67" s="679">
        <v>1.2</v>
      </c>
      <c r="GV67" s="679">
        <v>1.2</v>
      </c>
      <c r="GW67" s="679">
        <v>1.44</v>
      </c>
      <c r="GX67" s="679">
        <v>1.44</v>
      </c>
      <c r="GY67" s="679">
        <v>1.44</v>
      </c>
      <c r="GZ67" s="679">
        <v>1.44</v>
      </c>
      <c r="HA67" s="679">
        <v>1.44</v>
      </c>
      <c r="HB67" s="679">
        <v>1.3</v>
      </c>
      <c r="HC67" s="679">
        <v>1.3</v>
      </c>
      <c r="HD67" s="679">
        <v>1.3</v>
      </c>
      <c r="HE67" s="679">
        <v>1.3</v>
      </c>
      <c r="HF67" s="679">
        <v>1.3</v>
      </c>
      <c r="HG67" s="679">
        <v>1.3</v>
      </c>
      <c r="HH67" s="679">
        <v>1.3</v>
      </c>
      <c r="HI67" s="679">
        <v>1.3</v>
      </c>
      <c r="HJ67" s="679">
        <v>1.3</v>
      </c>
      <c r="HK67" s="679">
        <v>1.3</v>
      </c>
      <c r="HL67" s="679">
        <v>1.3</v>
      </c>
      <c r="HM67" s="679">
        <v>1.3</v>
      </c>
      <c r="HN67" s="679">
        <v>1.45</v>
      </c>
      <c r="HO67" s="679">
        <v>1.45</v>
      </c>
      <c r="HP67" s="679">
        <v>1.45</v>
      </c>
      <c r="HQ67" s="679">
        <v>1.45</v>
      </c>
      <c r="HR67" s="679">
        <v>1.2</v>
      </c>
      <c r="HS67" s="679">
        <v>1.2</v>
      </c>
      <c r="HT67" s="679">
        <v>1.2</v>
      </c>
      <c r="HU67" s="679">
        <v>1.4</v>
      </c>
      <c r="HV67" s="679">
        <v>1.4</v>
      </c>
      <c r="HW67" s="679">
        <v>1.4</v>
      </c>
      <c r="HX67" s="679">
        <v>1.4</v>
      </c>
      <c r="HY67" s="679">
        <v>1.75</v>
      </c>
      <c r="HZ67" s="679">
        <v>1.75</v>
      </c>
      <c r="IA67" s="679">
        <v>0.3</v>
      </c>
      <c r="IB67" s="679">
        <v>0.3</v>
      </c>
      <c r="IC67" s="679">
        <v>0.3</v>
      </c>
      <c r="ID67" s="679">
        <v>0.3</v>
      </c>
      <c r="IE67" s="679">
        <v>0.3</v>
      </c>
      <c r="IF67" s="679">
        <v>0.3</v>
      </c>
      <c r="IG67" s="679">
        <v>0.3</v>
      </c>
      <c r="IH67" s="679">
        <v>0.65</v>
      </c>
      <c r="II67" s="679">
        <v>0.65</v>
      </c>
      <c r="IJ67" s="679">
        <v>0.65</v>
      </c>
      <c r="IK67" s="679">
        <v>0.65</v>
      </c>
      <c r="IL67" s="679">
        <v>0.65</v>
      </c>
      <c r="IM67" s="679">
        <v>0.65</v>
      </c>
      <c r="IN67" s="679">
        <v>0.65</v>
      </c>
      <c r="IO67" s="679">
        <v>0.65</v>
      </c>
      <c r="IP67" s="679">
        <v>1.2</v>
      </c>
      <c r="IQ67" s="679">
        <v>1.2</v>
      </c>
      <c r="IR67" s="679">
        <v>1.2</v>
      </c>
      <c r="IS67" s="679">
        <v>1.2</v>
      </c>
      <c r="IT67" s="679">
        <v>1.2</v>
      </c>
      <c r="IU67" s="679">
        <v>1.2</v>
      </c>
      <c r="IV67" s="679">
        <v>1.2</v>
      </c>
      <c r="IW67" s="679">
        <v>1.44</v>
      </c>
      <c r="IX67" s="679">
        <v>1.44</v>
      </c>
      <c r="IY67" s="679">
        <v>1.44</v>
      </c>
      <c r="IZ67" s="679">
        <v>1.44</v>
      </c>
      <c r="JA67" s="679">
        <v>1.44</v>
      </c>
      <c r="JB67" s="679">
        <v>1.3</v>
      </c>
      <c r="JC67" s="679">
        <v>1.3</v>
      </c>
      <c r="JD67" s="679">
        <v>1.3</v>
      </c>
      <c r="JE67" s="679">
        <v>1.3</v>
      </c>
      <c r="JF67" s="679">
        <v>1.3</v>
      </c>
      <c r="JG67" s="679">
        <v>1.3</v>
      </c>
      <c r="JH67" s="679">
        <v>1.3</v>
      </c>
      <c r="JI67" s="679">
        <v>1.3</v>
      </c>
      <c r="JJ67" s="679">
        <v>1.3</v>
      </c>
      <c r="JK67" s="679">
        <v>1.3</v>
      </c>
      <c r="JL67" s="679">
        <v>1.3</v>
      </c>
      <c r="JM67" s="679">
        <v>1.3</v>
      </c>
      <c r="JN67" s="679">
        <v>1.45</v>
      </c>
      <c r="JO67" s="679">
        <v>1.45</v>
      </c>
      <c r="JP67" s="679">
        <v>1.45</v>
      </c>
      <c r="JQ67" s="679">
        <v>1.45</v>
      </c>
      <c r="JR67" s="679">
        <v>1.2</v>
      </c>
      <c r="JS67" s="679">
        <v>1.2</v>
      </c>
      <c r="JT67" s="679">
        <v>1.2</v>
      </c>
      <c r="JU67" s="679">
        <v>1.4</v>
      </c>
      <c r="JV67" s="679">
        <v>1.4</v>
      </c>
      <c r="JW67" s="679">
        <v>1.4</v>
      </c>
      <c r="JX67" s="679">
        <v>1.4</v>
      </c>
      <c r="JY67" s="679">
        <v>1.75</v>
      </c>
      <c r="JZ67" s="679">
        <v>1.75</v>
      </c>
      <c r="KA67" s="679">
        <v>0.3</v>
      </c>
      <c r="KB67" s="679">
        <v>0.3</v>
      </c>
      <c r="KC67" s="679">
        <v>0.3</v>
      </c>
      <c r="KD67" s="679">
        <v>0.3</v>
      </c>
      <c r="KE67" s="679">
        <v>0.3</v>
      </c>
      <c r="KF67" s="679">
        <v>0.3</v>
      </c>
      <c r="KG67" s="679">
        <v>0.3</v>
      </c>
      <c r="KH67" s="679">
        <v>0.65</v>
      </c>
      <c r="KI67" s="679">
        <v>0.65</v>
      </c>
      <c r="KJ67" s="679">
        <v>0.65</v>
      </c>
      <c r="KK67" s="679">
        <v>0.65</v>
      </c>
      <c r="KL67" s="679">
        <v>0.65</v>
      </c>
      <c r="KM67" s="679">
        <v>0.65</v>
      </c>
      <c r="KN67" s="679">
        <v>0.65</v>
      </c>
      <c r="KO67" s="679">
        <v>0.65</v>
      </c>
      <c r="KP67" s="679">
        <v>1.2</v>
      </c>
      <c r="KQ67" s="679">
        <v>1.2</v>
      </c>
      <c r="KR67" s="679">
        <v>1.2</v>
      </c>
      <c r="KS67" s="679">
        <v>1.2</v>
      </c>
      <c r="KT67" s="679">
        <v>1.2</v>
      </c>
      <c r="KU67" s="679">
        <v>1.2</v>
      </c>
      <c r="KV67" s="679">
        <v>1.2</v>
      </c>
      <c r="KW67" s="679">
        <v>1.44</v>
      </c>
      <c r="KX67" s="679">
        <v>1.44</v>
      </c>
      <c r="KY67" s="679">
        <v>1.44</v>
      </c>
      <c r="KZ67" s="679">
        <v>1.44</v>
      </c>
      <c r="LA67" s="679">
        <v>1.44</v>
      </c>
      <c r="LB67" s="679">
        <v>1.3</v>
      </c>
      <c r="LC67" s="679">
        <v>1.3</v>
      </c>
      <c r="LD67" s="679">
        <v>1.3</v>
      </c>
      <c r="LE67" s="679">
        <v>1.3</v>
      </c>
      <c r="LF67" s="679">
        <v>1.3</v>
      </c>
      <c r="LG67" s="679">
        <v>1.3</v>
      </c>
      <c r="LH67" s="679">
        <v>1.3</v>
      </c>
      <c r="LI67" s="679">
        <v>1.3</v>
      </c>
      <c r="LJ67" s="679">
        <v>1.3</v>
      </c>
      <c r="LK67" s="679">
        <v>1.3</v>
      </c>
      <c r="LL67" s="679">
        <v>1.3</v>
      </c>
      <c r="LM67" s="679">
        <v>1.3</v>
      </c>
      <c r="LN67" s="679">
        <v>1.45</v>
      </c>
      <c r="LO67" s="679">
        <v>1.45</v>
      </c>
      <c r="LP67" s="679">
        <v>1.45</v>
      </c>
      <c r="LQ67" s="679">
        <v>1.45</v>
      </c>
      <c r="LR67" s="679">
        <v>1.2</v>
      </c>
      <c r="LS67" s="679">
        <v>1.2</v>
      </c>
      <c r="LT67" s="679">
        <v>1.2</v>
      </c>
      <c r="LU67" s="679">
        <v>1.4</v>
      </c>
      <c r="LV67" s="679">
        <v>1.4</v>
      </c>
      <c r="LW67" s="679">
        <v>1.4</v>
      </c>
      <c r="LX67" s="679">
        <v>1.4</v>
      </c>
      <c r="LY67" s="679">
        <v>1.75</v>
      </c>
      <c r="LZ67" s="679">
        <v>1.75</v>
      </c>
      <c r="MA67" s="679">
        <v>0.3</v>
      </c>
      <c r="MB67" s="679">
        <v>0.3</v>
      </c>
      <c r="MC67" s="679">
        <v>0.3</v>
      </c>
      <c r="MD67" s="679">
        <v>0.3</v>
      </c>
      <c r="ME67" s="679">
        <v>0.3</v>
      </c>
      <c r="MF67" s="679">
        <v>0.3</v>
      </c>
      <c r="MG67" s="679">
        <v>0.3</v>
      </c>
      <c r="MH67" s="679">
        <v>0.65</v>
      </c>
      <c r="MI67" s="679">
        <v>0.65</v>
      </c>
      <c r="MJ67" s="679">
        <v>0.65</v>
      </c>
      <c r="MK67" s="679">
        <v>0.65</v>
      </c>
      <c r="ML67" s="679">
        <v>0.65</v>
      </c>
      <c r="MM67" s="679">
        <v>0.65</v>
      </c>
      <c r="MN67" s="679">
        <v>0.65</v>
      </c>
      <c r="MO67" s="679">
        <v>0.65</v>
      </c>
      <c r="MP67" s="679">
        <v>1.2</v>
      </c>
      <c r="MQ67" s="679">
        <v>1.2</v>
      </c>
      <c r="MR67" s="679">
        <v>1.2</v>
      </c>
      <c r="MS67" s="679">
        <v>1.2</v>
      </c>
      <c r="MT67" s="679">
        <v>1.2</v>
      </c>
      <c r="MU67" s="679">
        <v>1.2</v>
      </c>
      <c r="MV67" s="679">
        <v>1.2</v>
      </c>
      <c r="MW67" s="679">
        <v>1.44</v>
      </c>
      <c r="MX67" s="679">
        <v>1.44</v>
      </c>
      <c r="MY67" s="679">
        <v>1.44</v>
      </c>
      <c r="MZ67" s="679">
        <v>1.44</v>
      </c>
      <c r="NA67" s="679">
        <v>1.44</v>
      </c>
      <c r="NB67" s="679">
        <v>1.3</v>
      </c>
      <c r="NC67" s="679">
        <v>1.3</v>
      </c>
      <c r="ND67" s="679">
        <v>1.3</v>
      </c>
      <c r="NE67" s="679">
        <v>1.3</v>
      </c>
      <c r="NF67" s="679">
        <v>1.3</v>
      </c>
      <c r="NG67" s="679">
        <v>1.3</v>
      </c>
      <c r="NH67" s="679">
        <v>1.3</v>
      </c>
      <c r="NI67" s="679">
        <v>1.3</v>
      </c>
      <c r="NJ67" s="679">
        <v>1.3</v>
      </c>
      <c r="NK67" s="679">
        <v>1.3</v>
      </c>
      <c r="NL67" s="679">
        <v>1.3</v>
      </c>
      <c r="NM67" s="679">
        <v>1.3</v>
      </c>
      <c r="NN67" s="679">
        <v>1.45</v>
      </c>
      <c r="NO67" s="679">
        <v>1.45</v>
      </c>
      <c r="NP67" s="679">
        <v>1.45</v>
      </c>
      <c r="NQ67" s="679">
        <v>1.45</v>
      </c>
      <c r="NR67" s="679">
        <v>1.2</v>
      </c>
      <c r="NS67" s="679">
        <v>1.2</v>
      </c>
      <c r="NT67" s="679">
        <v>1.2</v>
      </c>
      <c r="NU67" s="679">
        <v>1.4</v>
      </c>
      <c r="NV67" s="679">
        <v>1.4</v>
      </c>
      <c r="NW67" s="679">
        <v>1.4</v>
      </c>
      <c r="NX67" s="679">
        <v>1.4</v>
      </c>
      <c r="NY67" s="679">
        <v>1.75</v>
      </c>
      <c r="NZ67" s="679">
        <v>1.75</v>
      </c>
      <c r="OA67" s="679">
        <v>0.3</v>
      </c>
      <c r="OB67" s="679">
        <v>0.3</v>
      </c>
      <c r="OC67" s="679">
        <v>0.3</v>
      </c>
      <c r="OD67" s="679">
        <v>0.3</v>
      </c>
      <c r="OE67" s="679">
        <v>0.3</v>
      </c>
      <c r="OF67" s="679">
        <v>0.3</v>
      </c>
      <c r="OG67" s="679">
        <v>0.3</v>
      </c>
      <c r="OH67" s="679">
        <v>0.65</v>
      </c>
      <c r="OI67" s="679">
        <v>0.65</v>
      </c>
      <c r="OJ67" s="679">
        <v>0.65</v>
      </c>
      <c r="OK67" s="679">
        <v>0.65</v>
      </c>
      <c r="OL67" s="679">
        <v>0.65</v>
      </c>
      <c r="OM67" s="679">
        <v>0.65</v>
      </c>
      <c r="ON67" s="679">
        <v>0.65</v>
      </c>
      <c r="OO67" s="679">
        <v>0.65</v>
      </c>
      <c r="OP67" s="679">
        <v>1.2</v>
      </c>
      <c r="OQ67" s="679">
        <v>1.2</v>
      </c>
      <c r="OR67" s="679">
        <v>1.2</v>
      </c>
      <c r="OS67" s="679">
        <v>1.2</v>
      </c>
      <c r="OT67" s="679">
        <v>1.2</v>
      </c>
      <c r="OU67" s="679">
        <v>1.2</v>
      </c>
      <c r="OV67" s="679">
        <v>1.2</v>
      </c>
      <c r="OW67" s="679">
        <v>1.44</v>
      </c>
      <c r="OX67" s="679">
        <v>1.44</v>
      </c>
      <c r="OY67" s="679">
        <v>1.44</v>
      </c>
      <c r="OZ67" s="679">
        <v>1.44</v>
      </c>
      <c r="PA67" s="679">
        <v>1.44</v>
      </c>
      <c r="PB67" s="679">
        <v>1.3</v>
      </c>
      <c r="PC67" s="679">
        <v>1.3</v>
      </c>
      <c r="PD67" s="679">
        <v>1.3</v>
      </c>
      <c r="PE67" s="679">
        <v>1.3</v>
      </c>
      <c r="PF67" s="679">
        <v>1.3</v>
      </c>
      <c r="PG67" s="679">
        <v>1.3</v>
      </c>
      <c r="PH67" s="679">
        <v>1.3</v>
      </c>
      <c r="PI67" s="679">
        <v>1.3</v>
      </c>
      <c r="PJ67" s="679">
        <v>1.3</v>
      </c>
      <c r="PK67" s="679">
        <v>1.3</v>
      </c>
      <c r="PL67" s="679">
        <v>1.3</v>
      </c>
      <c r="PM67" s="679">
        <v>1.3</v>
      </c>
      <c r="PN67" s="679">
        <v>1.45</v>
      </c>
      <c r="PO67" s="679">
        <v>1.45</v>
      </c>
      <c r="PP67" s="679">
        <v>1.45</v>
      </c>
      <c r="PQ67" s="679">
        <v>1.45</v>
      </c>
      <c r="PR67" s="679">
        <v>1.2</v>
      </c>
      <c r="PS67" s="679">
        <v>1.2</v>
      </c>
      <c r="PT67" s="679">
        <v>1.2</v>
      </c>
      <c r="PU67" s="679">
        <v>1.4</v>
      </c>
      <c r="PV67" s="679">
        <v>1.4</v>
      </c>
      <c r="PW67" s="679">
        <v>1.4</v>
      </c>
      <c r="PX67" s="679">
        <v>1.4</v>
      </c>
      <c r="PY67" s="679">
        <v>1.75</v>
      </c>
      <c r="PZ67" s="679">
        <v>1.75</v>
      </c>
      <c r="QA67" s="679">
        <v>0.3</v>
      </c>
      <c r="QB67" s="679">
        <v>0.3</v>
      </c>
      <c r="QC67" s="679">
        <v>0.3</v>
      </c>
      <c r="QD67" s="679">
        <v>0.3</v>
      </c>
      <c r="QE67" s="679">
        <v>0.3</v>
      </c>
      <c r="QF67" s="679">
        <v>0.3</v>
      </c>
      <c r="QG67" s="679">
        <v>0.3</v>
      </c>
      <c r="QH67" s="679">
        <v>0.65</v>
      </c>
      <c r="QI67" s="679">
        <v>0.65</v>
      </c>
      <c r="QJ67" s="679">
        <v>0.65</v>
      </c>
      <c r="QK67" s="679">
        <v>0.65</v>
      </c>
      <c r="QL67" s="679">
        <v>0.65</v>
      </c>
      <c r="QM67" s="679">
        <v>0.65</v>
      </c>
      <c r="QN67" s="679">
        <v>0.65</v>
      </c>
      <c r="QO67" s="679">
        <v>0.65</v>
      </c>
      <c r="QP67" s="679">
        <v>1.2</v>
      </c>
      <c r="QQ67" s="679">
        <v>1.2</v>
      </c>
      <c r="QR67" s="679">
        <v>1.2</v>
      </c>
      <c r="QS67" s="679">
        <v>1.2</v>
      </c>
      <c r="QT67" s="679">
        <v>1.2</v>
      </c>
      <c r="QU67" s="679">
        <v>1.2</v>
      </c>
      <c r="QV67" s="679">
        <v>1.2</v>
      </c>
      <c r="QW67" s="679">
        <v>1.44</v>
      </c>
      <c r="QX67" s="679">
        <v>1.44</v>
      </c>
      <c r="QY67" s="679">
        <v>1.44</v>
      </c>
      <c r="QZ67" s="679">
        <v>1.44</v>
      </c>
      <c r="RA67" s="679">
        <v>1.44</v>
      </c>
      <c r="RB67" s="679">
        <v>1.3</v>
      </c>
      <c r="RC67" s="679">
        <v>1.3</v>
      </c>
      <c r="RD67" s="679">
        <v>1.3</v>
      </c>
      <c r="RE67" s="679">
        <v>1.3</v>
      </c>
      <c r="RF67" s="679">
        <v>1.3</v>
      </c>
      <c r="RG67" s="679">
        <v>1.3</v>
      </c>
      <c r="RH67" s="679">
        <v>1.3</v>
      </c>
      <c r="RI67" s="679">
        <v>1.3</v>
      </c>
      <c r="RJ67" s="679">
        <v>1.3</v>
      </c>
      <c r="RK67" s="679">
        <v>1.3</v>
      </c>
      <c r="RL67" s="679">
        <v>1.3</v>
      </c>
      <c r="RM67" s="679">
        <v>1.3</v>
      </c>
      <c r="RN67" s="679">
        <v>1.45</v>
      </c>
      <c r="RO67" s="679">
        <v>1.45</v>
      </c>
      <c r="RP67" s="679">
        <v>1.45</v>
      </c>
      <c r="RQ67" s="679">
        <v>1.45</v>
      </c>
      <c r="RR67" s="679">
        <v>1.2</v>
      </c>
      <c r="RS67" s="679">
        <v>1.2</v>
      </c>
      <c r="RT67" s="679">
        <v>1.2</v>
      </c>
      <c r="RU67" s="679">
        <v>1.4</v>
      </c>
      <c r="RV67" s="679">
        <v>1.4</v>
      </c>
      <c r="RW67" s="679">
        <v>1.4</v>
      </c>
      <c r="RX67" s="679">
        <v>1.4</v>
      </c>
      <c r="RY67" s="679">
        <v>1.75</v>
      </c>
      <c r="RZ67" s="679">
        <v>1.75</v>
      </c>
      <c r="SA67" s="679">
        <v>0.3</v>
      </c>
      <c r="SB67" s="679">
        <v>0.3</v>
      </c>
      <c r="SC67" s="679">
        <v>0.3</v>
      </c>
      <c r="SD67" s="679">
        <v>0.3</v>
      </c>
      <c r="SE67" s="679">
        <v>0.3</v>
      </c>
      <c r="SF67" s="679">
        <v>0.3</v>
      </c>
      <c r="SG67" s="679">
        <v>0.3</v>
      </c>
      <c r="SH67" s="679">
        <v>0.65</v>
      </c>
      <c r="SI67" s="471"/>
      <c r="SJ67" s="452"/>
      <c r="SK67" s="440"/>
      <c r="SL67" s="440"/>
      <c r="SM67" s="440"/>
    </row>
    <row r="68" spans="1:507" outlineLevel="3" x14ac:dyDescent="0.25">
      <c r="A68" s="440"/>
      <c r="B68" s="449"/>
      <c r="C68" s="659">
        <f t="shared" si="62"/>
        <v>4</v>
      </c>
      <c r="D68" s="471"/>
      <c r="E68" s="529"/>
      <c r="F68" s="529"/>
      <c r="G68" s="471"/>
      <c r="H68" s="682"/>
      <c r="I68" s="683" t="s">
        <v>243</v>
      </c>
      <c r="J68" s="684"/>
      <c r="K68" s="685">
        <v>1.8</v>
      </c>
      <c r="L68" s="685">
        <v>1.8</v>
      </c>
      <c r="M68" s="685">
        <v>1.8</v>
      </c>
      <c r="N68" s="685">
        <v>2.1</v>
      </c>
      <c r="O68" s="685">
        <v>2.1</v>
      </c>
      <c r="P68" s="685">
        <v>2.1</v>
      </c>
      <c r="Q68" s="685">
        <v>2.1</v>
      </c>
      <c r="R68" s="685">
        <v>2.1</v>
      </c>
      <c r="S68" s="685">
        <v>2.1</v>
      </c>
      <c r="T68" s="685">
        <v>2.1</v>
      </c>
      <c r="U68" s="685">
        <v>2.1800000000000002</v>
      </c>
      <c r="V68" s="685">
        <v>2.1800000000000002</v>
      </c>
      <c r="W68" s="685">
        <v>2.1800000000000002</v>
      </c>
      <c r="X68" s="685">
        <v>2.1800000000000002</v>
      </c>
      <c r="Y68" s="685">
        <v>2.2200000000000002</v>
      </c>
      <c r="Z68" s="685">
        <v>2.2200000000000002</v>
      </c>
      <c r="AA68" s="685">
        <v>1.6</v>
      </c>
      <c r="AB68" s="685">
        <v>1.6</v>
      </c>
      <c r="AC68" s="685">
        <v>1.6</v>
      </c>
      <c r="AD68" s="685">
        <v>2.1</v>
      </c>
      <c r="AE68" s="685">
        <v>2.1</v>
      </c>
      <c r="AF68" s="685">
        <v>2.1</v>
      </c>
      <c r="AG68" s="685">
        <v>2.1</v>
      </c>
      <c r="AH68" s="685">
        <v>2</v>
      </c>
      <c r="AI68" s="685">
        <v>2</v>
      </c>
      <c r="AJ68" s="685">
        <v>2</v>
      </c>
      <c r="AK68" s="685">
        <v>2</v>
      </c>
      <c r="AL68" s="685">
        <v>2</v>
      </c>
      <c r="AM68" s="685">
        <v>2</v>
      </c>
      <c r="AN68" s="685">
        <v>2</v>
      </c>
      <c r="AO68" s="685">
        <v>2</v>
      </c>
      <c r="AP68" s="685">
        <v>1.95</v>
      </c>
      <c r="AQ68" s="685">
        <v>1.95</v>
      </c>
      <c r="AR68" s="685">
        <v>1.95</v>
      </c>
      <c r="AS68" s="685">
        <v>1.95</v>
      </c>
      <c r="AT68" s="685">
        <v>1.95</v>
      </c>
      <c r="AU68" s="685">
        <v>1.95</v>
      </c>
      <c r="AV68" s="685">
        <v>1.95</v>
      </c>
      <c r="AW68" s="685">
        <v>2.04</v>
      </c>
      <c r="AX68" s="685">
        <v>2.04</v>
      </c>
      <c r="AY68" s="685">
        <v>2.04</v>
      </c>
      <c r="AZ68" s="685">
        <v>2.04</v>
      </c>
      <c r="BA68" s="685">
        <v>2.04</v>
      </c>
      <c r="BB68" s="685">
        <v>2.12</v>
      </c>
      <c r="BC68" s="685">
        <v>2.12</v>
      </c>
      <c r="BD68" s="685">
        <v>2.12</v>
      </c>
      <c r="BE68" s="685">
        <v>2.12</v>
      </c>
      <c r="BF68" s="685">
        <v>1.8</v>
      </c>
      <c r="BG68" s="685">
        <v>1.8</v>
      </c>
      <c r="BH68" s="685">
        <v>1.8</v>
      </c>
      <c r="BI68" s="685">
        <v>1.8</v>
      </c>
      <c r="BJ68" s="685">
        <v>1.8</v>
      </c>
      <c r="BK68" s="679">
        <v>1.8</v>
      </c>
      <c r="BL68" s="679">
        <v>1.8</v>
      </c>
      <c r="BM68" s="679">
        <v>1.8</v>
      </c>
      <c r="BN68" s="679">
        <v>2.1</v>
      </c>
      <c r="BO68" s="679">
        <v>2.1</v>
      </c>
      <c r="BP68" s="679">
        <v>2.1</v>
      </c>
      <c r="BQ68" s="679">
        <v>2.1</v>
      </c>
      <c r="BR68" s="679">
        <v>2.1</v>
      </c>
      <c r="BS68" s="679">
        <v>2.1</v>
      </c>
      <c r="BT68" s="679">
        <v>2.1</v>
      </c>
      <c r="BU68" s="679">
        <v>2.1800000000000002</v>
      </c>
      <c r="BV68" s="679">
        <v>2.1800000000000002</v>
      </c>
      <c r="BW68" s="679">
        <v>2.1800000000000002</v>
      </c>
      <c r="BX68" s="679">
        <v>2.1800000000000002</v>
      </c>
      <c r="BY68" s="679">
        <v>2.2200000000000002</v>
      </c>
      <c r="BZ68" s="679">
        <v>2.2200000000000002</v>
      </c>
      <c r="CA68" s="679">
        <v>1.6</v>
      </c>
      <c r="CB68" s="679">
        <v>1.6</v>
      </c>
      <c r="CC68" s="679">
        <v>1.6</v>
      </c>
      <c r="CD68" s="679">
        <v>2.1</v>
      </c>
      <c r="CE68" s="679">
        <v>2.1</v>
      </c>
      <c r="CF68" s="679">
        <v>2.1</v>
      </c>
      <c r="CG68" s="679">
        <v>2.1</v>
      </c>
      <c r="CH68" s="679">
        <v>2</v>
      </c>
      <c r="CI68" s="679">
        <v>2</v>
      </c>
      <c r="CJ68" s="679">
        <v>2</v>
      </c>
      <c r="CK68" s="679">
        <v>2</v>
      </c>
      <c r="CL68" s="679">
        <v>2</v>
      </c>
      <c r="CM68" s="679">
        <v>2</v>
      </c>
      <c r="CN68" s="679">
        <v>2</v>
      </c>
      <c r="CO68" s="679">
        <v>2</v>
      </c>
      <c r="CP68" s="679">
        <v>1.95</v>
      </c>
      <c r="CQ68" s="679">
        <v>1.95</v>
      </c>
      <c r="CR68" s="679">
        <v>1.95</v>
      </c>
      <c r="CS68" s="679">
        <v>1.95</v>
      </c>
      <c r="CT68" s="679">
        <v>1.95</v>
      </c>
      <c r="CU68" s="679">
        <v>1.95</v>
      </c>
      <c r="CV68" s="679">
        <v>1.95</v>
      </c>
      <c r="CW68" s="679">
        <v>2.04</v>
      </c>
      <c r="CX68" s="679">
        <v>2.04</v>
      </c>
      <c r="CY68" s="679">
        <v>2.04</v>
      </c>
      <c r="CZ68" s="679">
        <v>2.04</v>
      </c>
      <c r="DA68" s="679">
        <v>2.04</v>
      </c>
      <c r="DB68" s="679">
        <v>2.12</v>
      </c>
      <c r="DC68" s="679">
        <v>2.12</v>
      </c>
      <c r="DD68" s="679">
        <v>2.12</v>
      </c>
      <c r="DE68" s="679">
        <v>2.12</v>
      </c>
      <c r="DF68" s="679">
        <v>1.8</v>
      </c>
      <c r="DG68" s="679">
        <v>1.8</v>
      </c>
      <c r="DH68" s="679">
        <v>1.8</v>
      </c>
      <c r="DI68" s="679">
        <v>1.8</v>
      </c>
      <c r="DJ68" s="679">
        <v>1.8</v>
      </c>
      <c r="DK68" s="679">
        <v>1.8</v>
      </c>
      <c r="DL68" s="679">
        <v>1.8</v>
      </c>
      <c r="DM68" s="679">
        <v>1.8</v>
      </c>
      <c r="DN68" s="679">
        <v>2.1</v>
      </c>
      <c r="DO68" s="679">
        <v>2.1</v>
      </c>
      <c r="DP68" s="679">
        <v>2.1</v>
      </c>
      <c r="DQ68" s="679">
        <v>2.1</v>
      </c>
      <c r="DR68" s="679">
        <v>2.1</v>
      </c>
      <c r="DS68" s="679">
        <v>2.1</v>
      </c>
      <c r="DT68" s="679">
        <v>2.1</v>
      </c>
      <c r="DU68" s="679">
        <v>2.1800000000000002</v>
      </c>
      <c r="DV68" s="679">
        <v>2.1800000000000002</v>
      </c>
      <c r="DW68" s="679">
        <v>2.1800000000000002</v>
      </c>
      <c r="DX68" s="679">
        <v>2.1800000000000002</v>
      </c>
      <c r="DY68" s="679">
        <v>2.2200000000000002</v>
      </c>
      <c r="DZ68" s="679">
        <v>2.2200000000000002</v>
      </c>
      <c r="EA68" s="679">
        <v>1.6</v>
      </c>
      <c r="EB68" s="679">
        <v>1.6</v>
      </c>
      <c r="EC68" s="679">
        <v>1.6</v>
      </c>
      <c r="ED68" s="679">
        <v>2.1</v>
      </c>
      <c r="EE68" s="679">
        <v>2.1</v>
      </c>
      <c r="EF68" s="679">
        <v>2.1</v>
      </c>
      <c r="EG68" s="679">
        <v>2.1</v>
      </c>
      <c r="EH68" s="679">
        <v>2</v>
      </c>
      <c r="EI68" s="679">
        <v>2</v>
      </c>
      <c r="EJ68" s="679">
        <v>2</v>
      </c>
      <c r="EK68" s="679">
        <v>2</v>
      </c>
      <c r="EL68" s="679">
        <v>2</v>
      </c>
      <c r="EM68" s="679">
        <v>2</v>
      </c>
      <c r="EN68" s="679">
        <v>2</v>
      </c>
      <c r="EO68" s="679">
        <v>2</v>
      </c>
      <c r="EP68" s="679">
        <v>1.95</v>
      </c>
      <c r="EQ68" s="679">
        <v>1.95</v>
      </c>
      <c r="ER68" s="679">
        <v>1.95</v>
      </c>
      <c r="ES68" s="679">
        <v>1.95</v>
      </c>
      <c r="ET68" s="679">
        <v>1.95</v>
      </c>
      <c r="EU68" s="679">
        <v>1.95</v>
      </c>
      <c r="EV68" s="679">
        <v>1.95</v>
      </c>
      <c r="EW68" s="679">
        <v>1.95</v>
      </c>
      <c r="EX68" s="679">
        <v>1.95</v>
      </c>
      <c r="EY68" s="679">
        <v>1.95</v>
      </c>
      <c r="EZ68" s="679">
        <v>1.95</v>
      </c>
      <c r="FA68" s="679">
        <v>1.95</v>
      </c>
      <c r="FB68" s="679">
        <v>2.0499999999999998</v>
      </c>
      <c r="FC68" s="679">
        <v>2.0499999999999998</v>
      </c>
      <c r="FD68" s="679">
        <v>2.0499999999999998</v>
      </c>
      <c r="FE68" s="679">
        <v>2.0499999999999998</v>
      </c>
      <c r="FF68" s="679">
        <v>2.1</v>
      </c>
      <c r="FG68" s="679">
        <v>2.1</v>
      </c>
      <c r="FH68" s="679">
        <v>2.1</v>
      </c>
      <c r="FI68" s="679">
        <v>2.1</v>
      </c>
      <c r="FJ68" s="679">
        <v>2.1</v>
      </c>
      <c r="FK68" s="679">
        <v>2.1</v>
      </c>
      <c r="FL68" s="679">
        <v>2.1</v>
      </c>
      <c r="FM68" s="679">
        <v>2.1</v>
      </c>
      <c r="FN68" s="679">
        <v>2.2999999999999998</v>
      </c>
      <c r="FO68" s="679">
        <v>2.2999999999999998</v>
      </c>
      <c r="FP68" s="679">
        <v>2.2999999999999998</v>
      </c>
      <c r="FQ68" s="679">
        <v>2.2999999999999998</v>
      </c>
      <c r="FR68" s="679">
        <v>2.2000000000000002</v>
      </c>
      <c r="FS68" s="679">
        <v>2.2000000000000002</v>
      </c>
      <c r="FT68" s="679">
        <v>2.2000000000000002</v>
      </c>
      <c r="FU68" s="679">
        <v>2.2799999999999998</v>
      </c>
      <c r="FV68" s="679">
        <v>2.2799999999999998</v>
      </c>
      <c r="FW68" s="679">
        <v>2.2799999999999998</v>
      </c>
      <c r="FX68" s="679">
        <v>2.2799999999999998</v>
      </c>
      <c r="FY68" s="679">
        <v>2.3199999999999998</v>
      </c>
      <c r="FZ68" s="679">
        <v>2.3199999999999998</v>
      </c>
      <c r="GA68" s="679">
        <v>1.3</v>
      </c>
      <c r="GB68" s="679">
        <v>1.3</v>
      </c>
      <c r="GC68" s="679">
        <v>1.3</v>
      </c>
      <c r="GD68" s="679">
        <v>1.3</v>
      </c>
      <c r="GE68" s="679">
        <v>2.1</v>
      </c>
      <c r="GF68" s="679">
        <v>2.1</v>
      </c>
      <c r="GG68" s="679">
        <v>2.1</v>
      </c>
      <c r="GH68" s="679">
        <v>2</v>
      </c>
      <c r="GI68" s="679">
        <v>2</v>
      </c>
      <c r="GJ68" s="679">
        <v>2</v>
      </c>
      <c r="GK68" s="679">
        <v>2</v>
      </c>
      <c r="GL68" s="679">
        <v>2</v>
      </c>
      <c r="GM68" s="679">
        <v>2</v>
      </c>
      <c r="GN68" s="679">
        <v>2</v>
      </c>
      <c r="GO68" s="679">
        <v>2</v>
      </c>
      <c r="GP68" s="679">
        <v>1.95</v>
      </c>
      <c r="GQ68" s="679">
        <v>1.95</v>
      </c>
      <c r="GR68" s="679">
        <v>1.95</v>
      </c>
      <c r="GS68" s="679">
        <v>1.95</v>
      </c>
      <c r="GT68" s="679">
        <v>1.95</v>
      </c>
      <c r="GU68" s="679">
        <v>1.95</v>
      </c>
      <c r="GV68" s="679">
        <v>1.95</v>
      </c>
      <c r="GW68" s="679">
        <v>1.95</v>
      </c>
      <c r="GX68" s="679">
        <v>1.95</v>
      </c>
      <c r="GY68" s="679">
        <v>1.95</v>
      </c>
      <c r="GZ68" s="679">
        <v>1.95</v>
      </c>
      <c r="HA68" s="679">
        <v>1.95</v>
      </c>
      <c r="HB68" s="679">
        <v>2.0499999999999998</v>
      </c>
      <c r="HC68" s="679">
        <v>2.0499999999999998</v>
      </c>
      <c r="HD68" s="679">
        <v>2.0499999999999998</v>
      </c>
      <c r="HE68" s="679">
        <v>2.0499999999999998</v>
      </c>
      <c r="HF68" s="679">
        <v>2.1</v>
      </c>
      <c r="HG68" s="679">
        <v>2.1</v>
      </c>
      <c r="HH68" s="679">
        <v>2.1</v>
      </c>
      <c r="HI68" s="679">
        <v>2.1</v>
      </c>
      <c r="HJ68" s="679">
        <v>2.1</v>
      </c>
      <c r="HK68" s="679">
        <v>2.1</v>
      </c>
      <c r="HL68" s="679">
        <v>2.1</v>
      </c>
      <c r="HM68" s="679">
        <v>2.1</v>
      </c>
      <c r="HN68" s="679">
        <v>2.2999999999999998</v>
      </c>
      <c r="HO68" s="679">
        <v>2.2999999999999998</v>
      </c>
      <c r="HP68" s="679">
        <v>2.2999999999999998</v>
      </c>
      <c r="HQ68" s="679">
        <v>2.2999999999999998</v>
      </c>
      <c r="HR68" s="679">
        <v>2.2000000000000002</v>
      </c>
      <c r="HS68" s="679">
        <v>2.2000000000000002</v>
      </c>
      <c r="HT68" s="679">
        <v>2.2000000000000002</v>
      </c>
      <c r="HU68" s="679">
        <v>2.2799999999999998</v>
      </c>
      <c r="HV68" s="679">
        <v>2.2799999999999998</v>
      </c>
      <c r="HW68" s="679">
        <v>2.2799999999999998</v>
      </c>
      <c r="HX68" s="679">
        <v>2.2799999999999998</v>
      </c>
      <c r="HY68" s="679">
        <v>2.3199999999999998</v>
      </c>
      <c r="HZ68" s="679">
        <v>2.3199999999999998</v>
      </c>
      <c r="IA68" s="679">
        <v>1.3</v>
      </c>
      <c r="IB68" s="679">
        <v>1.3</v>
      </c>
      <c r="IC68" s="679">
        <v>1.3</v>
      </c>
      <c r="ID68" s="679">
        <v>1.3</v>
      </c>
      <c r="IE68" s="679">
        <v>1.3</v>
      </c>
      <c r="IF68" s="679">
        <v>1.3</v>
      </c>
      <c r="IG68" s="679">
        <v>1.3</v>
      </c>
      <c r="IH68" s="679">
        <v>2</v>
      </c>
      <c r="II68" s="679">
        <v>2</v>
      </c>
      <c r="IJ68" s="679">
        <v>2</v>
      </c>
      <c r="IK68" s="679">
        <v>2</v>
      </c>
      <c r="IL68" s="679">
        <v>2</v>
      </c>
      <c r="IM68" s="679">
        <v>2</v>
      </c>
      <c r="IN68" s="679">
        <v>2</v>
      </c>
      <c r="IO68" s="679">
        <v>2</v>
      </c>
      <c r="IP68" s="679">
        <v>1.95</v>
      </c>
      <c r="IQ68" s="679">
        <v>1.95</v>
      </c>
      <c r="IR68" s="679">
        <v>1.95</v>
      </c>
      <c r="IS68" s="679">
        <v>1.95</v>
      </c>
      <c r="IT68" s="679">
        <v>1.95</v>
      </c>
      <c r="IU68" s="679">
        <v>1.95</v>
      </c>
      <c r="IV68" s="679">
        <v>1.95</v>
      </c>
      <c r="IW68" s="679">
        <v>1.95</v>
      </c>
      <c r="IX68" s="679">
        <v>1.95</v>
      </c>
      <c r="IY68" s="679">
        <v>1.95</v>
      </c>
      <c r="IZ68" s="679">
        <v>1.95</v>
      </c>
      <c r="JA68" s="679">
        <v>1.95</v>
      </c>
      <c r="JB68" s="679">
        <v>2.0499999999999998</v>
      </c>
      <c r="JC68" s="679">
        <v>2.0499999999999998</v>
      </c>
      <c r="JD68" s="679">
        <v>2.0499999999999998</v>
      </c>
      <c r="JE68" s="679">
        <v>2.0499999999999998</v>
      </c>
      <c r="JF68" s="679">
        <v>2.1</v>
      </c>
      <c r="JG68" s="679">
        <v>2.1</v>
      </c>
      <c r="JH68" s="679">
        <v>2.1</v>
      </c>
      <c r="JI68" s="679">
        <v>2.1</v>
      </c>
      <c r="JJ68" s="679">
        <v>2.1</v>
      </c>
      <c r="JK68" s="679">
        <v>2.1</v>
      </c>
      <c r="JL68" s="679">
        <v>2.1</v>
      </c>
      <c r="JM68" s="679">
        <v>2.1</v>
      </c>
      <c r="JN68" s="679">
        <v>2.2999999999999998</v>
      </c>
      <c r="JO68" s="679">
        <v>2.2999999999999998</v>
      </c>
      <c r="JP68" s="679">
        <v>2.2999999999999998</v>
      </c>
      <c r="JQ68" s="679">
        <v>2.2999999999999998</v>
      </c>
      <c r="JR68" s="679">
        <v>2.2000000000000002</v>
      </c>
      <c r="JS68" s="679">
        <v>2.2000000000000002</v>
      </c>
      <c r="JT68" s="679">
        <v>2.2000000000000002</v>
      </c>
      <c r="JU68" s="679">
        <v>2.2799999999999998</v>
      </c>
      <c r="JV68" s="679">
        <v>2.2799999999999998</v>
      </c>
      <c r="JW68" s="679">
        <v>2.2799999999999998</v>
      </c>
      <c r="JX68" s="679">
        <v>2.2799999999999998</v>
      </c>
      <c r="JY68" s="679">
        <v>2.3199999999999998</v>
      </c>
      <c r="JZ68" s="679">
        <v>2.3199999999999998</v>
      </c>
      <c r="KA68" s="679">
        <v>1.3</v>
      </c>
      <c r="KB68" s="679">
        <v>1.3</v>
      </c>
      <c r="KC68" s="679">
        <v>1.3</v>
      </c>
      <c r="KD68" s="679">
        <v>1.3</v>
      </c>
      <c r="KE68" s="679">
        <v>1.3</v>
      </c>
      <c r="KF68" s="679">
        <v>1.3</v>
      </c>
      <c r="KG68" s="679">
        <v>1.3</v>
      </c>
      <c r="KH68" s="679">
        <v>2</v>
      </c>
      <c r="KI68" s="679">
        <v>2</v>
      </c>
      <c r="KJ68" s="679">
        <v>2</v>
      </c>
      <c r="KK68" s="679">
        <v>2</v>
      </c>
      <c r="KL68" s="679">
        <v>2</v>
      </c>
      <c r="KM68" s="679">
        <v>2</v>
      </c>
      <c r="KN68" s="679">
        <v>2</v>
      </c>
      <c r="KO68" s="679">
        <v>2</v>
      </c>
      <c r="KP68" s="679">
        <v>1.95</v>
      </c>
      <c r="KQ68" s="679">
        <v>1.95</v>
      </c>
      <c r="KR68" s="679">
        <v>1.95</v>
      </c>
      <c r="KS68" s="679">
        <v>1.95</v>
      </c>
      <c r="KT68" s="679">
        <v>1.95</v>
      </c>
      <c r="KU68" s="679">
        <v>1.95</v>
      </c>
      <c r="KV68" s="679">
        <v>1.95</v>
      </c>
      <c r="KW68" s="679">
        <v>1.95</v>
      </c>
      <c r="KX68" s="679">
        <v>1.95</v>
      </c>
      <c r="KY68" s="679">
        <v>1.95</v>
      </c>
      <c r="KZ68" s="679">
        <v>1.95</v>
      </c>
      <c r="LA68" s="679">
        <v>1.95</v>
      </c>
      <c r="LB68" s="679">
        <v>2.0499999999999998</v>
      </c>
      <c r="LC68" s="679">
        <v>2.0499999999999998</v>
      </c>
      <c r="LD68" s="679">
        <v>2.0499999999999998</v>
      </c>
      <c r="LE68" s="679">
        <v>2.0499999999999998</v>
      </c>
      <c r="LF68" s="679">
        <v>2.1</v>
      </c>
      <c r="LG68" s="679">
        <v>2.1</v>
      </c>
      <c r="LH68" s="679">
        <v>2.1</v>
      </c>
      <c r="LI68" s="679">
        <v>2.1</v>
      </c>
      <c r="LJ68" s="679">
        <v>2.1</v>
      </c>
      <c r="LK68" s="679">
        <v>2.1</v>
      </c>
      <c r="LL68" s="679">
        <v>2.1</v>
      </c>
      <c r="LM68" s="679">
        <v>2.1</v>
      </c>
      <c r="LN68" s="679">
        <v>2.2999999999999998</v>
      </c>
      <c r="LO68" s="679">
        <v>2.2999999999999998</v>
      </c>
      <c r="LP68" s="679">
        <v>2.2999999999999998</v>
      </c>
      <c r="LQ68" s="679">
        <v>2.2999999999999998</v>
      </c>
      <c r="LR68" s="679">
        <v>2.2000000000000002</v>
      </c>
      <c r="LS68" s="679">
        <v>2.2000000000000002</v>
      </c>
      <c r="LT68" s="679">
        <v>2.2000000000000002</v>
      </c>
      <c r="LU68" s="679">
        <v>2.2799999999999998</v>
      </c>
      <c r="LV68" s="679">
        <v>2.2799999999999998</v>
      </c>
      <c r="LW68" s="679">
        <v>2.2799999999999998</v>
      </c>
      <c r="LX68" s="679">
        <v>2.2799999999999998</v>
      </c>
      <c r="LY68" s="679">
        <v>2.3199999999999998</v>
      </c>
      <c r="LZ68" s="679">
        <v>2.3199999999999998</v>
      </c>
      <c r="MA68" s="679">
        <v>1.3</v>
      </c>
      <c r="MB68" s="679">
        <v>1.3</v>
      </c>
      <c r="MC68" s="679">
        <v>1.3</v>
      </c>
      <c r="MD68" s="679">
        <v>1.3</v>
      </c>
      <c r="ME68" s="679">
        <v>1.3</v>
      </c>
      <c r="MF68" s="679">
        <v>1.3</v>
      </c>
      <c r="MG68" s="679">
        <v>1.3</v>
      </c>
      <c r="MH68" s="679">
        <v>2</v>
      </c>
      <c r="MI68" s="679">
        <v>2</v>
      </c>
      <c r="MJ68" s="679">
        <v>2</v>
      </c>
      <c r="MK68" s="679">
        <v>2</v>
      </c>
      <c r="ML68" s="679">
        <v>2</v>
      </c>
      <c r="MM68" s="679">
        <v>2</v>
      </c>
      <c r="MN68" s="679">
        <v>2</v>
      </c>
      <c r="MO68" s="679">
        <v>2</v>
      </c>
      <c r="MP68" s="679">
        <v>1.95</v>
      </c>
      <c r="MQ68" s="679">
        <v>1.95</v>
      </c>
      <c r="MR68" s="679">
        <v>1.95</v>
      </c>
      <c r="MS68" s="679">
        <v>1.95</v>
      </c>
      <c r="MT68" s="679">
        <v>1.95</v>
      </c>
      <c r="MU68" s="679">
        <v>1.95</v>
      </c>
      <c r="MV68" s="679">
        <v>1.95</v>
      </c>
      <c r="MW68" s="679">
        <v>1.95</v>
      </c>
      <c r="MX68" s="679">
        <v>1.95</v>
      </c>
      <c r="MY68" s="679">
        <v>1.95</v>
      </c>
      <c r="MZ68" s="679">
        <v>1.95</v>
      </c>
      <c r="NA68" s="679">
        <v>1.95</v>
      </c>
      <c r="NB68" s="679">
        <v>2.0499999999999998</v>
      </c>
      <c r="NC68" s="679">
        <v>2.0499999999999998</v>
      </c>
      <c r="ND68" s="679">
        <v>2.0499999999999998</v>
      </c>
      <c r="NE68" s="679">
        <v>2.0499999999999998</v>
      </c>
      <c r="NF68" s="679">
        <v>2.1</v>
      </c>
      <c r="NG68" s="679">
        <v>2.1</v>
      </c>
      <c r="NH68" s="679">
        <v>2.1</v>
      </c>
      <c r="NI68" s="679">
        <v>2.1</v>
      </c>
      <c r="NJ68" s="679">
        <v>2.1</v>
      </c>
      <c r="NK68" s="679">
        <v>2.1</v>
      </c>
      <c r="NL68" s="679">
        <v>2.1</v>
      </c>
      <c r="NM68" s="679">
        <v>2.1</v>
      </c>
      <c r="NN68" s="679">
        <v>2.2999999999999998</v>
      </c>
      <c r="NO68" s="679">
        <v>2.2999999999999998</v>
      </c>
      <c r="NP68" s="679">
        <v>2.2999999999999998</v>
      </c>
      <c r="NQ68" s="679">
        <v>2.2999999999999998</v>
      </c>
      <c r="NR68" s="679">
        <v>2.2000000000000002</v>
      </c>
      <c r="NS68" s="679">
        <v>2.2000000000000002</v>
      </c>
      <c r="NT68" s="679">
        <v>2.2000000000000002</v>
      </c>
      <c r="NU68" s="679">
        <v>2.2799999999999998</v>
      </c>
      <c r="NV68" s="679">
        <v>2.2799999999999998</v>
      </c>
      <c r="NW68" s="679">
        <v>2.2799999999999998</v>
      </c>
      <c r="NX68" s="679">
        <v>2.2799999999999998</v>
      </c>
      <c r="NY68" s="679">
        <v>2.3199999999999998</v>
      </c>
      <c r="NZ68" s="679">
        <v>2.3199999999999998</v>
      </c>
      <c r="OA68" s="679">
        <v>1.3</v>
      </c>
      <c r="OB68" s="679">
        <v>1.3</v>
      </c>
      <c r="OC68" s="679">
        <v>1.3</v>
      </c>
      <c r="OD68" s="679">
        <v>1.3</v>
      </c>
      <c r="OE68" s="679">
        <v>1.3</v>
      </c>
      <c r="OF68" s="679">
        <v>1.3</v>
      </c>
      <c r="OG68" s="679">
        <v>1.3</v>
      </c>
      <c r="OH68" s="679">
        <v>2</v>
      </c>
      <c r="OI68" s="679">
        <v>2</v>
      </c>
      <c r="OJ68" s="679">
        <v>2</v>
      </c>
      <c r="OK68" s="679">
        <v>2</v>
      </c>
      <c r="OL68" s="679">
        <v>2</v>
      </c>
      <c r="OM68" s="679">
        <v>2</v>
      </c>
      <c r="ON68" s="679">
        <v>2</v>
      </c>
      <c r="OO68" s="679">
        <v>2</v>
      </c>
      <c r="OP68" s="679">
        <v>1.95</v>
      </c>
      <c r="OQ68" s="679">
        <v>1.95</v>
      </c>
      <c r="OR68" s="679">
        <v>1.95</v>
      </c>
      <c r="OS68" s="679">
        <v>1.95</v>
      </c>
      <c r="OT68" s="679">
        <v>1.95</v>
      </c>
      <c r="OU68" s="679">
        <v>1.95</v>
      </c>
      <c r="OV68" s="679">
        <v>1.95</v>
      </c>
      <c r="OW68" s="679">
        <v>1.95</v>
      </c>
      <c r="OX68" s="679">
        <v>1.95</v>
      </c>
      <c r="OY68" s="679">
        <v>1.95</v>
      </c>
      <c r="OZ68" s="679">
        <v>1.95</v>
      </c>
      <c r="PA68" s="679">
        <v>1.95</v>
      </c>
      <c r="PB68" s="679">
        <v>2.0499999999999998</v>
      </c>
      <c r="PC68" s="679">
        <v>2.0499999999999998</v>
      </c>
      <c r="PD68" s="679">
        <v>2.0499999999999998</v>
      </c>
      <c r="PE68" s="679">
        <v>2.0499999999999998</v>
      </c>
      <c r="PF68" s="679">
        <v>2.1</v>
      </c>
      <c r="PG68" s="679">
        <v>2.1</v>
      </c>
      <c r="PH68" s="679">
        <v>2.1</v>
      </c>
      <c r="PI68" s="679">
        <v>2.1</v>
      </c>
      <c r="PJ68" s="679">
        <v>2.1</v>
      </c>
      <c r="PK68" s="679">
        <v>2.1</v>
      </c>
      <c r="PL68" s="679">
        <v>2.1</v>
      </c>
      <c r="PM68" s="679">
        <v>2.1</v>
      </c>
      <c r="PN68" s="679">
        <v>2.2999999999999998</v>
      </c>
      <c r="PO68" s="679">
        <v>2.2999999999999998</v>
      </c>
      <c r="PP68" s="679">
        <v>2.2999999999999998</v>
      </c>
      <c r="PQ68" s="679">
        <v>2.2999999999999998</v>
      </c>
      <c r="PR68" s="679">
        <v>2.2000000000000002</v>
      </c>
      <c r="PS68" s="679">
        <v>2.2000000000000002</v>
      </c>
      <c r="PT68" s="679">
        <v>2.2000000000000002</v>
      </c>
      <c r="PU68" s="679">
        <v>2.2799999999999998</v>
      </c>
      <c r="PV68" s="679">
        <v>2.2799999999999998</v>
      </c>
      <c r="PW68" s="679">
        <v>2.2799999999999998</v>
      </c>
      <c r="PX68" s="679">
        <v>2.2799999999999998</v>
      </c>
      <c r="PY68" s="679">
        <v>2.3199999999999998</v>
      </c>
      <c r="PZ68" s="679">
        <v>2.3199999999999998</v>
      </c>
      <c r="QA68" s="679">
        <v>1.3</v>
      </c>
      <c r="QB68" s="679">
        <v>1.3</v>
      </c>
      <c r="QC68" s="679">
        <v>1.3</v>
      </c>
      <c r="QD68" s="679">
        <v>1.3</v>
      </c>
      <c r="QE68" s="679">
        <v>1.3</v>
      </c>
      <c r="QF68" s="679">
        <v>1.3</v>
      </c>
      <c r="QG68" s="679">
        <v>1.3</v>
      </c>
      <c r="QH68" s="679">
        <v>2</v>
      </c>
      <c r="QI68" s="679">
        <v>2</v>
      </c>
      <c r="QJ68" s="679">
        <v>2</v>
      </c>
      <c r="QK68" s="679">
        <v>2</v>
      </c>
      <c r="QL68" s="679">
        <v>2</v>
      </c>
      <c r="QM68" s="679">
        <v>2</v>
      </c>
      <c r="QN68" s="679">
        <v>2</v>
      </c>
      <c r="QO68" s="679">
        <v>2</v>
      </c>
      <c r="QP68" s="679">
        <v>1.95</v>
      </c>
      <c r="QQ68" s="679">
        <v>1.95</v>
      </c>
      <c r="QR68" s="679">
        <v>1.95</v>
      </c>
      <c r="QS68" s="679">
        <v>1.95</v>
      </c>
      <c r="QT68" s="679">
        <v>1.95</v>
      </c>
      <c r="QU68" s="679">
        <v>1.95</v>
      </c>
      <c r="QV68" s="679">
        <v>1.95</v>
      </c>
      <c r="QW68" s="679">
        <v>1.95</v>
      </c>
      <c r="QX68" s="679">
        <v>1.95</v>
      </c>
      <c r="QY68" s="679">
        <v>1.95</v>
      </c>
      <c r="QZ68" s="679">
        <v>1.95</v>
      </c>
      <c r="RA68" s="679">
        <v>1.95</v>
      </c>
      <c r="RB68" s="679">
        <v>2.0499999999999998</v>
      </c>
      <c r="RC68" s="679">
        <v>2.0499999999999998</v>
      </c>
      <c r="RD68" s="679">
        <v>2.0499999999999998</v>
      </c>
      <c r="RE68" s="679">
        <v>2.0499999999999998</v>
      </c>
      <c r="RF68" s="679">
        <v>2.1</v>
      </c>
      <c r="RG68" s="679">
        <v>2.1</v>
      </c>
      <c r="RH68" s="679">
        <v>2.1</v>
      </c>
      <c r="RI68" s="679">
        <v>2.1</v>
      </c>
      <c r="RJ68" s="679">
        <v>2.1</v>
      </c>
      <c r="RK68" s="679">
        <v>2.1</v>
      </c>
      <c r="RL68" s="679">
        <v>2.1</v>
      </c>
      <c r="RM68" s="679">
        <v>2.1</v>
      </c>
      <c r="RN68" s="679">
        <v>2.2999999999999998</v>
      </c>
      <c r="RO68" s="679">
        <v>2.2999999999999998</v>
      </c>
      <c r="RP68" s="679">
        <v>2.2999999999999998</v>
      </c>
      <c r="RQ68" s="679">
        <v>2.2999999999999998</v>
      </c>
      <c r="RR68" s="679">
        <v>2.2000000000000002</v>
      </c>
      <c r="RS68" s="679">
        <v>2.2000000000000002</v>
      </c>
      <c r="RT68" s="679">
        <v>2.2000000000000002</v>
      </c>
      <c r="RU68" s="679">
        <v>2.2799999999999998</v>
      </c>
      <c r="RV68" s="679">
        <v>2.2799999999999998</v>
      </c>
      <c r="RW68" s="679">
        <v>2.2799999999999998</v>
      </c>
      <c r="RX68" s="679">
        <v>2.2799999999999998</v>
      </c>
      <c r="RY68" s="679">
        <v>2.3199999999999998</v>
      </c>
      <c r="RZ68" s="679">
        <v>2.3199999999999998</v>
      </c>
      <c r="SA68" s="679">
        <v>1.3</v>
      </c>
      <c r="SB68" s="679">
        <v>1.3</v>
      </c>
      <c r="SC68" s="679">
        <v>1.3</v>
      </c>
      <c r="SD68" s="679">
        <v>1.3</v>
      </c>
      <c r="SE68" s="679">
        <v>1.3</v>
      </c>
      <c r="SF68" s="679">
        <v>1.3</v>
      </c>
      <c r="SG68" s="679">
        <v>1.3</v>
      </c>
      <c r="SH68" s="679">
        <v>2</v>
      </c>
      <c r="SI68" s="471"/>
      <c r="SJ68" s="452"/>
      <c r="SK68" s="440"/>
      <c r="SL68" s="440"/>
      <c r="SM68" s="440"/>
    </row>
    <row r="69" spans="1:507" outlineLevel="2" x14ac:dyDescent="0.25">
      <c r="A69" s="440"/>
      <c r="B69" s="449"/>
      <c r="C69" s="659">
        <f>INT($C$40)+2</f>
        <v>3</v>
      </c>
      <c r="D69" s="471"/>
      <c r="E69" s="529">
        <v>5</v>
      </c>
      <c r="F69" s="529"/>
      <c r="G69" s="471"/>
      <c r="H69" s="476" t="s">
        <v>876</v>
      </c>
      <c r="I69" s="492" t="s">
        <v>872</v>
      </c>
      <c r="J69" s="492">
        <f>J66+1</f>
        <v>4</v>
      </c>
      <c r="K69" s="493">
        <v>1.5</v>
      </c>
      <c r="L69" s="493">
        <v>1.5</v>
      </c>
      <c r="M69" s="493">
        <v>1.5</v>
      </c>
      <c r="N69" s="493">
        <v>1.8</v>
      </c>
      <c r="O69" s="493">
        <v>1.8</v>
      </c>
      <c r="P69" s="493">
        <v>1.8</v>
      </c>
      <c r="Q69" s="493">
        <v>1.8</v>
      </c>
      <c r="R69" s="493">
        <v>1.8</v>
      </c>
      <c r="S69" s="493">
        <v>1.8</v>
      </c>
      <c r="T69" s="493">
        <v>1.8</v>
      </c>
      <c r="U69" s="493">
        <v>2.0499999999999998</v>
      </c>
      <c r="V69" s="493">
        <v>2.0499999999999998</v>
      </c>
      <c r="W69" s="493">
        <v>2.0499999999999998</v>
      </c>
      <c r="X69" s="493">
        <v>2.0499999999999998</v>
      </c>
      <c r="Y69" s="493">
        <v>2.1</v>
      </c>
      <c r="Z69" s="493">
        <v>2.1</v>
      </c>
      <c r="AA69" s="493">
        <v>0.9</v>
      </c>
      <c r="AB69" s="493">
        <v>0.9</v>
      </c>
      <c r="AC69" s="493">
        <v>0.9</v>
      </c>
      <c r="AD69" s="493">
        <v>0.9</v>
      </c>
      <c r="AE69" s="493">
        <v>0.9</v>
      </c>
      <c r="AF69" s="493">
        <v>0.9</v>
      </c>
      <c r="AG69" s="493">
        <v>0.9</v>
      </c>
      <c r="AH69" s="493">
        <v>1.1000000000000001</v>
      </c>
      <c r="AI69" s="493">
        <v>1.1000000000000001</v>
      </c>
      <c r="AJ69" s="493">
        <v>1.1000000000000001</v>
      </c>
      <c r="AK69" s="493">
        <v>1.1000000000000001</v>
      </c>
      <c r="AL69" s="493">
        <v>1.1000000000000001</v>
      </c>
      <c r="AM69" s="493">
        <v>1.1000000000000001</v>
      </c>
      <c r="AN69" s="493">
        <v>1.1000000000000001</v>
      </c>
      <c r="AO69" s="493">
        <v>1.1000000000000001</v>
      </c>
      <c r="AP69" s="493">
        <v>1.65</v>
      </c>
      <c r="AQ69" s="493">
        <v>1.65</v>
      </c>
      <c r="AR69" s="493">
        <v>1.65</v>
      </c>
      <c r="AS69" s="493">
        <v>1.65</v>
      </c>
      <c r="AT69" s="493">
        <v>1.65</v>
      </c>
      <c r="AU69" s="493">
        <v>1.65</v>
      </c>
      <c r="AV69" s="493">
        <v>1.65</v>
      </c>
      <c r="AW69" s="493">
        <v>1.64</v>
      </c>
      <c r="AX69" s="493">
        <v>1.64</v>
      </c>
      <c r="AY69" s="493">
        <v>1.64</v>
      </c>
      <c r="AZ69" s="493">
        <v>1.64</v>
      </c>
      <c r="BA69" s="493">
        <v>1.64</v>
      </c>
      <c r="BB69" s="493">
        <v>1.72</v>
      </c>
      <c r="BC69" s="493">
        <v>1.72</v>
      </c>
      <c r="BD69" s="493">
        <v>1.72</v>
      </c>
      <c r="BE69" s="493">
        <v>1.72</v>
      </c>
      <c r="BF69" s="493">
        <v>1.5</v>
      </c>
      <c r="BG69" s="493">
        <v>1.5</v>
      </c>
      <c r="BH69" s="493">
        <v>1.5</v>
      </c>
      <c r="BI69" s="493">
        <v>1.5</v>
      </c>
      <c r="BJ69" s="493">
        <v>1.5</v>
      </c>
      <c r="BK69" s="679">
        <v>1.5</v>
      </c>
      <c r="BL69" s="679">
        <v>1.5</v>
      </c>
      <c r="BM69" s="679">
        <v>1.5</v>
      </c>
      <c r="BN69" s="679">
        <v>1.8</v>
      </c>
      <c r="BO69" s="679">
        <v>1.8</v>
      </c>
      <c r="BP69" s="679">
        <v>1.8</v>
      </c>
      <c r="BQ69" s="679">
        <v>1.8</v>
      </c>
      <c r="BR69" s="679">
        <v>1.8</v>
      </c>
      <c r="BS69" s="679">
        <v>1.8</v>
      </c>
      <c r="BT69" s="679">
        <v>1.8</v>
      </c>
      <c r="BU69" s="679">
        <v>2.0499999999999998</v>
      </c>
      <c r="BV69" s="679">
        <v>2.0499999999999998</v>
      </c>
      <c r="BW69" s="679">
        <v>2.0499999999999998</v>
      </c>
      <c r="BX69" s="679">
        <v>2.0499999999999998</v>
      </c>
      <c r="BY69" s="679">
        <v>2.1</v>
      </c>
      <c r="BZ69" s="679">
        <v>2.1</v>
      </c>
      <c r="CA69" s="679">
        <v>0.9</v>
      </c>
      <c r="CB69" s="679">
        <v>0.9</v>
      </c>
      <c r="CC69" s="679">
        <v>0.9</v>
      </c>
      <c r="CD69" s="679">
        <v>0.9</v>
      </c>
      <c r="CE69" s="679">
        <v>0.9</v>
      </c>
      <c r="CF69" s="679">
        <v>0.9</v>
      </c>
      <c r="CG69" s="679">
        <v>0.9</v>
      </c>
      <c r="CH69" s="679">
        <v>1.1000000000000001</v>
      </c>
      <c r="CI69" s="679">
        <v>1.1000000000000001</v>
      </c>
      <c r="CJ69" s="679">
        <v>1.1000000000000001</v>
      </c>
      <c r="CK69" s="679">
        <v>1.1000000000000001</v>
      </c>
      <c r="CL69" s="679">
        <v>1.1000000000000001</v>
      </c>
      <c r="CM69" s="679">
        <v>1.1000000000000001</v>
      </c>
      <c r="CN69" s="679">
        <v>1.1000000000000001</v>
      </c>
      <c r="CO69" s="679">
        <v>1.1000000000000001</v>
      </c>
      <c r="CP69" s="679">
        <v>1.65</v>
      </c>
      <c r="CQ69" s="679">
        <v>1.65</v>
      </c>
      <c r="CR69" s="679">
        <v>1.65</v>
      </c>
      <c r="CS69" s="679">
        <v>1.65</v>
      </c>
      <c r="CT69" s="679">
        <v>1.65</v>
      </c>
      <c r="CU69" s="679">
        <v>1.65</v>
      </c>
      <c r="CV69" s="679">
        <v>1.65</v>
      </c>
      <c r="CW69" s="679">
        <v>1.64</v>
      </c>
      <c r="CX69" s="679">
        <v>1.64</v>
      </c>
      <c r="CY69" s="679">
        <v>1.64</v>
      </c>
      <c r="CZ69" s="679">
        <v>1.64</v>
      </c>
      <c r="DA69" s="679">
        <v>1.64</v>
      </c>
      <c r="DB69" s="679">
        <v>1.72</v>
      </c>
      <c r="DC69" s="679">
        <v>1.72</v>
      </c>
      <c r="DD69" s="679">
        <v>1.72</v>
      </c>
      <c r="DE69" s="679">
        <v>1.72</v>
      </c>
      <c r="DF69" s="679">
        <v>1.5</v>
      </c>
      <c r="DG69" s="679">
        <v>1.5</v>
      </c>
      <c r="DH69" s="679">
        <v>1.5</v>
      </c>
      <c r="DI69" s="679">
        <v>1.5</v>
      </c>
      <c r="DJ69" s="679">
        <v>1.5</v>
      </c>
      <c r="DK69" s="679">
        <v>1.5</v>
      </c>
      <c r="DL69" s="679">
        <v>1.5</v>
      </c>
      <c r="DM69" s="679">
        <v>1.5</v>
      </c>
      <c r="DN69" s="679">
        <v>1.8</v>
      </c>
      <c r="DO69" s="679">
        <v>1.8</v>
      </c>
      <c r="DP69" s="679">
        <v>1.8</v>
      </c>
      <c r="DQ69" s="679">
        <v>1.8</v>
      </c>
      <c r="DR69" s="679">
        <v>1.8</v>
      </c>
      <c r="DS69" s="679">
        <v>1.8</v>
      </c>
      <c r="DT69" s="679">
        <v>1.8</v>
      </c>
      <c r="DU69" s="679">
        <v>2.0499999999999998</v>
      </c>
      <c r="DV69" s="679">
        <v>2.0499999999999998</v>
      </c>
      <c r="DW69" s="679">
        <v>2.0499999999999998</v>
      </c>
      <c r="DX69" s="679">
        <v>2.0499999999999998</v>
      </c>
      <c r="DY69" s="679">
        <v>2.1</v>
      </c>
      <c r="DZ69" s="679">
        <v>2.1</v>
      </c>
      <c r="EA69" s="679">
        <v>0.9</v>
      </c>
      <c r="EB69" s="679">
        <v>0.9</v>
      </c>
      <c r="EC69" s="679">
        <v>0.9</v>
      </c>
      <c r="ED69" s="679">
        <v>0.9</v>
      </c>
      <c r="EE69" s="679">
        <v>0.9</v>
      </c>
      <c r="EF69" s="679">
        <v>0.9</v>
      </c>
      <c r="EG69" s="679">
        <v>0.9</v>
      </c>
      <c r="EH69" s="679">
        <v>1.1000000000000001</v>
      </c>
      <c r="EI69" s="679">
        <v>1.1000000000000001</v>
      </c>
      <c r="EJ69" s="679">
        <v>1.1000000000000001</v>
      </c>
      <c r="EK69" s="679">
        <v>1.1000000000000001</v>
      </c>
      <c r="EL69" s="679">
        <v>1.1000000000000001</v>
      </c>
      <c r="EM69" s="679">
        <v>1.1000000000000001</v>
      </c>
      <c r="EN69" s="679">
        <v>1.1000000000000001</v>
      </c>
      <c r="EO69" s="679">
        <v>1.1000000000000001</v>
      </c>
      <c r="EP69" s="679">
        <v>1.65</v>
      </c>
      <c r="EQ69" s="679">
        <v>1.65</v>
      </c>
      <c r="ER69" s="679">
        <v>1.65</v>
      </c>
      <c r="ES69" s="679">
        <v>1.65</v>
      </c>
      <c r="ET69" s="679">
        <v>1.65</v>
      </c>
      <c r="EU69" s="679">
        <v>1.65</v>
      </c>
      <c r="EV69" s="679">
        <v>1.65</v>
      </c>
      <c r="EW69" s="679">
        <v>1.64</v>
      </c>
      <c r="EX69" s="679">
        <v>1.64</v>
      </c>
      <c r="EY69" s="679">
        <v>1.64</v>
      </c>
      <c r="EZ69" s="679">
        <v>1.64</v>
      </c>
      <c r="FA69" s="679">
        <v>1.64</v>
      </c>
      <c r="FB69" s="679">
        <v>1.72</v>
      </c>
      <c r="FC69" s="679">
        <v>1.72</v>
      </c>
      <c r="FD69" s="679">
        <v>1.72</v>
      </c>
      <c r="FE69" s="679">
        <v>1.72</v>
      </c>
      <c r="FF69" s="679">
        <v>1.84</v>
      </c>
      <c r="FG69" s="679">
        <v>1.84</v>
      </c>
      <c r="FH69" s="679">
        <v>1.84</v>
      </c>
      <c r="FI69" s="679">
        <v>1.84</v>
      </c>
      <c r="FJ69" s="679">
        <v>1.84</v>
      </c>
      <c r="FK69" s="679">
        <v>1.84</v>
      </c>
      <c r="FL69" s="679">
        <v>1.84</v>
      </c>
      <c r="FM69" s="679">
        <v>1.84</v>
      </c>
      <c r="FN69" s="679">
        <v>2.1</v>
      </c>
      <c r="FO69" s="679">
        <v>2.1</v>
      </c>
      <c r="FP69" s="679">
        <v>2.1</v>
      </c>
      <c r="FQ69" s="679">
        <v>2.1</v>
      </c>
      <c r="FR69" s="679">
        <v>2.1</v>
      </c>
      <c r="FS69" s="679">
        <v>2.1</v>
      </c>
      <c r="FT69" s="679">
        <v>2.1</v>
      </c>
      <c r="FU69" s="679">
        <v>2.17</v>
      </c>
      <c r="FV69" s="679">
        <v>2.17</v>
      </c>
      <c r="FW69" s="679">
        <v>2.17</v>
      </c>
      <c r="FX69" s="679">
        <v>2.17</v>
      </c>
      <c r="FY69" s="679">
        <v>2.2000000000000002</v>
      </c>
      <c r="FZ69" s="679">
        <v>2.2000000000000002</v>
      </c>
      <c r="GA69" s="679">
        <v>0.9</v>
      </c>
      <c r="GB69" s="679">
        <v>0.9</v>
      </c>
      <c r="GC69" s="679">
        <v>0.9</v>
      </c>
      <c r="GD69" s="679">
        <v>0.9</v>
      </c>
      <c r="GE69" s="679">
        <v>0.9</v>
      </c>
      <c r="GF69" s="679">
        <v>0.9</v>
      </c>
      <c r="GG69" s="679">
        <v>0.9</v>
      </c>
      <c r="GH69" s="679">
        <v>1.1000000000000001</v>
      </c>
      <c r="GI69" s="679">
        <v>1.1000000000000001</v>
      </c>
      <c r="GJ69" s="679">
        <v>1.1000000000000001</v>
      </c>
      <c r="GK69" s="679">
        <v>1.1000000000000001</v>
      </c>
      <c r="GL69" s="679">
        <v>1.1000000000000001</v>
      </c>
      <c r="GM69" s="679">
        <v>1.1000000000000001</v>
      </c>
      <c r="GN69" s="679">
        <v>1.1000000000000001</v>
      </c>
      <c r="GO69" s="679">
        <v>1.1000000000000001</v>
      </c>
      <c r="GP69" s="679">
        <v>1.65</v>
      </c>
      <c r="GQ69" s="679">
        <v>1.65</v>
      </c>
      <c r="GR69" s="679">
        <v>1.65</v>
      </c>
      <c r="GS69" s="679">
        <v>1.65</v>
      </c>
      <c r="GT69" s="679">
        <v>1.65</v>
      </c>
      <c r="GU69" s="679">
        <v>1.65</v>
      </c>
      <c r="GV69" s="679">
        <v>1.65</v>
      </c>
      <c r="GW69" s="679">
        <v>1.64</v>
      </c>
      <c r="GX69" s="679">
        <v>1.64</v>
      </c>
      <c r="GY69" s="679">
        <v>1.64</v>
      </c>
      <c r="GZ69" s="679">
        <v>1.64</v>
      </c>
      <c r="HA69" s="679">
        <v>1.64</v>
      </c>
      <c r="HB69" s="679">
        <v>1.72</v>
      </c>
      <c r="HC69" s="679">
        <v>1.72</v>
      </c>
      <c r="HD69" s="679">
        <v>1.72</v>
      </c>
      <c r="HE69" s="679">
        <v>1.72</v>
      </c>
      <c r="HF69" s="679">
        <v>1.84</v>
      </c>
      <c r="HG69" s="679">
        <v>1.84</v>
      </c>
      <c r="HH69" s="679">
        <v>1.84</v>
      </c>
      <c r="HI69" s="679">
        <v>1.84</v>
      </c>
      <c r="HJ69" s="679">
        <v>1.84</v>
      </c>
      <c r="HK69" s="679">
        <v>1.84</v>
      </c>
      <c r="HL69" s="679">
        <v>1.84</v>
      </c>
      <c r="HM69" s="679">
        <v>1.84</v>
      </c>
      <c r="HN69" s="679">
        <v>2.1</v>
      </c>
      <c r="HO69" s="679">
        <v>2.1</v>
      </c>
      <c r="HP69" s="679">
        <v>2.1</v>
      </c>
      <c r="HQ69" s="679">
        <v>2.1</v>
      </c>
      <c r="HR69" s="679">
        <v>2.1</v>
      </c>
      <c r="HS69" s="679">
        <v>2.1</v>
      </c>
      <c r="HT69" s="679">
        <v>2.1</v>
      </c>
      <c r="HU69" s="679">
        <v>2.17</v>
      </c>
      <c r="HV69" s="679">
        <v>2.17</v>
      </c>
      <c r="HW69" s="679">
        <v>2.17</v>
      </c>
      <c r="HX69" s="679">
        <v>2.17</v>
      </c>
      <c r="HY69" s="679">
        <v>2.2000000000000002</v>
      </c>
      <c r="HZ69" s="679">
        <v>2.2000000000000002</v>
      </c>
      <c r="IA69" s="679">
        <v>0.9</v>
      </c>
      <c r="IB69" s="679">
        <v>0.9</v>
      </c>
      <c r="IC69" s="679">
        <v>0.9</v>
      </c>
      <c r="ID69" s="679">
        <v>0.9</v>
      </c>
      <c r="IE69" s="679">
        <v>0.9</v>
      </c>
      <c r="IF69" s="679">
        <v>0.9</v>
      </c>
      <c r="IG69" s="679">
        <v>0.9</v>
      </c>
      <c r="IH69" s="679">
        <v>1.1000000000000001</v>
      </c>
      <c r="II69" s="679">
        <v>1.1000000000000001</v>
      </c>
      <c r="IJ69" s="679">
        <v>1.1000000000000001</v>
      </c>
      <c r="IK69" s="679">
        <v>1.1000000000000001</v>
      </c>
      <c r="IL69" s="679">
        <v>1.1000000000000001</v>
      </c>
      <c r="IM69" s="679">
        <v>1.1000000000000001</v>
      </c>
      <c r="IN69" s="679">
        <v>1.1000000000000001</v>
      </c>
      <c r="IO69" s="679">
        <v>1.1000000000000001</v>
      </c>
      <c r="IP69" s="679">
        <v>1.65</v>
      </c>
      <c r="IQ69" s="679">
        <v>1.65</v>
      </c>
      <c r="IR69" s="679">
        <v>1.65</v>
      </c>
      <c r="IS69" s="679">
        <v>1.65</v>
      </c>
      <c r="IT69" s="679">
        <v>1.65</v>
      </c>
      <c r="IU69" s="679">
        <v>1.65</v>
      </c>
      <c r="IV69" s="679">
        <v>1.65</v>
      </c>
      <c r="IW69" s="679">
        <v>1.64</v>
      </c>
      <c r="IX69" s="679">
        <v>1.64</v>
      </c>
      <c r="IY69" s="679">
        <v>1.64</v>
      </c>
      <c r="IZ69" s="679">
        <v>1.64</v>
      </c>
      <c r="JA69" s="679">
        <v>1.64</v>
      </c>
      <c r="JB69" s="679">
        <v>1.72</v>
      </c>
      <c r="JC69" s="679">
        <v>1.72</v>
      </c>
      <c r="JD69" s="679">
        <v>1.72</v>
      </c>
      <c r="JE69" s="679">
        <v>1.72</v>
      </c>
      <c r="JF69" s="679">
        <v>1.84</v>
      </c>
      <c r="JG69" s="679">
        <v>1.84</v>
      </c>
      <c r="JH69" s="679">
        <v>1.84</v>
      </c>
      <c r="JI69" s="679">
        <v>1.84</v>
      </c>
      <c r="JJ69" s="679">
        <v>1.84</v>
      </c>
      <c r="JK69" s="679">
        <v>1.84</v>
      </c>
      <c r="JL69" s="679">
        <v>1.84</v>
      </c>
      <c r="JM69" s="679">
        <v>1.84</v>
      </c>
      <c r="JN69" s="679">
        <v>2.1</v>
      </c>
      <c r="JO69" s="679">
        <v>2.1</v>
      </c>
      <c r="JP69" s="679">
        <v>2.1</v>
      </c>
      <c r="JQ69" s="679">
        <v>2.1</v>
      </c>
      <c r="JR69" s="679">
        <v>2.1</v>
      </c>
      <c r="JS69" s="679">
        <v>2.1</v>
      </c>
      <c r="JT69" s="679">
        <v>2.1</v>
      </c>
      <c r="JU69" s="679">
        <v>2.17</v>
      </c>
      <c r="JV69" s="679">
        <v>2.17</v>
      </c>
      <c r="JW69" s="679">
        <v>2.17</v>
      </c>
      <c r="JX69" s="679">
        <v>2.17</v>
      </c>
      <c r="JY69" s="679">
        <v>2.2000000000000002</v>
      </c>
      <c r="JZ69" s="679">
        <v>2.2000000000000002</v>
      </c>
      <c r="KA69" s="679">
        <v>0.9</v>
      </c>
      <c r="KB69" s="679">
        <v>0.9</v>
      </c>
      <c r="KC69" s="679">
        <v>0.9</v>
      </c>
      <c r="KD69" s="679">
        <v>0.9</v>
      </c>
      <c r="KE69" s="679">
        <v>0.9</v>
      </c>
      <c r="KF69" s="679">
        <v>0.9</v>
      </c>
      <c r="KG69" s="679">
        <v>0.9</v>
      </c>
      <c r="KH69" s="679">
        <v>1.1000000000000001</v>
      </c>
      <c r="KI69" s="679">
        <v>1.1000000000000001</v>
      </c>
      <c r="KJ69" s="679">
        <v>1.1000000000000001</v>
      </c>
      <c r="KK69" s="679">
        <v>1.1000000000000001</v>
      </c>
      <c r="KL69" s="679">
        <v>1.1000000000000001</v>
      </c>
      <c r="KM69" s="679">
        <v>1.1000000000000001</v>
      </c>
      <c r="KN69" s="679">
        <v>1.1000000000000001</v>
      </c>
      <c r="KO69" s="679">
        <v>1.1000000000000001</v>
      </c>
      <c r="KP69" s="679">
        <v>1.65</v>
      </c>
      <c r="KQ69" s="679">
        <v>1.65</v>
      </c>
      <c r="KR69" s="679">
        <v>1.65</v>
      </c>
      <c r="KS69" s="679">
        <v>1.65</v>
      </c>
      <c r="KT69" s="679">
        <v>1.65</v>
      </c>
      <c r="KU69" s="679">
        <v>1.65</v>
      </c>
      <c r="KV69" s="679">
        <v>1.65</v>
      </c>
      <c r="KW69" s="679">
        <v>1.64</v>
      </c>
      <c r="KX69" s="679">
        <v>1.64</v>
      </c>
      <c r="KY69" s="679">
        <v>1.64</v>
      </c>
      <c r="KZ69" s="679">
        <v>1.64</v>
      </c>
      <c r="LA69" s="679">
        <v>1.64</v>
      </c>
      <c r="LB69" s="679">
        <v>1.72</v>
      </c>
      <c r="LC69" s="679">
        <v>1.72</v>
      </c>
      <c r="LD69" s="679">
        <v>1.72</v>
      </c>
      <c r="LE69" s="679">
        <v>1.72</v>
      </c>
      <c r="LF69" s="679">
        <v>1.84</v>
      </c>
      <c r="LG69" s="679">
        <v>1.84</v>
      </c>
      <c r="LH69" s="679">
        <v>1.84</v>
      </c>
      <c r="LI69" s="679">
        <v>1.84</v>
      </c>
      <c r="LJ69" s="679">
        <v>1.84</v>
      </c>
      <c r="LK69" s="679">
        <v>1.84</v>
      </c>
      <c r="LL69" s="679">
        <v>1.84</v>
      </c>
      <c r="LM69" s="679">
        <v>1.84</v>
      </c>
      <c r="LN69" s="679">
        <v>2.1</v>
      </c>
      <c r="LO69" s="679">
        <v>2.1</v>
      </c>
      <c r="LP69" s="679">
        <v>2.1</v>
      </c>
      <c r="LQ69" s="679">
        <v>2.1</v>
      </c>
      <c r="LR69" s="679">
        <v>2.1</v>
      </c>
      <c r="LS69" s="679">
        <v>2.1</v>
      </c>
      <c r="LT69" s="679">
        <v>2.1</v>
      </c>
      <c r="LU69" s="679">
        <v>2.17</v>
      </c>
      <c r="LV69" s="679">
        <v>2.17</v>
      </c>
      <c r="LW69" s="679">
        <v>2.17</v>
      </c>
      <c r="LX69" s="679">
        <v>2.17</v>
      </c>
      <c r="LY69" s="679">
        <v>2.2000000000000002</v>
      </c>
      <c r="LZ69" s="679">
        <v>2.2000000000000002</v>
      </c>
      <c r="MA69" s="679">
        <v>0.9</v>
      </c>
      <c r="MB69" s="679">
        <v>0.9</v>
      </c>
      <c r="MC69" s="679">
        <v>0.9</v>
      </c>
      <c r="MD69" s="679">
        <v>0.9</v>
      </c>
      <c r="ME69" s="679">
        <v>0.9</v>
      </c>
      <c r="MF69" s="679">
        <v>0.9</v>
      </c>
      <c r="MG69" s="679">
        <v>0.9</v>
      </c>
      <c r="MH69" s="679">
        <v>1.1000000000000001</v>
      </c>
      <c r="MI69" s="679">
        <v>1.1000000000000001</v>
      </c>
      <c r="MJ69" s="679">
        <v>1.1000000000000001</v>
      </c>
      <c r="MK69" s="679">
        <v>1.1000000000000001</v>
      </c>
      <c r="ML69" s="679">
        <v>1.1000000000000001</v>
      </c>
      <c r="MM69" s="679">
        <v>1.1000000000000001</v>
      </c>
      <c r="MN69" s="679">
        <v>1.1000000000000001</v>
      </c>
      <c r="MO69" s="679">
        <v>1.1000000000000001</v>
      </c>
      <c r="MP69" s="679">
        <v>1.65</v>
      </c>
      <c r="MQ69" s="679">
        <v>1.65</v>
      </c>
      <c r="MR69" s="679">
        <v>1.65</v>
      </c>
      <c r="MS69" s="679">
        <v>1.65</v>
      </c>
      <c r="MT69" s="679">
        <v>1.65</v>
      </c>
      <c r="MU69" s="679">
        <v>1.65</v>
      </c>
      <c r="MV69" s="679">
        <v>1.65</v>
      </c>
      <c r="MW69" s="679">
        <v>1.64</v>
      </c>
      <c r="MX69" s="679">
        <v>1.64</v>
      </c>
      <c r="MY69" s="679">
        <v>1.64</v>
      </c>
      <c r="MZ69" s="679">
        <v>1.64</v>
      </c>
      <c r="NA69" s="679">
        <v>1.64</v>
      </c>
      <c r="NB69" s="679">
        <v>1.72</v>
      </c>
      <c r="NC69" s="679">
        <v>1.72</v>
      </c>
      <c r="ND69" s="679">
        <v>1.72</v>
      </c>
      <c r="NE69" s="679">
        <v>1.72</v>
      </c>
      <c r="NF69" s="679">
        <v>1.84</v>
      </c>
      <c r="NG69" s="679">
        <v>1.84</v>
      </c>
      <c r="NH69" s="679">
        <v>1.84</v>
      </c>
      <c r="NI69" s="679">
        <v>1.84</v>
      </c>
      <c r="NJ69" s="679">
        <v>1.84</v>
      </c>
      <c r="NK69" s="679">
        <v>1.84</v>
      </c>
      <c r="NL69" s="679">
        <v>1.84</v>
      </c>
      <c r="NM69" s="679">
        <v>1.84</v>
      </c>
      <c r="NN69" s="679">
        <v>2.1</v>
      </c>
      <c r="NO69" s="679">
        <v>2.1</v>
      </c>
      <c r="NP69" s="679">
        <v>2.1</v>
      </c>
      <c r="NQ69" s="679">
        <v>2.1</v>
      </c>
      <c r="NR69" s="679">
        <v>2.1</v>
      </c>
      <c r="NS69" s="679">
        <v>2.1</v>
      </c>
      <c r="NT69" s="679">
        <v>2.1</v>
      </c>
      <c r="NU69" s="679">
        <v>2.17</v>
      </c>
      <c r="NV69" s="679">
        <v>2.17</v>
      </c>
      <c r="NW69" s="679">
        <v>2.17</v>
      </c>
      <c r="NX69" s="679">
        <v>2.17</v>
      </c>
      <c r="NY69" s="679">
        <v>2.2000000000000002</v>
      </c>
      <c r="NZ69" s="679">
        <v>2.2000000000000002</v>
      </c>
      <c r="OA69" s="679">
        <v>0.9</v>
      </c>
      <c r="OB69" s="679">
        <v>0.9</v>
      </c>
      <c r="OC69" s="679">
        <v>0.9</v>
      </c>
      <c r="OD69" s="679">
        <v>0.9</v>
      </c>
      <c r="OE69" s="679">
        <v>0.9</v>
      </c>
      <c r="OF69" s="679">
        <v>0.9</v>
      </c>
      <c r="OG69" s="679">
        <v>0.9</v>
      </c>
      <c r="OH69" s="679">
        <v>1.1000000000000001</v>
      </c>
      <c r="OI69" s="679">
        <v>1.1000000000000001</v>
      </c>
      <c r="OJ69" s="679">
        <v>1.1000000000000001</v>
      </c>
      <c r="OK69" s="679">
        <v>1.1000000000000001</v>
      </c>
      <c r="OL69" s="679">
        <v>1.1000000000000001</v>
      </c>
      <c r="OM69" s="679">
        <v>1.1000000000000001</v>
      </c>
      <c r="ON69" s="679">
        <v>1.1000000000000001</v>
      </c>
      <c r="OO69" s="679">
        <v>1.1000000000000001</v>
      </c>
      <c r="OP69" s="679">
        <v>1.65</v>
      </c>
      <c r="OQ69" s="679">
        <v>1.65</v>
      </c>
      <c r="OR69" s="679">
        <v>1.65</v>
      </c>
      <c r="OS69" s="679">
        <v>1.65</v>
      </c>
      <c r="OT69" s="679">
        <v>1.65</v>
      </c>
      <c r="OU69" s="679">
        <v>1.65</v>
      </c>
      <c r="OV69" s="679">
        <v>1.65</v>
      </c>
      <c r="OW69" s="679">
        <v>1.64</v>
      </c>
      <c r="OX69" s="679">
        <v>1.64</v>
      </c>
      <c r="OY69" s="679">
        <v>1.64</v>
      </c>
      <c r="OZ69" s="679">
        <v>1.64</v>
      </c>
      <c r="PA69" s="679">
        <v>1.64</v>
      </c>
      <c r="PB69" s="679">
        <v>1.72</v>
      </c>
      <c r="PC69" s="679">
        <v>1.72</v>
      </c>
      <c r="PD69" s="679">
        <v>1.72</v>
      </c>
      <c r="PE69" s="679">
        <v>1.72</v>
      </c>
      <c r="PF69" s="679">
        <v>1.84</v>
      </c>
      <c r="PG69" s="679">
        <v>1.84</v>
      </c>
      <c r="PH69" s="679">
        <v>1.84</v>
      </c>
      <c r="PI69" s="679">
        <v>1.84</v>
      </c>
      <c r="PJ69" s="679">
        <v>1.84</v>
      </c>
      <c r="PK69" s="679">
        <v>1.84</v>
      </c>
      <c r="PL69" s="679">
        <v>1.84</v>
      </c>
      <c r="PM69" s="679">
        <v>1.84</v>
      </c>
      <c r="PN69" s="679">
        <v>2.1</v>
      </c>
      <c r="PO69" s="679">
        <v>2.1</v>
      </c>
      <c r="PP69" s="679">
        <v>2.1</v>
      </c>
      <c r="PQ69" s="679">
        <v>2.1</v>
      </c>
      <c r="PR69" s="679">
        <v>2.1</v>
      </c>
      <c r="PS69" s="679">
        <v>2.1</v>
      </c>
      <c r="PT69" s="679">
        <v>2.1</v>
      </c>
      <c r="PU69" s="679">
        <v>2.17</v>
      </c>
      <c r="PV69" s="679">
        <v>2.17</v>
      </c>
      <c r="PW69" s="679">
        <v>2.17</v>
      </c>
      <c r="PX69" s="679">
        <v>2.17</v>
      </c>
      <c r="PY69" s="679">
        <v>2.2000000000000002</v>
      </c>
      <c r="PZ69" s="679">
        <v>2.2000000000000002</v>
      </c>
      <c r="QA69" s="679">
        <v>0.9</v>
      </c>
      <c r="QB69" s="679">
        <v>0.9</v>
      </c>
      <c r="QC69" s="679">
        <v>0.9</v>
      </c>
      <c r="QD69" s="679">
        <v>0.9</v>
      </c>
      <c r="QE69" s="679">
        <v>0.9</v>
      </c>
      <c r="QF69" s="679">
        <v>0.9</v>
      </c>
      <c r="QG69" s="679">
        <v>0.9</v>
      </c>
      <c r="QH69" s="679">
        <v>1.1000000000000001</v>
      </c>
      <c r="QI69" s="679">
        <v>1.1000000000000001</v>
      </c>
      <c r="QJ69" s="679">
        <v>1.1000000000000001</v>
      </c>
      <c r="QK69" s="679">
        <v>1.1000000000000001</v>
      </c>
      <c r="QL69" s="679">
        <v>1.1000000000000001</v>
      </c>
      <c r="QM69" s="679">
        <v>1.1000000000000001</v>
      </c>
      <c r="QN69" s="679">
        <v>1.1000000000000001</v>
      </c>
      <c r="QO69" s="679">
        <v>1.1000000000000001</v>
      </c>
      <c r="QP69" s="679">
        <v>1.65</v>
      </c>
      <c r="QQ69" s="679">
        <v>1.65</v>
      </c>
      <c r="QR69" s="679">
        <v>1.65</v>
      </c>
      <c r="QS69" s="679">
        <v>1.65</v>
      </c>
      <c r="QT69" s="679">
        <v>1.65</v>
      </c>
      <c r="QU69" s="679">
        <v>1.65</v>
      </c>
      <c r="QV69" s="679">
        <v>1.65</v>
      </c>
      <c r="QW69" s="679">
        <v>1.64</v>
      </c>
      <c r="QX69" s="679">
        <v>1.64</v>
      </c>
      <c r="QY69" s="679">
        <v>1.64</v>
      </c>
      <c r="QZ69" s="679">
        <v>1.64</v>
      </c>
      <c r="RA69" s="679">
        <v>1.64</v>
      </c>
      <c r="RB69" s="679">
        <v>1.72</v>
      </c>
      <c r="RC69" s="679">
        <v>1.72</v>
      </c>
      <c r="RD69" s="679">
        <v>1.72</v>
      </c>
      <c r="RE69" s="679">
        <v>1.72</v>
      </c>
      <c r="RF69" s="679">
        <v>1.84</v>
      </c>
      <c r="RG69" s="679">
        <v>1.84</v>
      </c>
      <c r="RH69" s="679">
        <v>1.84</v>
      </c>
      <c r="RI69" s="679">
        <v>1.84</v>
      </c>
      <c r="RJ69" s="679">
        <v>1.84</v>
      </c>
      <c r="RK69" s="679">
        <v>1.84</v>
      </c>
      <c r="RL69" s="679">
        <v>1.84</v>
      </c>
      <c r="RM69" s="679">
        <v>1.84</v>
      </c>
      <c r="RN69" s="679">
        <v>2.1</v>
      </c>
      <c r="RO69" s="679">
        <v>2.1</v>
      </c>
      <c r="RP69" s="679">
        <v>2.1</v>
      </c>
      <c r="RQ69" s="679">
        <v>2.1</v>
      </c>
      <c r="RR69" s="679">
        <v>2.1</v>
      </c>
      <c r="RS69" s="679">
        <v>2.1</v>
      </c>
      <c r="RT69" s="679">
        <v>2.1</v>
      </c>
      <c r="RU69" s="679">
        <v>2.17</v>
      </c>
      <c r="RV69" s="679">
        <v>2.17</v>
      </c>
      <c r="RW69" s="679">
        <v>2.17</v>
      </c>
      <c r="RX69" s="679">
        <v>2.17</v>
      </c>
      <c r="RY69" s="679">
        <v>2.2000000000000002</v>
      </c>
      <c r="RZ69" s="679">
        <v>2.2000000000000002</v>
      </c>
      <c r="SA69" s="679">
        <v>0.9</v>
      </c>
      <c r="SB69" s="679">
        <v>0.9</v>
      </c>
      <c r="SC69" s="679">
        <v>0.9</v>
      </c>
      <c r="SD69" s="679">
        <v>0.9</v>
      </c>
      <c r="SE69" s="679">
        <v>0.9</v>
      </c>
      <c r="SF69" s="679">
        <v>0.9</v>
      </c>
      <c r="SG69" s="679">
        <v>0.9</v>
      </c>
      <c r="SH69" s="679">
        <v>1.1000000000000001</v>
      </c>
      <c r="SI69" s="471"/>
      <c r="SJ69" s="452"/>
      <c r="SK69" s="440"/>
      <c r="SL69" s="440"/>
      <c r="SM69" s="440"/>
    </row>
    <row r="70" spans="1:507" outlineLevel="3" x14ac:dyDescent="0.25">
      <c r="A70" s="440"/>
      <c r="B70" s="449"/>
      <c r="C70" s="659">
        <f t="shared" si="62"/>
        <v>4</v>
      </c>
      <c r="D70" s="471"/>
      <c r="E70" s="529"/>
      <c r="F70" s="529"/>
      <c r="G70" s="471"/>
      <c r="H70" s="478"/>
      <c r="I70" s="492" t="s">
        <v>242</v>
      </c>
      <c r="J70" s="681"/>
      <c r="K70" s="493">
        <v>1.3</v>
      </c>
      <c r="L70" s="493">
        <v>1.3</v>
      </c>
      <c r="M70" s="493">
        <v>1.3</v>
      </c>
      <c r="N70" s="493">
        <v>1.45</v>
      </c>
      <c r="O70" s="493">
        <v>1.45</v>
      </c>
      <c r="P70" s="493">
        <v>1.45</v>
      </c>
      <c r="Q70" s="493">
        <v>1.45</v>
      </c>
      <c r="R70" s="493">
        <v>1.45</v>
      </c>
      <c r="S70" s="493">
        <v>1.45</v>
      </c>
      <c r="T70" s="493">
        <v>1.45</v>
      </c>
      <c r="U70" s="493">
        <v>1.7</v>
      </c>
      <c r="V70" s="493">
        <v>1.7</v>
      </c>
      <c r="W70" s="493">
        <v>1.7</v>
      </c>
      <c r="X70" s="493">
        <v>1.7</v>
      </c>
      <c r="Y70" s="493">
        <v>2.0099999999999998</v>
      </c>
      <c r="Z70" s="493">
        <v>2.0099999999999998</v>
      </c>
      <c r="AA70" s="493">
        <v>0.4</v>
      </c>
      <c r="AB70" s="493">
        <v>0.4</v>
      </c>
      <c r="AC70" s="493">
        <v>0.4</v>
      </c>
      <c r="AD70" s="493">
        <v>0.6</v>
      </c>
      <c r="AE70" s="493">
        <v>0.6</v>
      </c>
      <c r="AF70" s="493">
        <v>0.6</v>
      </c>
      <c r="AG70" s="493">
        <v>0.6</v>
      </c>
      <c r="AH70" s="493">
        <v>0.65</v>
      </c>
      <c r="AI70" s="493">
        <v>0.65</v>
      </c>
      <c r="AJ70" s="493">
        <v>0.65</v>
      </c>
      <c r="AK70" s="493">
        <v>0.65</v>
      </c>
      <c r="AL70" s="493">
        <v>0.65</v>
      </c>
      <c r="AM70" s="493">
        <v>0.65</v>
      </c>
      <c r="AN70" s="493">
        <v>0.65</v>
      </c>
      <c r="AO70" s="493">
        <v>0.65</v>
      </c>
      <c r="AP70" s="493">
        <v>1.2</v>
      </c>
      <c r="AQ70" s="493">
        <v>1.2</v>
      </c>
      <c r="AR70" s="493">
        <v>1.2</v>
      </c>
      <c r="AS70" s="493">
        <v>1.2</v>
      </c>
      <c r="AT70" s="493">
        <v>1.2</v>
      </c>
      <c r="AU70" s="493">
        <v>1.2</v>
      </c>
      <c r="AV70" s="493">
        <v>1.2</v>
      </c>
      <c r="AW70" s="493">
        <v>1.44</v>
      </c>
      <c r="AX70" s="493">
        <v>1.44</v>
      </c>
      <c r="AY70" s="493">
        <v>1.44</v>
      </c>
      <c r="AZ70" s="493">
        <v>1.44</v>
      </c>
      <c r="BA70" s="493">
        <v>1.44</v>
      </c>
      <c r="BB70" s="493">
        <v>1.3</v>
      </c>
      <c r="BC70" s="493">
        <v>1.3</v>
      </c>
      <c r="BD70" s="493">
        <v>1.3</v>
      </c>
      <c r="BE70" s="493">
        <v>1.3</v>
      </c>
      <c r="BF70" s="493">
        <v>1.3</v>
      </c>
      <c r="BG70" s="493">
        <v>1.3</v>
      </c>
      <c r="BH70" s="493">
        <v>1.3</v>
      </c>
      <c r="BI70" s="493">
        <v>1.3</v>
      </c>
      <c r="BJ70" s="493">
        <v>1.3</v>
      </c>
      <c r="BK70" s="679">
        <v>1.3</v>
      </c>
      <c r="BL70" s="679">
        <v>1.3</v>
      </c>
      <c r="BM70" s="679">
        <v>1.3</v>
      </c>
      <c r="BN70" s="679">
        <v>1.45</v>
      </c>
      <c r="BO70" s="679">
        <v>1.45</v>
      </c>
      <c r="BP70" s="679">
        <v>1.45</v>
      </c>
      <c r="BQ70" s="679">
        <v>1.45</v>
      </c>
      <c r="BR70" s="679">
        <v>1.45</v>
      </c>
      <c r="BS70" s="679">
        <v>1.45</v>
      </c>
      <c r="BT70" s="679">
        <v>1.45</v>
      </c>
      <c r="BU70" s="679">
        <v>1.7</v>
      </c>
      <c r="BV70" s="679">
        <v>1.7</v>
      </c>
      <c r="BW70" s="679">
        <v>1.7</v>
      </c>
      <c r="BX70" s="679">
        <v>1.7</v>
      </c>
      <c r="BY70" s="679">
        <v>2.0099999999999998</v>
      </c>
      <c r="BZ70" s="679">
        <v>2.0099999999999998</v>
      </c>
      <c r="CA70" s="679">
        <v>0.4</v>
      </c>
      <c r="CB70" s="679">
        <v>0.4</v>
      </c>
      <c r="CC70" s="679">
        <v>0.4</v>
      </c>
      <c r="CD70" s="679">
        <v>0.6</v>
      </c>
      <c r="CE70" s="679">
        <v>0.6</v>
      </c>
      <c r="CF70" s="679">
        <v>0.6</v>
      </c>
      <c r="CG70" s="679">
        <v>0.6</v>
      </c>
      <c r="CH70" s="679">
        <v>0.65</v>
      </c>
      <c r="CI70" s="679">
        <v>0.65</v>
      </c>
      <c r="CJ70" s="679">
        <v>0.65</v>
      </c>
      <c r="CK70" s="679">
        <v>0.65</v>
      </c>
      <c r="CL70" s="679">
        <v>0.65</v>
      </c>
      <c r="CM70" s="679">
        <v>0.65</v>
      </c>
      <c r="CN70" s="679">
        <v>0.65</v>
      </c>
      <c r="CO70" s="679">
        <v>0.65</v>
      </c>
      <c r="CP70" s="679">
        <v>1.2</v>
      </c>
      <c r="CQ70" s="679">
        <v>1.2</v>
      </c>
      <c r="CR70" s="679">
        <v>1.2</v>
      </c>
      <c r="CS70" s="679">
        <v>1.2</v>
      </c>
      <c r="CT70" s="679">
        <v>1.2</v>
      </c>
      <c r="CU70" s="679">
        <v>1.2</v>
      </c>
      <c r="CV70" s="679">
        <v>1.2</v>
      </c>
      <c r="CW70" s="679">
        <v>1.44</v>
      </c>
      <c r="CX70" s="679">
        <v>1.44</v>
      </c>
      <c r="CY70" s="679">
        <v>1.44</v>
      </c>
      <c r="CZ70" s="679">
        <v>1.44</v>
      </c>
      <c r="DA70" s="679">
        <v>1.44</v>
      </c>
      <c r="DB70" s="679">
        <v>1.3</v>
      </c>
      <c r="DC70" s="679">
        <v>1.3</v>
      </c>
      <c r="DD70" s="679">
        <v>1.3</v>
      </c>
      <c r="DE70" s="679">
        <v>1.3</v>
      </c>
      <c r="DF70" s="679">
        <v>1.3</v>
      </c>
      <c r="DG70" s="679">
        <v>1.3</v>
      </c>
      <c r="DH70" s="679">
        <v>1.3</v>
      </c>
      <c r="DI70" s="679">
        <v>1.3</v>
      </c>
      <c r="DJ70" s="679">
        <v>1.3</v>
      </c>
      <c r="DK70" s="679">
        <v>1.3</v>
      </c>
      <c r="DL70" s="679">
        <v>1.3</v>
      </c>
      <c r="DM70" s="679">
        <v>1.3</v>
      </c>
      <c r="DN70" s="679">
        <v>1.45</v>
      </c>
      <c r="DO70" s="679">
        <v>1.45</v>
      </c>
      <c r="DP70" s="679">
        <v>1.45</v>
      </c>
      <c r="DQ70" s="679">
        <v>1.45</v>
      </c>
      <c r="DR70" s="679">
        <v>1.45</v>
      </c>
      <c r="DS70" s="679">
        <v>1.45</v>
      </c>
      <c r="DT70" s="679">
        <v>1.45</v>
      </c>
      <c r="DU70" s="679">
        <v>1.7</v>
      </c>
      <c r="DV70" s="679">
        <v>1.7</v>
      </c>
      <c r="DW70" s="679">
        <v>1.7</v>
      </c>
      <c r="DX70" s="679">
        <v>1.7</v>
      </c>
      <c r="DY70" s="679">
        <v>2.0099999999999998</v>
      </c>
      <c r="DZ70" s="679">
        <v>2.0099999999999998</v>
      </c>
      <c r="EA70" s="679">
        <v>0.4</v>
      </c>
      <c r="EB70" s="679">
        <v>0.4</v>
      </c>
      <c r="EC70" s="679">
        <v>0.4</v>
      </c>
      <c r="ED70" s="679">
        <v>0.6</v>
      </c>
      <c r="EE70" s="679">
        <v>0.6</v>
      </c>
      <c r="EF70" s="679">
        <v>0.6</v>
      </c>
      <c r="EG70" s="679">
        <v>0.6</v>
      </c>
      <c r="EH70" s="679">
        <v>0.65</v>
      </c>
      <c r="EI70" s="679">
        <v>0.65</v>
      </c>
      <c r="EJ70" s="679">
        <v>0.65</v>
      </c>
      <c r="EK70" s="679">
        <v>0.65</v>
      </c>
      <c r="EL70" s="679">
        <v>0.65</v>
      </c>
      <c r="EM70" s="679">
        <v>0.65</v>
      </c>
      <c r="EN70" s="679">
        <v>0.65</v>
      </c>
      <c r="EO70" s="679">
        <v>0.65</v>
      </c>
      <c r="EP70" s="679">
        <v>1.2</v>
      </c>
      <c r="EQ70" s="679">
        <v>1.2</v>
      </c>
      <c r="ER70" s="679">
        <v>1.2</v>
      </c>
      <c r="ES70" s="679">
        <v>1.2</v>
      </c>
      <c r="ET70" s="679">
        <v>1.2</v>
      </c>
      <c r="EU70" s="679">
        <v>1.2</v>
      </c>
      <c r="EV70" s="679">
        <v>1.2</v>
      </c>
      <c r="EW70" s="679">
        <v>1.44</v>
      </c>
      <c r="EX70" s="679">
        <v>1.44</v>
      </c>
      <c r="EY70" s="679">
        <v>1.44</v>
      </c>
      <c r="EZ70" s="679">
        <v>1.44</v>
      </c>
      <c r="FA70" s="679">
        <v>1.44</v>
      </c>
      <c r="FB70" s="679">
        <v>1.3</v>
      </c>
      <c r="FC70" s="679">
        <v>1.3</v>
      </c>
      <c r="FD70" s="679">
        <v>1.3</v>
      </c>
      <c r="FE70" s="679">
        <v>1.3</v>
      </c>
      <c r="FF70" s="679">
        <v>1.3</v>
      </c>
      <c r="FG70" s="679">
        <v>1.3</v>
      </c>
      <c r="FH70" s="679">
        <v>1.3</v>
      </c>
      <c r="FI70" s="679">
        <v>1.3</v>
      </c>
      <c r="FJ70" s="679">
        <v>1.3</v>
      </c>
      <c r="FK70" s="679">
        <v>1.3</v>
      </c>
      <c r="FL70" s="679">
        <v>1.3</v>
      </c>
      <c r="FM70" s="679">
        <v>1.3</v>
      </c>
      <c r="FN70" s="679">
        <v>1.45</v>
      </c>
      <c r="FO70" s="679">
        <v>1.45</v>
      </c>
      <c r="FP70" s="679">
        <v>1.45</v>
      </c>
      <c r="FQ70" s="679">
        <v>1.45</v>
      </c>
      <c r="FR70" s="679">
        <v>1.45</v>
      </c>
      <c r="FS70" s="679">
        <v>1.45</v>
      </c>
      <c r="FT70" s="679">
        <v>1.45</v>
      </c>
      <c r="FU70" s="679">
        <v>1.7</v>
      </c>
      <c r="FV70" s="679">
        <v>1.7</v>
      </c>
      <c r="FW70" s="679">
        <v>1.7</v>
      </c>
      <c r="FX70" s="679">
        <v>1.7</v>
      </c>
      <c r="FY70" s="679">
        <v>2.0099999999999998</v>
      </c>
      <c r="FZ70" s="679">
        <v>2.0099999999999998</v>
      </c>
      <c r="GA70" s="679">
        <v>0.4</v>
      </c>
      <c r="GB70" s="679">
        <v>0.4</v>
      </c>
      <c r="GC70" s="679">
        <v>0.4</v>
      </c>
      <c r="GD70" s="679">
        <v>0.6</v>
      </c>
      <c r="GE70" s="679">
        <v>0.6</v>
      </c>
      <c r="GF70" s="679">
        <v>0.6</v>
      </c>
      <c r="GG70" s="679">
        <v>0.6</v>
      </c>
      <c r="GH70" s="679">
        <v>0.65</v>
      </c>
      <c r="GI70" s="679">
        <v>0.65</v>
      </c>
      <c r="GJ70" s="679">
        <v>0.65</v>
      </c>
      <c r="GK70" s="679">
        <v>0.65</v>
      </c>
      <c r="GL70" s="679">
        <v>0.65</v>
      </c>
      <c r="GM70" s="679">
        <v>0.65</v>
      </c>
      <c r="GN70" s="679">
        <v>0.65</v>
      </c>
      <c r="GO70" s="679">
        <v>0.65</v>
      </c>
      <c r="GP70" s="679">
        <v>1.2</v>
      </c>
      <c r="GQ70" s="679">
        <v>1.2</v>
      </c>
      <c r="GR70" s="679">
        <v>1.2</v>
      </c>
      <c r="GS70" s="679">
        <v>1.2</v>
      </c>
      <c r="GT70" s="679">
        <v>1.2</v>
      </c>
      <c r="GU70" s="679">
        <v>1.2</v>
      </c>
      <c r="GV70" s="679">
        <v>1.2</v>
      </c>
      <c r="GW70" s="679">
        <v>1.44</v>
      </c>
      <c r="GX70" s="679">
        <v>1.44</v>
      </c>
      <c r="GY70" s="679">
        <v>1.44</v>
      </c>
      <c r="GZ70" s="679">
        <v>1.44</v>
      </c>
      <c r="HA70" s="679">
        <v>1.44</v>
      </c>
      <c r="HB70" s="679">
        <v>1.3</v>
      </c>
      <c r="HC70" s="679">
        <v>1.3</v>
      </c>
      <c r="HD70" s="679">
        <v>1.3</v>
      </c>
      <c r="HE70" s="679">
        <v>1.3</v>
      </c>
      <c r="HF70" s="679">
        <v>1.3</v>
      </c>
      <c r="HG70" s="679">
        <v>1.3</v>
      </c>
      <c r="HH70" s="679">
        <v>1.3</v>
      </c>
      <c r="HI70" s="679">
        <v>1.3</v>
      </c>
      <c r="HJ70" s="679">
        <v>1.3</v>
      </c>
      <c r="HK70" s="679">
        <v>1.3</v>
      </c>
      <c r="HL70" s="679">
        <v>1.3</v>
      </c>
      <c r="HM70" s="679">
        <v>1.3</v>
      </c>
      <c r="HN70" s="679">
        <v>1.45</v>
      </c>
      <c r="HO70" s="679">
        <v>1.45</v>
      </c>
      <c r="HP70" s="679">
        <v>1.45</v>
      </c>
      <c r="HQ70" s="679">
        <v>1.45</v>
      </c>
      <c r="HR70" s="679">
        <v>1.45</v>
      </c>
      <c r="HS70" s="679">
        <v>1.45</v>
      </c>
      <c r="HT70" s="679">
        <v>1.45</v>
      </c>
      <c r="HU70" s="679">
        <v>1.7</v>
      </c>
      <c r="HV70" s="679">
        <v>1.7</v>
      </c>
      <c r="HW70" s="679">
        <v>1.7</v>
      </c>
      <c r="HX70" s="679">
        <v>1.7</v>
      </c>
      <c r="HY70" s="679">
        <v>2.0099999999999998</v>
      </c>
      <c r="HZ70" s="679">
        <v>2.0099999999999998</v>
      </c>
      <c r="IA70" s="679">
        <v>0.4</v>
      </c>
      <c r="IB70" s="679">
        <v>0.4</v>
      </c>
      <c r="IC70" s="679">
        <v>0.4</v>
      </c>
      <c r="ID70" s="679">
        <v>0.6</v>
      </c>
      <c r="IE70" s="679">
        <v>0.6</v>
      </c>
      <c r="IF70" s="679">
        <v>0.6</v>
      </c>
      <c r="IG70" s="679">
        <v>0.6</v>
      </c>
      <c r="IH70" s="679">
        <v>0.65</v>
      </c>
      <c r="II70" s="679">
        <v>0.65</v>
      </c>
      <c r="IJ70" s="679">
        <v>0.65</v>
      </c>
      <c r="IK70" s="679">
        <v>0.65</v>
      </c>
      <c r="IL70" s="679">
        <v>0.65</v>
      </c>
      <c r="IM70" s="679">
        <v>0.65</v>
      </c>
      <c r="IN70" s="679">
        <v>0.65</v>
      </c>
      <c r="IO70" s="679">
        <v>0.65</v>
      </c>
      <c r="IP70" s="679">
        <v>1.2</v>
      </c>
      <c r="IQ70" s="679">
        <v>1.2</v>
      </c>
      <c r="IR70" s="679">
        <v>1.2</v>
      </c>
      <c r="IS70" s="679">
        <v>1.2</v>
      </c>
      <c r="IT70" s="679">
        <v>1.2</v>
      </c>
      <c r="IU70" s="679">
        <v>1.2</v>
      </c>
      <c r="IV70" s="679">
        <v>1.2</v>
      </c>
      <c r="IW70" s="679">
        <v>1.44</v>
      </c>
      <c r="IX70" s="679">
        <v>1.44</v>
      </c>
      <c r="IY70" s="679">
        <v>1.44</v>
      </c>
      <c r="IZ70" s="679">
        <v>1.44</v>
      </c>
      <c r="JA70" s="679">
        <v>1.44</v>
      </c>
      <c r="JB70" s="679">
        <v>1.3</v>
      </c>
      <c r="JC70" s="679">
        <v>1.3</v>
      </c>
      <c r="JD70" s="679">
        <v>1.3</v>
      </c>
      <c r="JE70" s="679">
        <v>1.3</v>
      </c>
      <c r="JF70" s="679">
        <v>1.3</v>
      </c>
      <c r="JG70" s="679">
        <v>1.3</v>
      </c>
      <c r="JH70" s="679">
        <v>1.3</v>
      </c>
      <c r="JI70" s="679">
        <v>1.3</v>
      </c>
      <c r="JJ70" s="679">
        <v>1.3</v>
      </c>
      <c r="JK70" s="679">
        <v>1.3</v>
      </c>
      <c r="JL70" s="679">
        <v>1.3</v>
      </c>
      <c r="JM70" s="679">
        <v>1.3</v>
      </c>
      <c r="JN70" s="679">
        <v>1.45</v>
      </c>
      <c r="JO70" s="679">
        <v>1.45</v>
      </c>
      <c r="JP70" s="679">
        <v>1.45</v>
      </c>
      <c r="JQ70" s="679">
        <v>1.45</v>
      </c>
      <c r="JR70" s="679">
        <v>1.45</v>
      </c>
      <c r="JS70" s="679">
        <v>1.45</v>
      </c>
      <c r="JT70" s="679">
        <v>1.45</v>
      </c>
      <c r="JU70" s="679">
        <v>1.7</v>
      </c>
      <c r="JV70" s="679">
        <v>1.7</v>
      </c>
      <c r="JW70" s="679">
        <v>1.7</v>
      </c>
      <c r="JX70" s="679">
        <v>1.7</v>
      </c>
      <c r="JY70" s="679">
        <v>2.0099999999999998</v>
      </c>
      <c r="JZ70" s="679">
        <v>2.0099999999999998</v>
      </c>
      <c r="KA70" s="679">
        <v>0.4</v>
      </c>
      <c r="KB70" s="679">
        <v>0.4</v>
      </c>
      <c r="KC70" s="679">
        <v>0.4</v>
      </c>
      <c r="KD70" s="679">
        <v>0.6</v>
      </c>
      <c r="KE70" s="679">
        <v>0.6</v>
      </c>
      <c r="KF70" s="679">
        <v>0.6</v>
      </c>
      <c r="KG70" s="679">
        <v>0.6</v>
      </c>
      <c r="KH70" s="679">
        <v>0.65</v>
      </c>
      <c r="KI70" s="679">
        <v>0.65</v>
      </c>
      <c r="KJ70" s="679">
        <v>0.65</v>
      </c>
      <c r="KK70" s="679">
        <v>0.65</v>
      </c>
      <c r="KL70" s="679">
        <v>0.65</v>
      </c>
      <c r="KM70" s="679">
        <v>0.65</v>
      </c>
      <c r="KN70" s="679">
        <v>0.65</v>
      </c>
      <c r="KO70" s="679">
        <v>0.65</v>
      </c>
      <c r="KP70" s="679">
        <v>1.2</v>
      </c>
      <c r="KQ70" s="679">
        <v>1.2</v>
      </c>
      <c r="KR70" s="679">
        <v>1.2</v>
      </c>
      <c r="KS70" s="679">
        <v>1.2</v>
      </c>
      <c r="KT70" s="679">
        <v>1.2</v>
      </c>
      <c r="KU70" s="679">
        <v>1.2</v>
      </c>
      <c r="KV70" s="679">
        <v>1.2</v>
      </c>
      <c r="KW70" s="679">
        <v>1.44</v>
      </c>
      <c r="KX70" s="679">
        <v>1.44</v>
      </c>
      <c r="KY70" s="679">
        <v>1.44</v>
      </c>
      <c r="KZ70" s="679">
        <v>1.44</v>
      </c>
      <c r="LA70" s="679">
        <v>1.44</v>
      </c>
      <c r="LB70" s="679">
        <v>1.3</v>
      </c>
      <c r="LC70" s="679">
        <v>1.3</v>
      </c>
      <c r="LD70" s="679">
        <v>1.3</v>
      </c>
      <c r="LE70" s="679">
        <v>1.3</v>
      </c>
      <c r="LF70" s="679">
        <v>1.3</v>
      </c>
      <c r="LG70" s="679">
        <v>1.3</v>
      </c>
      <c r="LH70" s="679">
        <v>1.3</v>
      </c>
      <c r="LI70" s="679">
        <v>1.3</v>
      </c>
      <c r="LJ70" s="679">
        <v>1.3</v>
      </c>
      <c r="LK70" s="679">
        <v>1.3</v>
      </c>
      <c r="LL70" s="679">
        <v>1.3</v>
      </c>
      <c r="LM70" s="679">
        <v>1.3</v>
      </c>
      <c r="LN70" s="679">
        <v>1.45</v>
      </c>
      <c r="LO70" s="679">
        <v>1.45</v>
      </c>
      <c r="LP70" s="679">
        <v>1.45</v>
      </c>
      <c r="LQ70" s="679">
        <v>1.45</v>
      </c>
      <c r="LR70" s="679">
        <v>1.45</v>
      </c>
      <c r="LS70" s="679">
        <v>1.45</v>
      </c>
      <c r="LT70" s="679">
        <v>1.45</v>
      </c>
      <c r="LU70" s="679">
        <v>1.7</v>
      </c>
      <c r="LV70" s="679">
        <v>1.7</v>
      </c>
      <c r="LW70" s="679">
        <v>1.7</v>
      </c>
      <c r="LX70" s="679">
        <v>1.7</v>
      </c>
      <c r="LY70" s="679">
        <v>2.0099999999999998</v>
      </c>
      <c r="LZ70" s="679">
        <v>2.0099999999999998</v>
      </c>
      <c r="MA70" s="679">
        <v>0.4</v>
      </c>
      <c r="MB70" s="679">
        <v>0.4</v>
      </c>
      <c r="MC70" s="679">
        <v>0.4</v>
      </c>
      <c r="MD70" s="679">
        <v>0.6</v>
      </c>
      <c r="ME70" s="679">
        <v>0.6</v>
      </c>
      <c r="MF70" s="679">
        <v>0.6</v>
      </c>
      <c r="MG70" s="679">
        <v>0.6</v>
      </c>
      <c r="MH70" s="679">
        <v>0.65</v>
      </c>
      <c r="MI70" s="679">
        <v>0.65</v>
      </c>
      <c r="MJ70" s="679">
        <v>0.65</v>
      </c>
      <c r="MK70" s="679">
        <v>0.65</v>
      </c>
      <c r="ML70" s="679">
        <v>0.65</v>
      </c>
      <c r="MM70" s="679">
        <v>0.65</v>
      </c>
      <c r="MN70" s="679">
        <v>0.65</v>
      </c>
      <c r="MO70" s="679">
        <v>0.65</v>
      </c>
      <c r="MP70" s="679">
        <v>1.2</v>
      </c>
      <c r="MQ70" s="679">
        <v>1.2</v>
      </c>
      <c r="MR70" s="679">
        <v>1.2</v>
      </c>
      <c r="MS70" s="679">
        <v>1.2</v>
      </c>
      <c r="MT70" s="679">
        <v>1.2</v>
      </c>
      <c r="MU70" s="679">
        <v>1.2</v>
      </c>
      <c r="MV70" s="679">
        <v>1.2</v>
      </c>
      <c r="MW70" s="679">
        <v>1.44</v>
      </c>
      <c r="MX70" s="679">
        <v>1.44</v>
      </c>
      <c r="MY70" s="679">
        <v>1.44</v>
      </c>
      <c r="MZ70" s="679">
        <v>1.44</v>
      </c>
      <c r="NA70" s="679">
        <v>1.44</v>
      </c>
      <c r="NB70" s="679">
        <v>1.3</v>
      </c>
      <c r="NC70" s="679">
        <v>1.3</v>
      </c>
      <c r="ND70" s="679">
        <v>1.3</v>
      </c>
      <c r="NE70" s="679">
        <v>1.3</v>
      </c>
      <c r="NF70" s="679">
        <v>1.3</v>
      </c>
      <c r="NG70" s="679">
        <v>1.3</v>
      </c>
      <c r="NH70" s="679">
        <v>1.3</v>
      </c>
      <c r="NI70" s="679">
        <v>1.3</v>
      </c>
      <c r="NJ70" s="679">
        <v>1.3</v>
      </c>
      <c r="NK70" s="679">
        <v>1.3</v>
      </c>
      <c r="NL70" s="679">
        <v>1.3</v>
      </c>
      <c r="NM70" s="679">
        <v>1.3</v>
      </c>
      <c r="NN70" s="679">
        <v>1.45</v>
      </c>
      <c r="NO70" s="679">
        <v>1.45</v>
      </c>
      <c r="NP70" s="679">
        <v>1.45</v>
      </c>
      <c r="NQ70" s="679">
        <v>1.45</v>
      </c>
      <c r="NR70" s="679">
        <v>1.45</v>
      </c>
      <c r="NS70" s="679">
        <v>1.45</v>
      </c>
      <c r="NT70" s="679">
        <v>1.45</v>
      </c>
      <c r="NU70" s="679">
        <v>1.7</v>
      </c>
      <c r="NV70" s="679">
        <v>1.7</v>
      </c>
      <c r="NW70" s="679">
        <v>1.7</v>
      </c>
      <c r="NX70" s="679">
        <v>1.7</v>
      </c>
      <c r="NY70" s="679">
        <v>2.0099999999999998</v>
      </c>
      <c r="NZ70" s="679">
        <v>2.0099999999999998</v>
      </c>
      <c r="OA70" s="679">
        <v>0.4</v>
      </c>
      <c r="OB70" s="679">
        <v>0.4</v>
      </c>
      <c r="OC70" s="679">
        <v>0.4</v>
      </c>
      <c r="OD70" s="679">
        <v>0.6</v>
      </c>
      <c r="OE70" s="679">
        <v>0.6</v>
      </c>
      <c r="OF70" s="679">
        <v>0.6</v>
      </c>
      <c r="OG70" s="679">
        <v>0.6</v>
      </c>
      <c r="OH70" s="679">
        <v>0.65</v>
      </c>
      <c r="OI70" s="679">
        <v>0.65</v>
      </c>
      <c r="OJ70" s="679">
        <v>0.65</v>
      </c>
      <c r="OK70" s="679">
        <v>0.65</v>
      </c>
      <c r="OL70" s="679">
        <v>0.65</v>
      </c>
      <c r="OM70" s="679">
        <v>0.65</v>
      </c>
      <c r="ON70" s="679">
        <v>0.65</v>
      </c>
      <c r="OO70" s="679">
        <v>0.65</v>
      </c>
      <c r="OP70" s="679">
        <v>1.2</v>
      </c>
      <c r="OQ70" s="679">
        <v>1.2</v>
      </c>
      <c r="OR70" s="679">
        <v>1.2</v>
      </c>
      <c r="OS70" s="679">
        <v>1.2</v>
      </c>
      <c r="OT70" s="679">
        <v>1.2</v>
      </c>
      <c r="OU70" s="679">
        <v>1.2</v>
      </c>
      <c r="OV70" s="679">
        <v>1.2</v>
      </c>
      <c r="OW70" s="679">
        <v>1.44</v>
      </c>
      <c r="OX70" s="679">
        <v>1.44</v>
      </c>
      <c r="OY70" s="679">
        <v>1.44</v>
      </c>
      <c r="OZ70" s="679">
        <v>1.44</v>
      </c>
      <c r="PA70" s="679">
        <v>1.44</v>
      </c>
      <c r="PB70" s="679">
        <v>1.3</v>
      </c>
      <c r="PC70" s="679">
        <v>1.3</v>
      </c>
      <c r="PD70" s="679">
        <v>1.3</v>
      </c>
      <c r="PE70" s="679">
        <v>1.3</v>
      </c>
      <c r="PF70" s="679">
        <v>1.3</v>
      </c>
      <c r="PG70" s="679">
        <v>1.3</v>
      </c>
      <c r="PH70" s="679">
        <v>1.3</v>
      </c>
      <c r="PI70" s="679">
        <v>1.3</v>
      </c>
      <c r="PJ70" s="679">
        <v>1.3</v>
      </c>
      <c r="PK70" s="679">
        <v>1.3</v>
      </c>
      <c r="PL70" s="679">
        <v>1.3</v>
      </c>
      <c r="PM70" s="679">
        <v>1.3</v>
      </c>
      <c r="PN70" s="679">
        <v>1.45</v>
      </c>
      <c r="PO70" s="679">
        <v>1.45</v>
      </c>
      <c r="PP70" s="679">
        <v>1.45</v>
      </c>
      <c r="PQ70" s="679">
        <v>1.45</v>
      </c>
      <c r="PR70" s="679">
        <v>1.45</v>
      </c>
      <c r="PS70" s="679">
        <v>1.45</v>
      </c>
      <c r="PT70" s="679">
        <v>1.45</v>
      </c>
      <c r="PU70" s="679">
        <v>1.7</v>
      </c>
      <c r="PV70" s="679">
        <v>1.7</v>
      </c>
      <c r="PW70" s="679">
        <v>1.7</v>
      </c>
      <c r="PX70" s="679">
        <v>1.7</v>
      </c>
      <c r="PY70" s="679">
        <v>2.0099999999999998</v>
      </c>
      <c r="PZ70" s="679">
        <v>2.0099999999999998</v>
      </c>
      <c r="QA70" s="679">
        <v>0.4</v>
      </c>
      <c r="QB70" s="679">
        <v>0.4</v>
      </c>
      <c r="QC70" s="679">
        <v>0.4</v>
      </c>
      <c r="QD70" s="679">
        <v>0.6</v>
      </c>
      <c r="QE70" s="679">
        <v>0.6</v>
      </c>
      <c r="QF70" s="679">
        <v>0.6</v>
      </c>
      <c r="QG70" s="679">
        <v>0.6</v>
      </c>
      <c r="QH70" s="679">
        <v>0.65</v>
      </c>
      <c r="QI70" s="679">
        <v>0.65</v>
      </c>
      <c r="QJ70" s="679">
        <v>0.65</v>
      </c>
      <c r="QK70" s="679">
        <v>0.65</v>
      </c>
      <c r="QL70" s="679">
        <v>0.65</v>
      </c>
      <c r="QM70" s="679">
        <v>0.65</v>
      </c>
      <c r="QN70" s="679">
        <v>0.65</v>
      </c>
      <c r="QO70" s="679">
        <v>0.65</v>
      </c>
      <c r="QP70" s="679">
        <v>1.2</v>
      </c>
      <c r="QQ70" s="679">
        <v>1.2</v>
      </c>
      <c r="QR70" s="679">
        <v>1.2</v>
      </c>
      <c r="QS70" s="679">
        <v>1.2</v>
      </c>
      <c r="QT70" s="679">
        <v>1.2</v>
      </c>
      <c r="QU70" s="679">
        <v>1.2</v>
      </c>
      <c r="QV70" s="679">
        <v>1.2</v>
      </c>
      <c r="QW70" s="679">
        <v>1.44</v>
      </c>
      <c r="QX70" s="679">
        <v>1.44</v>
      </c>
      <c r="QY70" s="679">
        <v>1.44</v>
      </c>
      <c r="QZ70" s="679">
        <v>1.44</v>
      </c>
      <c r="RA70" s="679">
        <v>1.44</v>
      </c>
      <c r="RB70" s="679">
        <v>1.3</v>
      </c>
      <c r="RC70" s="679">
        <v>1.3</v>
      </c>
      <c r="RD70" s="679">
        <v>1.3</v>
      </c>
      <c r="RE70" s="679">
        <v>1.3</v>
      </c>
      <c r="RF70" s="679">
        <v>1.3</v>
      </c>
      <c r="RG70" s="679">
        <v>1.3</v>
      </c>
      <c r="RH70" s="679">
        <v>1.3</v>
      </c>
      <c r="RI70" s="679">
        <v>1.3</v>
      </c>
      <c r="RJ70" s="679">
        <v>1.3</v>
      </c>
      <c r="RK70" s="679">
        <v>1.3</v>
      </c>
      <c r="RL70" s="679">
        <v>1.3</v>
      </c>
      <c r="RM70" s="679">
        <v>1.3</v>
      </c>
      <c r="RN70" s="679">
        <v>1.45</v>
      </c>
      <c r="RO70" s="679">
        <v>1.45</v>
      </c>
      <c r="RP70" s="679">
        <v>1.45</v>
      </c>
      <c r="RQ70" s="679">
        <v>1.45</v>
      </c>
      <c r="RR70" s="679">
        <v>1.45</v>
      </c>
      <c r="RS70" s="679">
        <v>1.45</v>
      </c>
      <c r="RT70" s="679">
        <v>1.45</v>
      </c>
      <c r="RU70" s="679">
        <v>1.7</v>
      </c>
      <c r="RV70" s="679">
        <v>1.7</v>
      </c>
      <c r="RW70" s="679">
        <v>1.7</v>
      </c>
      <c r="RX70" s="679">
        <v>1.7</v>
      </c>
      <c r="RY70" s="679">
        <v>2.0099999999999998</v>
      </c>
      <c r="RZ70" s="679">
        <v>2.0099999999999998</v>
      </c>
      <c r="SA70" s="679">
        <v>0.4</v>
      </c>
      <c r="SB70" s="679">
        <v>0.4</v>
      </c>
      <c r="SC70" s="679">
        <v>0.4</v>
      </c>
      <c r="SD70" s="679">
        <v>0.6</v>
      </c>
      <c r="SE70" s="679">
        <v>0.6</v>
      </c>
      <c r="SF70" s="679">
        <v>0.6</v>
      </c>
      <c r="SG70" s="679">
        <v>0.6</v>
      </c>
      <c r="SH70" s="679">
        <v>0.65</v>
      </c>
      <c r="SI70" s="471"/>
      <c r="SJ70" s="452"/>
      <c r="SK70" s="440"/>
      <c r="SL70" s="440"/>
      <c r="SM70" s="440"/>
    </row>
    <row r="71" spans="1:507" outlineLevel="3" x14ac:dyDescent="0.25">
      <c r="A71" s="440"/>
      <c r="B71" s="449"/>
      <c r="C71" s="659">
        <f t="shared" si="62"/>
        <v>4</v>
      </c>
      <c r="D71" s="471"/>
      <c r="E71" s="529"/>
      <c r="F71" s="529"/>
      <c r="G71" s="471"/>
      <c r="H71" s="682"/>
      <c r="I71" s="683" t="s">
        <v>243</v>
      </c>
      <c r="J71" s="684"/>
      <c r="K71" s="685">
        <v>1.8</v>
      </c>
      <c r="L71" s="685">
        <v>1.8</v>
      </c>
      <c r="M71" s="685">
        <v>1.8</v>
      </c>
      <c r="N71" s="685">
        <v>2.1</v>
      </c>
      <c r="O71" s="685">
        <v>2.1</v>
      </c>
      <c r="P71" s="685">
        <v>2.1</v>
      </c>
      <c r="Q71" s="685">
        <v>2.1</v>
      </c>
      <c r="R71" s="685">
        <v>2.1</v>
      </c>
      <c r="S71" s="685">
        <v>2.1</v>
      </c>
      <c r="T71" s="685">
        <v>2.1</v>
      </c>
      <c r="U71" s="685">
        <v>2.1800000000000002</v>
      </c>
      <c r="V71" s="685">
        <v>2.1800000000000002</v>
      </c>
      <c r="W71" s="685">
        <v>2.1800000000000002</v>
      </c>
      <c r="X71" s="685">
        <v>2.1800000000000002</v>
      </c>
      <c r="Y71" s="685">
        <v>2.2200000000000002</v>
      </c>
      <c r="Z71" s="685">
        <v>2.2200000000000002</v>
      </c>
      <c r="AA71" s="685">
        <v>1.6</v>
      </c>
      <c r="AB71" s="685">
        <v>1.6</v>
      </c>
      <c r="AC71" s="685">
        <v>1.6</v>
      </c>
      <c r="AD71" s="685">
        <v>2.1</v>
      </c>
      <c r="AE71" s="685">
        <v>2.1</v>
      </c>
      <c r="AF71" s="685">
        <v>2.1</v>
      </c>
      <c r="AG71" s="685">
        <v>2.1</v>
      </c>
      <c r="AH71" s="685">
        <v>2</v>
      </c>
      <c r="AI71" s="685">
        <v>2</v>
      </c>
      <c r="AJ71" s="685">
        <v>2</v>
      </c>
      <c r="AK71" s="685">
        <v>2</v>
      </c>
      <c r="AL71" s="685">
        <v>2</v>
      </c>
      <c r="AM71" s="685">
        <v>2</v>
      </c>
      <c r="AN71" s="685">
        <v>2</v>
      </c>
      <c r="AO71" s="685">
        <v>2</v>
      </c>
      <c r="AP71" s="685">
        <v>1.95</v>
      </c>
      <c r="AQ71" s="685">
        <v>1.95</v>
      </c>
      <c r="AR71" s="685">
        <v>1.95</v>
      </c>
      <c r="AS71" s="685">
        <v>1.95</v>
      </c>
      <c r="AT71" s="685">
        <v>1.95</v>
      </c>
      <c r="AU71" s="685">
        <v>1.95</v>
      </c>
      <c r="AV71" s="685">
        <v>1.95</v>
      </c>
      <c r="AW71" s="685">
        <v>2.04</v>
      </c>
      <c r="AX71" s="685">
        <v>2.04</v>
      </c>
      <c r="AY71" s="685">
        <v>2.04</v>
      </c>
      <c r="AZ71" s="685">
        <v>2.04</v>
      </c>
      <c r="BA71" s="685">
        <v>2.04</v>
      </c>
      <c r="BB71" s="685">
        <v>2.12</v>
      </c>
      <c r="BC71" s="685">
        <v>2.12</v>
      </c>
      <c r="BD71" s="685">
        <v>2.12</v>
      </c>
      <c r="BE71" s="685">
        <v>2.12</v>
      </c>
      <c r="BF71" s="685">
        <v>1.8</v>
      </c>
      <c r="BG71" s="685">
        <v>1.8</v>
      </c>
      <c r="BH71" s="685">
        <v>1.8</v>
      </c>
      <c r="BI71" s="685">
        <v>1.8</v>
      </c>
      <c r="BJ71" s="685">
        <v>1.8</v>
      </c>
      <c r="BK71" s="679">
        <v>1.8</v>
      </c>
      <c r="BL71" s="679">
        <v>1.8</v>
      </c>
      <c r="BM71" s="679">
        <v>1.8</v>
      </c>
      <c r="BN71" s="679">
        <v>2.1</v>
      </c>
      <c r="BO71" s="679">
        <v>2.1</v>
      </c>
      <c r="BP71" s="679">
        <v>2.1</v>
      </c>
      <c r="BQ71" s="679">
        <v>2.1</v>
      </c>
      <c r="BR71" s="679">
        <v>2.1</v>
      </c>
      <c r="BS71" s="679">
        <v>2.1</v>
      </c>
      <c r="BT71" s="679">
        <v>2.1</v>
      </c>
      <c r="BU71" s="679">
        <v>2.1800000000000002</v>
      </c>
      <c r="BV71" s="679">
        <v>2.1800000000000002</v>
      </c>
      <c r="BW71" s="679">
        <v>2.1800000000000002</v>
      </c>
      <c r="BX71" s="679">
        <v>2.1800000000000002</v>
      </c>
      <c r="BY71" s="679">
        <v>2.2200000000000002</v>
      </c>
      <c r="BZ71" s="679">
        <v>2.2200000000000002</v>
      </c>
      <c r="CA71" s="679">
        <v>1.6</v>
      </c>
      <c r="CB71" s="679">
        <v>1.6</v>
      </c>
      <c r="CC71" s="679">
        <v>1.6</v>
      </c>
      <c r="CD71" s="679">
        <v>2.1</v>
      </c>
      <c r="CE71" s="679">
        <v>2.1</v>
      </c>
      <c r="CF71" s="679">
        <v>2.1</v>
      </c>
      <c r="CG71" s="679">
        <v>2.1</v>
      </c>
      <c r="CH71" s="679">
        <v>2</v>
      </c>
      <c r="CI71" s="679">
        <v>2</v>
      </c>
      <c r="CJ71" s="679">
        <v>2</v>
      </c>
      <c r="CK71" s="679">
        <v>2</v>
      </c>
      <c r="CL71" s="679">
        <v>2</v>
      </c>
      <c r="CM71" s="679">
        <v>2</v>
      </c>
      <c r="CN71" s="679">
        <v>2</v>
      </c>
      <c r="CO71" s="679">
        <v>2</v>
      </c>
      <c r="CP71" s="679">
        <v>1.95</v>
      </c>
      <c r="CQ71" s="679">
        <v>1.95</v>
      </c>
      <c r="CR71" s="679">
        <v>1.95</v>
      </c>
      <c r="CS71" s="679">
        <v>1.95</v>
      </c>
      <c r="CT71" s="679">
        <v>1.95</v>
      </c>
      <c r="CU71" s="679">
        <v>1.95</v>
      </c>
      <c r="CV71" s="679">
        <v>1.95</v>
      </c>
      <c r="CW71" s="679">
        <v>2.04</v>
      </c>
      <c r="CX71" s="679">
        <v>2.04</v>
      </c>
      <c r="CY71" s="679">
        <v>2.04</v>
      </c>
      <c r="CZ71" s="679">
        <v>2.04</v>
      </c>
      <c r="DA71" s="679">
        <v>2.04</v>
      </c>
      <c r="DB71" s="679">
        <v>2.12</v>
      </c>
      <c r="DC71" s="679">
        <v>2.12</v>
      </c>
      <c r="DD71" s="679">
        <v>2.12</v>
      </c>
      <c r="DE71" s="679">
        <v>2.12</v>
      </c>
      <c r="DF71" s="679">
        <v>1.8</v>
      </c>
      <c r="DG71" s="679">
        <v>1.8</v>
      </c>
      <c r="DH71" s="679">
        <v>1.8</v>
      </c>
      <c r="DI71" s="679">
        <v>1.8</v>
      </c>
      <c r="DJ71" s="679">
        <v>1.8</v>
      </c>
      <c r="DK71" s="679">
        <v>1.8</v>
      </c>
      <c r="DL71" s="679">
        <v>1.8</v>
      </c>
      <c r="DM71" s="679">
        <v>1.8</v>
      </c>
      <c r="DN71" s="679">
        <v>2.1</v>
      </c>
      <c r="DO71" s="679">
        <v>2.1</v>
      </c>
      <c r="DP71" s="679">
        <v>2.1</v>
      </c>
      <c r="DQ71" s="679">
        <v>2.1</v>
      </c>
      <c r="DR71" s="679">
        <v>2.1</v>
      </c>
      <c r="DS71" s="679">
        <v>2.1</v>
      </c>
      <c r="DT71" s="679">
        <v>2.1</v>
      </c>
      <c r="DU71" s="679">
        <v>2.1800000000000002</v>
      </c>
      <c r="DV71" s="679">
        <v>2.1800000000000002</v>
      </c>
      <c r="DW71" s="679">
        <v>2.1800000000000002</v>
      </c>
      <c r="DX71" s="679">
        <v>2.1800000000000002</v>
      </c>
      <c r="DY71" s="679">
        <v>2.2200000000000002</v>
      </c>
      <c r="DZ71" s="679">
        <v>2.2200000000000002</v>
      </c>
      <c r="EA71" s="679">
        <v>1.6</v>
      </c>
      <c r="EB71" s="679">
        <v>1.6</v>
      </c>
      <c r="EC71" s="679">
        <v>1.6</v>
      </c>
      <c r="ED71" s="679">
        <v>2.1</v>
      </c>
      <c r="EE71" s="679">
        <v>2.1</v>
      </c>
      <c r="EF71" s="679">
        <v>2.1</v>
      </c>
      <c r="EG71" s="679">
        <v>2.1</v>
      </c>
      <c r="EH71" s="679">
        <v>2</v>
      </c>
      <c r="EI71" s="679">
        <v>2</v>
      </c>
      <c r="EJ71" s="679">
        <v>2</v>
      </c>
      <c r="EK71" s="679">
        <v>2</v>
      </c>
      <c r="EL71" s="679">
        <v>2</v>
      </c>
      <c r="EM71" s="679">
        <v>2</v>
      </c>
      <c r="EN71" s="679">
        <v>2</v>
      </c>
      <c r="EO71" s="679">
        <v>2</v>
      </c>
      <c r="EP71" s="679">
        <v>1.95</v>
      </c>
      <c r="EQ71" s="679">
        <v>1.95</v>
      </c>
      <c r="ER71" s="679">
        <v>1.95</v>
      </c>
      <c r="ES71" s="679">
        <v>1.95</v>
      </c>
      <c r="ET71" s="679">
        <v>1.95</v>
      </c>
      <c r="EU71" s="679">
        <v>1.95</v>
      </c>
      <c r="EV71" s="679">
        <v>1.95</v>
      </c>
      <c r="EW71" s="679">
        <v>1.95</v>
      </c>
      <c r="EX71" s="679">
        <v>1.95</v>
      </c>
      <c r="EY71" s="679">
        <v>1.95</v>
      </c>
      <c r="EZ71" s="679">
        <v>1.95</v>
      </c>
      <c r="FA71" s="679">
        <v>1.95</v>
      </c>
      <c r="FB71" s="679">
        <v>2.0499999999999998</v>
      </c>
      <c r="FC71" s="679">
        <v>2.0499999999999998</v>
      </c>
      <c r="FD71" s="679">
        <v>2.0499999999999998</v>
      </c>
      <c r="FE71" s="679">
        <v>2.0499999999999998</v>
      </c>
      <c r="FF71" s="679">
        <v>2.1</v>
      </c>
      <c r="FG71" s="679">
        <v>2.1</v>
      </c>
      <c r="FH71" s="679">
        <v>2.1</v>
      </c>
      <c r="FI71" s="679">
        <v>2.1</v>
      </c>
      <c r="FJ71" s="679">
        <v>2.1</v>
      </c>
      <c r="FK71" s="679">
        <v>2.1</v>
      </c>
      <c r="FL71" s="679">
        <v>2.1</v>
      </c>
      <c r="FM71" s="679">
        <v>2.1</v>
      </c>
      <c r="FN71" s="679">
        <v>2.2999999999999998</v>
      </c>
      <c r="FO71" s="679">
        <v>2.2999999999999998</v>
      </c>
      <c r="FP71" s="679">
        <v>2.2999999999999998</v>
      </c>
      <c r="FQ71" s="679">
        <v>2.2999999999999998</v>
      </c>
      <c r="FR71" s="679">
        <v>2.2999999999999998</v>
      </c>
      <c r="FS71" s="679">
        <v>2.2999999999999998</v>
      </c>
      <c r="FT71" s="679">
        <v>2.2999999999999998</v>
      </c>
      <c r="FU71" s="679">
        <v>2.375</v>
      </c>
      <c r="FV71" s="679">
        <v>2.375</v>
      </c>
      <c r="FW71" s="679">
        <v>2.375</v>
      </c>
      <c r="FX71" s="679">
        <v>2.375</v>
      </c>
      <c r="FY71" s="679">
        <v>2.4249999999999998</v>
      </c>
      <c r="FZ71" s="679">
        <v>2.4249999999999998</v>
      </c>
      <c r="GA71" s="679">
        <v>1.6</v>
      </c>
      <c r="GB71" s="679">
        <v>1.6</v>
      </c>
      <c r="GC71" s="679">
        <v>1.6</v>
      </c>
      <c r="GD71" s="679">
        <v>2.1</v>
      </c>
      <c r="GE71" s="679">
        <v>2.1</v>
      </c>
      <c r="GF71" s="679">
        <v>2.1</v>
      </c>
      <c r="GG71" s="679">
        <v>2.1</v>
      </c>
      <c r="GH71" s="679">
        <v>2</v>
      </c>
      <c r="GI71" s="679">
        <v>2</v>
      </c>
      <c r="GJ71" s="679">
        <v>2</v>
      </c>
      <c r="GK71" s="679">
        <v>2</v>
      </c>
      <c r="GL71" s="679">
        <v>2</v>
      </c>
      <c r="GM71" s="679">
        <v>2</v>
      </c>
      <c r="GN71" s="679">
        <v>2</v>
      </c>
      <c r="GO71" s="679">
        <v>2</v>
      </c>
      <c r="GP71" s="679">
        <v>1.95</v>
      </c>
      <c r="GQ71" s="679">
        <v>1.95</v>
      </c>
      <c r="GR71" s="679">
        <v>1.95</v>
      </c>
      <c r="GS71" s="679">
        <v>1.95</v>
      </c>
      <c r="GT71" s="679">
        <v>1.95</v>
      </c>
      <c r="GU71" s="679">
        <v>1.95</v>
      </c>
      <c r="GV71" s="679">
        <v>1.95</v>
      </c>
      <c r="GW71" s="679">
        <v>1.95</v>
      </c>
      <c r="GX71" s="679">
        <v>1.95</v>
      </c>
      <c r="GY71" s="679">
        <v>1.95</v>
      </c>
      <c r="GZ71" s="679">
        <v>1.95</v>
      </c>
      <c r="HA71" s="679">
        <v>1.95</v>
      </c>
      <c r="HB71" s="679">
        <v>2.0499999999999998</v>
      </c>
      <c r="HC71" s="679">
        <v>2.0499999999999998</v>
      </c>
      <c r="HD71" s="679">
        <v>2.0499999999999998</v>
      </c>
      <c r="HE71" s="679">
        <v>2.0499999999999998</v>
      </c>
      <c r="HF71" s="679">
        <v>2.1</v>
      </c>
      <c r="HG71" s="679">
        <v>2.1</v>
      </c>
      <c r="HH71" s="679">
        <v>2.1</v>
      </c>
      <c r="HI71" s="679">
        <v>2.1</v>
      </c>
      <c r="HJ71" s="679">
        <v>2.1</v>
      </c>
      <c r="HK71" s="679">
        <v>2.1</v>
      </c>
      <c r="HL71" s="679">
        <v>2.1</v>
      </c>
      <c r="HM71" s="679">
        <v>2.1</v>
      </c>
      <c r="HN71" s="679">
        <v>2.2999999999999998</v>
      </c>
      <c r="HO71" s="679">
        <v>2.2999999999999998</v>
      </c>
      <c r="HP71" s="679">
        <v>2.2999999999999998</v>
      </c>
      <c r="HQ71" s="679">
        <v>2.2999999999999998</v>
      </c>
      <c r="HR71" s="679">
        <v>2.2999999999999998</v>
      </c>
      <c r="HS71" s="679">
        <v>2.2999999999999998</v>
      </c>
      <c r="HT71" s="679">
        <v>2.2999999999999998</v>
      </c>
      <c r="HU71" s="679">
        <v>2.375</v>
      </c>
      <c r="HV71" s="679">
        <v>2.375</v>
      </c>
      <c r="HW71" s="679">
        <v>2.375</v>
      </c>
      <c r="HX71" s="679">
        <v>2.375</v>
      </c>
      <c r="HY71" s="679">
        <v>2.4249999999999998</v>
      </c>
      <c r="HZ71" s="679">
        <v>2.4249999999999998</v>
      </c>
      <c r="IA71" s="679">
        <v>1.6</v>
      </c>
      <c r="IB71" s="679">
        <v>1.6</v>
      </c>
      <c r="IC71" s="679">
        <v>1.6</v>
      </c>
      <c r="ID71" s="679">
        <v>2.1</v>
      </c>
      <c r="IE71" s="679">
        <v>2.1</v>
      </c>
      <c r="IF71" s="679">
        <v>2.1</v>
      </c>
      <c r="IG71" s="679">
        <v>2.1</v>
      </c>
      <c r="IH71" s="679">
        <v>2</v>
      </c>
      <c r="II71" s="679">
        <v>2</v>
      </c>
      <c r="IJ71" s="679">
        <v>2</v>
      </c>
      <c r="IK71" s="679">
        <v>2</v>
      </c>
      <c r="IL71" s="679">
        <v>2</v>
      </c>
      <c r="IM71" s="679">
        <v>2</v>
      </c>
      <c r="IN71" s="679">
        <v>2</v>
      </c>
      <c r="IO71" s="679">
        <v>2</v>
      </c>
      <c r="IP71" s="679">
        <v>1.95</v>
      </c>
      <c r="IQ71" s="679">
        <v>1.95</v>
      </c>
      <c r="IR71" s="679">
        <v>1.95</v>
      </c>
      <c r="IS71" s="679">
        <v>1.95</v>
      </c>
      <c r="IT71" s="679">
        <v>1.95</v>
      </c>
      <c r="IU71" s="679">
        <v>1.95</v>
      </c>
      <c r="IV71" s="679">
        <v>1.95</v>
      </c>
      <c r="IW71" s="679">
        <v>1.95</v>
      </c>
      <c r="IX71" s="679">
        <v>1.95</v>
      </c>
      <c r="IY71" s="679">
        <v>1.95</v>
      </c>
      <c r="IZ71" s="679">
        <v>1.95</v>
      </c>
      <c r="JA71" s="679">
        <v>1.95</v>
      </c>
      <c r="JB71" s="679">
        <v>2.0499999999999998</v>
      </c>
      <c r="JC71" s="679">
        <v>2.0499999999999998</v>
      </c>
      <c r="JD71" s="679">
        <v>2.0499999999999998</v>
      </c>
      <c r="JE71" s="679">
        <v>2.0499999999999998</v>
      </c>
      <c r="JF71" s="679">
        <v>2.1</v>
      </c>
      <c r="JG71" s="679">
        <v>2.1</v>
      </c>
      <c r="JH71" s="679">
        <v>2.1</v>
      </c>
      <c r="JI71" s="679">
        <v>2.1</v>
      </c>
      <c r="JJ71" s="679">
        <v>2.1</v>
      </c>
      <c r="JK71" s="679">
        <v>2.1</v>
      </c>
      <c r="JL71" s="679">
        <v>2.1</v>
      </c>
      <c r="JM71" s="679">
        <v>2.1</v>
      </c>
      <c r="JN71" s="679">
        <v>2.2999999999999998</v>
      </c>
      <c r="JO71" s="679">
        <v>2.2999999999999998</v>
      </c>
      <c r="JP71" s="679">
        <v>2.2999999999999998</v>
      </c>
      <c r="JQ71" s="679">
        <v>2.2999999999999998</v>
      </c>
      <c r="JR71" s="679">
        <v>2.2999999999999998</v>
      </c>
      <c r="JS71" s="679">
        <v>2.2999999999999998</v>
      </c>
      <c r="JT71" s="679">
        <v>2.2999999999999998</v>
      </c>
      <c r="JU71" s="679">
        <v>2.375</v>
      </c>
      <c r="JV71" s="679">
        <v>2.375</v>
      </c>
      <c r="JW71" s="679">
        <v>2.375</v>
      </c>
      <c r="JX71" s="679">
        <v>2.375</v>
      </c>
      <c r="JY71" s="679">
        <v>2.4249999999999998</v>
      </c>
      <c r="JZ71" s="679">
        <v>2.4249999999999998</v>
      </c>
      <c r="KA71" s="679">
        <v>1.6</v>
      </c>
      <c r="KB71" s="679">
        <v>1.6</v>
      </c>
      <c r="KC71" s="679">
        <v>1.6</v>
      </c>
      <c r="KD71" s="679">
        <v>2.1</v>
      </c>
      <c r="KE71" s="679">
        <v>2.1</v>
      </c>
      <c r="KF71" s="679">
        <v>2.1</v>
      </c>
      <c r="KG71" s="679">
        <v>2.1</v>
      </c>
      <c r="KH71" s="679">
        <v>2</v>
      </c>
      <c r="KI71" s="679">
        <v>2</v>
      </c>
      <c r="KJ71" s="679">
        <v>2</v>
      </c>
      <c r="KK71" s="679">
        <v>2</v>
      </c>
      <c r="KL71" s="679">
        <v>2</v>
      </c>
      <c r="KM71" s="679">
        <v>2</v>
      </c>
      <c r="KN71" s="679">
        <v>2</v>
      </c>
      <c r="KO71" s="679">
        <v>2</v>
      </c>
      <c r="KP71" s="679">
        <v>1.95</v>
      </c>
      <c r="KQ71" s="679">
        <v>1.95</v>
      </c>
      <c r="KR71" s="679">
        <v>1.95</v>
      </c>
      <c r="KS71" s="679">
        <v>1.95</v>
      </c>
      <c r="KT71" s="679">
        <v>1.95</v>
      </c>
      <c r="KU71" s="679">
        <v>1.95</v>
      </c>
      <c r="KV71" s="679">
        <v>1.95</v>
      </c>
      <c r="KW71" s="679">
        <v>1.95</v>
      </c>
      <c r="KX71" s="679">
        <v>1.95</v>
      </c>
      <c r="KY71" s="679">
        <v>1.95</v>
      </c>
      <c r="KZ71" s="679">
        <v>1.95</v>
      </c>
      <c r="LA71" s="679">
        <v>1.95</v>
      </c>
      <c r="LB71" s="679">
        <v>2.0499999999999998</v>
      </c>
      <c r="LC71" s="679">
        <v>2.0499999999999998</v>
      </c>
      <c r="LD71" s="679">
        <v>2.0499999999999998</v>
      </c>
      <c r="LE71" s="679">
        <v>2.0499999999999998</v>
      </c>
      <c r="LF71" s="679">
        <v>2.1</v>
      </c>
      <c r="LG71" s="679">
        <v>2.1</v>
      </c>
      <c r="LH71" s="679">
        <v>2.1</v>
      </c>
      <c r="LI71" s="679">
        <v>2.1</v>
      </c>
      <c r="LJ71" s="679">
        <v>2.1</v>
      </c>
      <c r="LK71" s="679">
        <v>2.1</v>
      </c>
      <c r="LL71" s="679">
        <v>2.1</v>
      </c>
      <c r="LM71" s="679">
        <v>2.1</v>
      </c>
      <c r="LN71" s="679">
        <v>2.2999999999999998</v>
      </c>
      <c r="LO71" s="679">
        <v>2.2999999999999998</v>
      </c>
      <c r="LP71" s="679">
        <v>2.2999999999999998</v>
      </c>
      <c r="LQ71" s="679">
        <v>2.2999999999999998</v>
      </c>
      <c r="LR71" s="679">
        <v>2.2999999999999998</v>
      </c>
      <c r="LS71" s="679">
        <v>2.2999999999999998</v>
      </c>
      <c r="LT71" s="679">
        <v>2.2999999999999998</v>
      </c>
      <c r="LU71" s="679">
        <v>2.375</v>
      </c>
      <c r="LV71" s="679">
        <v>2.375</v>
      </c>
      <c r="LW71" s="679">
        <v>2.375</v>
      </c>
      <c r="LX71" s="679">
        <v>2.375</v>
      </c>
      <c r="LY71" s="679">
        <v>2.4249999999999998</v>
      </c>
      <c r="LZ71" s="679">
        <v>2.4249999999999998</v>
      </c>
      <c r="MA71" s="679">
        <v>1.6</v>
      </c>
      <c r="MB71" s="679">
        <v>1.6</v>
      </c>
      <c r="MC71" s="679">
        <v>1.6</v>
      </c>
      <c r="MD71" s="679">
        <v>2.1</v>
      </c>
      <c r="ME71" s="679">
        <v>2.1</v>
      </c>
      <c r="MF71" s="679">
        <v>2.1</v>
      </c>
      <c r="MG71" s="679">
        <v>2.1</v>
      </c>
      <c r="MH71" s="679">
        <v>2</v>
      </c>
      <c r="MI71" s="679">
        <v>2</v>
      </c>
      <c r="MJ71" s="679">
        <v>2</v>
      </c>
      <c r="MK71" s="679">
        <v>2</v>
      </c>
      <c r="ML71" s="679">
        <v>2</v>
      </c>
      <c r="MM71" s="679">
        <v>2</v>
      </c>
      <c r="MN71" s="679">
        <v>2</v>
      </c>
      <c r="MO71" s="679">
        <v>2</v>
      </c>
      <c r="MP71" s="679">
        <v>1.95</v>
      </c>
      <c r="MQ71" s="679">
        <v>1.95</v>
      </c>
      <c r="MR71" s="679">
        <v>1.95</v>
      </c>
      <c r="MS71" s="679">
        <v>1.95</v>
      </c>
      <c r="MT71" s="679">
        <v>1.95</v>
      </c>
      <c r="MU71" s="679">
        <v>1.95</v>
      </c>
      <c r="MV71" s="679">
        <v>1.95</v>
      </c>
      <c r="MW71" s="679">
        <v>1.95</v>
      </c>
      <c r="MX71" s="679">
        <v>1.95</v>
      </c>
      <c r="MY71" s="679">
        <v>1.95</v>
      </c>
      <c r="MZ71" s="679">
        <v>1.95</v>
      </c>
      <c r="NA71" s="679">
        <v>1.95</v>
      </c>
      <c r="NB71" s="679">
        <v>2.0499999999999998</v>
      </c>
      <c r="NC71" s="679">
        <v>2.0499999999999998</v>
      </c>
      <c r="ND71" s="679">
        <v>2.0499999999999998</v>
      </c>
      <c r="NE71" s="679">
        <v>2.0499999999999998</v>
      </c>
      <c r="NF71" s="679">
        <v>2.1</v>
      </c>
      <c r="NG71" s="679">
        <v>2.1</v>
      </c>
      <c r="NH71" s="679">
        <v>2.1</v>
      </c>
      <c r="NI71" s="679">
        <v>2.1</v>
      </c>
      <c r="NJ71" s="679">
        <v>2.1</v>
      </c>
      <c r="NK71" s="679">
        <v>2.1</v>
      </c>
      <c r="NL71" s="679">
        <v>2.1</v>
      </c>
      <c r="NM71" s="679">
        <v>2.1</v>
      </c>
      <c r="NN71" s="679">
        <v>2.2999999999999998</v>
      </c>
      <c r="NO71" s="679">
        <v>2.2999999999999998</v>
      </c>
      <c r="NP71" s="679">
        <v>2.2999999999999998</v>
      </c>
      <c r="NQ71" s="679">
        <v>2.2999999999999998</v>
      </c>
      <c r="NR71" s="679">
        <v>2.2999999999999998</v>
      </c>
      <c r="NS71" s="679">
        <v>2.2999999999999998</v>
      </c>
      <c r="NT71" s="679">
        <v>2.2999999999999998</v>
      </c>
      <c r="NU71" s="679">
        <v>2.375</v>
      </c>
      <c r="NV71" s="679">
        <v>2.375</v>
      </c>
      <c r="NW71" s="679">
        <v>2.375</v>
      </c>
      <c r="NX71" s="679">
        <v>2.375</v>
      </c>
      <c r="NY71" s="679">
        <v>2.4249999999999998</v>
      </c>
      <c r="NZ71" s="679">
        <v>2.4249999999999998</v>
      </c>
      <c r="OA71" s="679">
        <v>1.6</v>
      </c>
      <c r="OB71" s="679">
        <v>1.6</v>
      </c>
      <c r="OC71" s="679">
        <v>1.6</v>
      </c>
      <c r="OD71" s="679">
        <v>2.1</v>
      </c>
      <c r="OE71" s="679">
        <v>2.1</v>
      </c>
      <c r="OF71" s="679">
        <v>2.1</v>
      </c>
      <c r="OG71" s="679">
        <v>2.1</v>
      </c>
      <c r="OH71" s="679">
        <v>2</v>
      </c>
      <c r="OI71" s="679">
        <v>2</v>
      </c>
      <c r="OJ71" s="679">
        <v>2</v>
      </c>
      <c r="OK71" s="679">
        <v>2</v>
      </c>
      <c r="OL71" s="679">
        <v>2</v>
      </c>
      <c r="OM71" s="679">
        <v>2</v>
      </c>
      <c r="ON71" s="679">
        <v>2</v>
      </c>
      <c r="OO71" s="679">
        <v>2</v>
      </c>
      <c r="OP71" s="679">
        <v>1.95</v>
      </c>
      <c r="OQ71" s="679">
        <v>1.95</v>
      </c>
      <c r="OR71" s="679">
        <v>1.95</v>
      </c>
      <c r="OS71" s="679">
        <v>1.95</v>
      </c>
      <c r="OT71" s="679">
        <v>1.95</v>
      </c>
      <c r="OU71" s="679">
        <v>1.95</v>
      </c>
      <c r="OV71" s="679">
        <v>1.95</v>
      </c>
      <c r="OW71" s="679">
        <v>1.95</v>
      </c>
      <c r="OX71" s="679">
        <v>1.95</v>
      </c>
      <c r="OY71" s="679">
        <v>1.95</v>
      </c>
      <c r="OZ71" s="679">
        <v>1.95</v>
      </c>
      <c r="PA71" s="679">
        <v>1.95</v>
      </c>
      <c r="PB71" s="679">
        <v>2.0499999999999998</v>
      </c>
      <c r="PC71" s="679">
        <v>2.0499999999999998</v>
      </c>
      <c r="PD71" s="679">
        <v>2.0499999999999998</v>
      </c>
      <c r="PE71" s="679">
        <v>2.0499999999999998</v>
      </c>
      <c r="PF71" s="679">
        <v>2.1</v>
      </c>
      <c r="PG71" s="679">
        <v>2.1</v>
      </c>
      <c r="PH71" s="679">
        <v>2.1</v>
      </c>
      <c r="PI71" s="679">
        <v>2.1</v>
      </c>
      <c r="PJ71" s="679">
        <v>2.1</v>
      </c>
      <c r="PK71" s="679">
        <v>2.1</v>
      </c>
      <c r="PL71" s="679">
        <v>2.1</v>
      </c>
      <c r="PM71" s="679">
        <v>2.1</v>
      </c>
      <c r="PN71" s="679">
        <v>2.2999999999999998</v>
      </c>
      <c r="PO71" s="679">
        <v>2.2999999999999998</v>
      </c>
      <c r="PP71" s="679">
        <v>2.2999999999999998</v>
      </c>
      <c r="PQ71" s="679">
        <v>2.2999999999999998</v>
      </c>
      <c r="PR71" s="679">
        <v>2.2999999999999998</v>
      </c>
      <c r="PS71" s="679">
        <v>2.2999999999999998</v>
      </c>
      <c r="PT71" s="679">
        <v>2.2999999999999998</v>
      </c>
      <c r="PU71" s="679">
        <v>2.375</v>
      </c>
      <c r="PV71" s="679">
        <v>2.375</v>
      </c>
      <c r="PW71" s="679">
        <v>2.375</v>
      </c>
      <c r="PX71" s="679">
        <v>2.375</v>
      </c>
      <c r="PY71" s="679">
        <v>2.4249999999999998</v>
      </c>
      <c r="PZ71" s="679">
        <v>2.4249999999999998</v>
      </c>
      <c r="QA71" s="679">
        <v>1.6</v>
      </c>
      <c r="QB71" s="679">
        <v>1.6</v>
      </c>
      <c r="QC71" s="679">
        <v>1.6</v>
      </c>
      <c r="QD71" s="679">
        <v>2.1</v>
      </c>
      <c r="QE71" s="679">
        <v>2.1</v>
      </c>
      <c r="QF71" s="679">
        <v>2.1</v>
      </c>
      <c r="QG71" s="679">
        <v>2.1</v>
      </c>
      <c r="QH71" s="679">
        <v>2</v>
      </c>
      <c r="QI71" s="679">
        <v>2</v>
      </c>
      <c r="QJ71" s="679">
        <v>2</v>
      </c>
      <c r="QK71" s="679">
        <v>2</v>
      </c>
      <c r="QL71" s="679">
        <v>2</v>
      </c>
      <c r="QM71" s="679">
        <v>2</v>
      </c>
      <c r="QN71" s="679">
        <v>2</v>
      </c>
      <c r="QO71" s="679">
        <v>2</v>
      </c>
      <c r="QP71" s="679">
        <v>1.95</v>
      </c>
      <c r="QQ71" s="679">
        <v>1.95</v>
      </c>
      <c r="QR71" s="679">
        <v>1.95</v>
      </c>
      <c r="QS71" s="679">
        <v>1.95</v>
      </c>
      <c r="QT71" s="679">
        <v>1.95</v>
      </c>
      <c r="QU71" s="679">
        <v>1.95</v>
      </c>
      <c r="QV71" s="679">
        <v>1.95</v>
      </c>
      <c r="QW71" s="679">
        <v>1.95</v>
      </c>
      <c r="QX71" s="679">
        <v>1.95</v>
      </c>
      <c r="QY71" s="679">
        <v>1.95</v>
      </c>
      <c r="QZ71" s="679">
        <v>1.95</v>
      </c>
      <c r="RA71" s="679">
        <v>1.95</v>
      </c>
      <c r="RB71" s="679">
        <v>2.0499999999999998</v>
      </c>
      <c r="RC71" s="679">
        <v>2.0499999999999998</v>
      </c>
      <c r="RD71" s="679">
        <v>2.0499999999999998</v>
      </c>
      <c r="RE71" s="679">
        <v>2.0499999999999998</v>
      </c>
      <c r="RF71" s="679">
        <v>2.1</v>
      </c>
      <c r="RG71" s="679">
        <v>2.1</v>
      </c>
      <c r="RH71" s="679">
        <v>2.1</v>
      </c>
      <c r="RI71" s="679">
        <v>2.1</v>
      </c>
      <c r="RJ71" s="679">
        <v>2.1</v>
      </c>
      <c r="RK71" s="679">
        <v>2.1</v>
      </c>
      <c r="RL71" s="679">
        <v>2.1</v>
      </c>
      <c r="RM71" s="679">
        <v>2.1</v>
      </c>
      <c r="RN71" s="679">
        <v>2.2999999999999998</v>
      </c>
      <c r="RO71" s="679">
        <v>2.2999999999999998</v>
      </c>
      <c r="RP71" s="679">
        <v>2.2999999999999998</v>
      </c>
      <c r="RQ71" s="679">
        <v>2.2999999999999998</v>
      </c>
      <c r="RR71" s="679">
        <v>2.2999999999999998</v>
      </c>
      <c r="RS71" s="679">
        <v>2.2999999999999998</v>
      </c>
      <c r="RT71" s="679">
        <v>2.2999999999999998</v>
      </c>
      <c r="RU71" s="679">
        <v>2.375</v>
      </c>
      <c r="RV71" s="679">
        <v>2.375</v>
      </c>
      <c r="RW71" s="679">
        <v>2.375</v>
      </c>
      <c r="RX71" s="679">
        <v>2.375</v>
      </c>
      <c r="RY71" s="679">
        <v>2.4249999999999998</v>
      </c>
      <c r="RZ71" s="679">
        <v>2.4249999999999998</v>
      </c>
      <c r="SA71" s="679">
        <v>1.6</v>
      </c>
      <c r="SB71" s="679">
        <v>1.6</v>
      </c>
      <c r="SC71" s="679">
        <v>1.6</v>
      </c>
      <c r="SD71" s="679">
        <v>2.1</v>
      </c>
      <c r="SE71" s="679">
        <v>2.1</v>
      </c>
      <c r="SF71" s="679">
        <v>2.1</v>
      </c>
      <c r="SG71" s="679">
        <v>2.1</v>
      </c>
      <c r="SH71" s="679">
        <v>2</v>
      </c>
      <c r="SI71" s="471"/>
      <c r="SJ71" s="452"/>
      <c r="SK71" s="440"/>
      <c r="SL71" s="440"/>
      <c r="SM71" s="440"/>
    </row>
    <row r="72" spans="1:507" outlineLevel="2" x14ac:dyDescent="0.25">
      <c r="A72" s="440"/>
      <c r="B72" s="449"/>
      <c r="C72" s="659">
        <f>INT($C$40)+2</f>
        <v>3</v>
      </c>
      <c r="D72" s="471"/>
      <c r="E72" s="529">
        <v>6</v>
      </c>
      <c r="F72" s="529"/>
      <c r="G72" s="471"/>
      <c r="H72" s="476" t="s">
        <v>877</v>
      </c>
      <c r="I72" s="492" t="s">
        <v>872</v>
      </c>
      <c r="J72" s="492">
        <f>J69+1</f>
        <v>5</v>
      </c>
      <c r="K72" s="493">
        <v>1.5</v>
      </c>
      <c r="L72" s="493">
        <v>1.5</v>
      </c>
      <c r="M72" s="493">
        <v>1.5</v>
      </c>
      <c r="N72" s="493">
        <v>1.8</v>
      </c>
      <c r="O72" s="493">
        <v>1.8</v>
      </c>
      <c r="P72" s="493">
        <v>1.8</v>
      </c>
      <c r="Q72" s="493">
        <v>1.8</v>
      </c>
      <c r="R72" s="493">
        <v>1.8</v>
      </c>
      <c r="S72" s="493">
        <v>1.8</v>
      </c>
      <c r="T72" s="493">
        <v>1.8</v>
      </c>
      <c r="U72" s="493">
        <v>2.0499999999999998</v>
      </c>
      <c r="V72" s="493">
        <v>2.0499999999999998</v>
      </c>
      <c r="W72" s="493">
        <v>2.0499999999999998</v>
      </c>
      <c r="X72" s="493">
        <v>2.0499999999999998</v>
      </c>
      <c r="Y72" s="493">
        <v>2.1</v>
      </c>
      <c r="Z72" s="493">
        <v>2.1</v>
      </c>
      <c r="AA72" s="493">
        <v>0.9</v>
      </c>
      <c r="AB72" s="493">
        <v>0.9</v>
      </c>
      <c r="AC72" s="493">
        <v>0.9</v>
      </c>
      <c r="AD72" s="493">
        <v>0.9</v>
      </c>
      <c r="AE72" s="493">
        <v>0.9</v>
      </c>
      <c r="AF72" s="493">
        <v>0.9</v>
      </c>
      <c r="AG72" s="493">
        <v>0.9</v>
      </c>
      <c r="AH72" s="493">
        <v>1.1000000000000001</v>
      </c>
      <c r="AI72" s="493">
        <v>1.1000000000000001</v>
      </c>
      <c r="AJ72" s="493">
        <v>1.1000000000000001</v>
      </c>
      <c r="AK72" s="493">
        <v>1.1000000000000001</v>
      </c>
      <c r="AL72" s="493">
        <v>1.1000000000000001</v>
      </c>
      <c r="AM72" s="493">
        <v>1.1000000000000001</v>
      </c>
      <c r="AN72" s="493">
        <v>1.1000000000000001</v>
      </c>
      <c r="AO72" s="493">
        <v>1.1000000000000001</v>
      </c>
      <c r="AP72" s="493">
        <v>1.65</v>
      </c>
      <c r="AQ72" s="493">
        <v>1.65</v>
      </c>
      <c r="AR72" s="493">
        <v>1.65</v>
      </c>
      <c r="AS72" s="493">
        <v>1.65</v>
      </c>
      <c r="AT72" s="493">
        <v>1.65</v>
      </c>
      <c r="AU72" s="493">
        <v>1.65</v>
      </c>
      <c r="AV72" s="493">
        <v>1.65</v>
      </c>
      <c r="AW72" s="493">
        <v>1.64</v>
      </c>
      <c r="AX72" s="493">
        <v>1.64</v>
      </c>
      <c r="AY72" s="493">
        <v>1.64</v>
      </c>
      <c r="AZ72" s="493">
        <v>1.64</v>
      </c>
      <c r="BA72" s="493">
        <v>1.64</v>
      </c>
      <c r="BB72" s="493">
        <v>1.72</v>
      </c>
      <c r="BC72" s="493">
        <v>1.72</v>
      </c>
      <c r="BD72" s="493">
        <v>1.72</v>
      </c>
      <c r="BE72" s="493">
        <v>1.72</v>
      </c>
      <c r="BF72" s="493">
        <v>1.5</v>
      </c>
      <c r="BG72" s="493">
        <v>1.5</v>
      </c>
      <c r="BH72" s="493">
        <v>1.5</v>
      </c>
      <c r="BI72" s="493">
        <v>1.5</v>
      </c>
      <c r="BJ72" s="493">
        <v>1.5</v>
      </c>
      <c r="BK72" s="679">
        <v>1.5</v>
      </c>
      <c r="BL72" s="679">
        <v>1.5</v>
      </c>
      <c r="BM72" s="679">
        <v>1.5</v>
      </c>
      <c r="BN72" s="679">
        <v>1.8</v>
      </c>
      <c r="BO72" s="679">
        <v>1.8</v>
      </c>
      <c r="BP72" s="679">
        <v>1.8</v>
      </c>
      <c r="BQ72" s="679">
        <v>1.8</v>
      </c>
      <c r="BR72" s="679">
        <v>1.8</v>
      </c>
      <c r="BS72" s="679">
        <v>1.8</v>
      </c>
      <c r="BT72" s="679">
        <v>1.8</v>
      </c>
      <c r="BU72" s="679">
        <v>2.0499999999999998</v>
      </c>
      <c r="BV72" s="679">
        <v>2.0499999999999998</v>
      </c>
      <c r="BW72" s="679">
        <v>2.0499999999999998</v>
      </c>
      <c r="BX72" s="679">
        <v>2.0499999999999998</v>
      </c>
      <c r="BY72" s="679">
        <v>2.1</v>
      </c>
      <c r="BZ72" s="679">
        <v>2.1</v>
      </c>
      <c r="CA72" s="679">
        <v>0.9</v>
      </c>
      <c r="CB72" s="679">
        <v>0.9</v>
      </c>
      <c r="CC72" s="679">
        <v>0.9</v>
      </c>
      <c r="CD72" s="679">
        <v>0.9</v>
      </c>
      <c r="CE72" s="679">
        <v>0.9</v>
      </c>
      <c r="CF72" s="679">
        <v>0.9</v>
      </c>
      <c r="CG72" s="679">
        <v>0.9</v>
      </c>
      <c r="CH72" s="679">
        <v>1.1000000000000001</v>
      </c>
      <c r="CI72" s="679">
        <v>1.1000000000000001</v>
      </c>
      <c r="CJ72" s="679">
        <v>1.1000000000000001</v>
      </c>
      <c r="CK72" s="679">
        <v>1.1000000000000001</v>
      </c>
      <c r="CL72" s="679">
        <v>1.1000000000000001</v>
      </c>
      <c r="CM72" s="679">
        <v>1.1000000000000001</v>
      </c>
      <c r="CN72" s="679">
        <v>1.1000000000000001</v>
      </c>
      <c r="CO72" s="679">
        <v>1.1000000000000001</v>
      </c>
      <c r="CP72" s="679">
        <v>1.65</v>
      </c>
      <c r="CQ72" s="679">
        <v>1.65</v>
      </c>
      <c r="CR72" s="679">
        <v>1.65</v>
      </c>
      <c r="CS72" s="679">
        <v>1.65</v>
      </c>
      <c r="CT72" s="679">
        <v>1.65</v>
      </c>
      <c r="CU72" s="679">
        <v>1.65</v>
      </c>
      <c r="CV72" s="679">
        <v>1.65</v>
      </c>
      <c r="CW72" s="679">
        <v>1.64</v>
      </c>
      <c r="CX72" s="679">
        <v>1.64</v>
      </c>
      <c r="CY72" s="679">
        <v>1.64</v>
      </c>
      <c r="CZ72" s="679">
        <v>1.64</v>
      </c>
      <c r="DA72" s="679">
        <v>1.64</v>
      </c>
      <c r="DB72" s="679">
        <v>1.72</v>
      </c>
      <c r="DC72" s="679">
        <v>1.72</v>
      </c>
      <c r="DD72" s="679">
        <v>1.72</v>
      </c>
      <c r="DE72" s="679">
        <v>1.72</v>
      </c>
      <c r="DF72" s="679">
        <v>1.5</v>
      </c>
      <c r="DG72" s="679">
        <v>1.5</v>
      </c>
      <c r="DH72" s="679">
        <v>1.5</v>
      </c>
      <c r="DI72" s="679">
        <v>1.5</v>
      </c>
      <c r="DJ72" s="679">
        <v>1.5</v>
      </c>
      <c r="DK72" s="679">
        <v>1.5</v>
      </c>
      <c r="DL72" s="679">
        <v>1.5</v>
      </c>
      <c r="DM72" s="679">
        <v>1.5</v>
      </c>
      <c r="DN72" s="679">
        <v>1.8</v>
      </c>
      <c r="DO72" s="679">
        <v>1.8</v>
      </c>
      <c r="DP72" s="679">
        <v>1.8</v>
      </c>
      <c r="DQ72" s="679">
        <v>1.8</v>
      </c>
      <c r="DR72" s="679">
        <v>1.8</v>
      </c>
      <c r="DS72" s="679">
        <v>1.8</v>
      </c>
      <c r="DT72" s="679">
        <v>1.8</v>
      </c>
      <c r="DU72" s="679">
        <v>2.0499999999999998</v>
      </c>
      <c r="DV72" s="679">
        <v>2.0499999999999998</v>
      </c>
      <c r="DW72" s="679">
        <v>2.0499999999999998</v>
      </c>
      <c r="DX72" s="679">
        <v>2.0499999999999998</v>
      </c>
      <c r="DY72" s="679">
        <v>2.1</v>
      </c>
      <c r="DZ72" s="679">
        <v>2.1</v>
      </c>
      <c r="EA72" s="679">
        <v>0.9</v>
      </c>
      <c r="EB72" s="679">
        <v>0.9</v>
      </c>
      <c r="EC72" s="679">
        <v>0.9</v>
      </c>
      <c r="ED72" s="679">
        <v>0.9</v>
      </c>
      <c r="EE72" s="679">
        <v>0.9</v>
      </c>
      <c r="EF72" s="679">
        <v>0.9</v>
      </c>
      <c r="EG72" s="679">
        <v>0.9</v>
      </c>
      <c r="EH72" s="679">
        <v>1.1000000000000001</v>
      </c>
      <c r="EI72" s="679">
        <v>1.1000000000000001</v>
      </c>
      <c r="EJ72" s="679">
        <v>1.1000000000000001</v>
      </c>
      <c r="EK72" s="679">
        <v>1.1000000000000001</v>
      </c>
      <c r="EL72" s="679">
        <v>1.1000000000000001</v>
      </c>
      <c r="EM72" s="679">
        <v>1.1000000000000001</v>
      </c>
      <c r="EN72" s="679">
        <v>1.1000000000000001</v>
      </c>
      <c r="EO72" s="679">
        <v>1.1000000000000001</v>
      </c>
      <c r="EP72" s="679">
        <v>1.65</v>
      </c>
      <c r="EQ72" s="679">
        <v>1.65</v>
      </c>
      <c r="ER72" s="679">
        <v>1.65</v>
      </c>
      <c r="ES72" s="679">
        <v>1.65</v>
      </c>
      <c r="ET72" s="679">
        <v>1.65</v>
      </c>
      <c r="EU72" s="679">
        <v>1.65</v>
      </c>
      <c r="EV72" s="679">
        <v>1.65</v>
      </c>
      <c r="EW72" s="679">
        <v>1.64</v>
      </c>
      <c r="EX72" s="679">
        <v>1.64</v>
      </c>
      <c r="EY72" s="679">
        <v>1.64</v>
      </c>
      <c r="EZ72" s="679">
        <v>1.64</v>
      </c>
      <c r="FA72" s="679">
        <v>1.64</v>
      </c>
      <c r="FB72" s="679">
        <v>1.72</v>
      </c>
      <c r="FC72" s="679">
        <v>1.72</v>
      </c>
      <c r="FD72" s="679">
        <v>1.72</v>
      </c>
      <c r="FE72" s="679">
        <v>1.72</v>
      </c>
      <c r="FF72" s="679">
        <v>1.84</v>
      </c>
      <c r="FG72" s="679">
        <v>1.84</v>
      </c>
      <c r="FH72" s="679">
        <v>1.84</v>
      </c>
      <c r="FI72" s="679">
        <v>1.84</v>
      </c>
      <c r="FJ72" s="679">
        <v>1.84</v>
      </c>
      <c r="FK72" s="679">
        <v>1.84</v>
      </c>
      <c r="FL72" s="679">
        <v>1.84</v>
      </c>
      <c r="FM72" s="679">
        <v>1.84</v>
      </c>
      <c r="FN72" s="679">
        <v>2.1</v>
      </c>
      <c r="FO72" s="679">
        <v>2.1</v>
      </c>
      <c r="FP72" s="679">
        <v>2.1</v>
      </c>
      <c r="FQ72" s="679">
        <v>2.1</v>
      </c>
      <c r="FR72" s="679">
        <v>2.1</v>
      </c>
      <c r="FS72" s="679">
        <v>2.1</v>
      </c>
      <c r="FT72" s="679">
        <v>2.1</v>
      </c>
      <c r="FU72" s="679">
        <v>2.17</v>
      </c>
      <c r="FV72" s="679">
        <v>2.17</v>
      </c>
      <c r="FW72" s="679">
        <v>2.17</v>
      </c>
      <c r="FX72" s="679">
        <v>2.17</v>
      </c>
      <c r="FY72" s="679">
        <v>2.2000000000000002</v>
      </c>
      <c r="FZ72" s="679">
        <v>2.2000000000000002</v>
      </c>
      <c r="GA72" s="679">
        <v>0.9</v>
      </c>
      <c r="GB72" s="679">
        <v>0.9</v>
      </c>
      <c r="GC72" s="679">
        <v>0.9</v>
      </c>
      <c r="GD72" s="679">
        <v>0.9</v>
      </c>
      <c r="GE72" s="679">
        <v>0.9</v>
      </c>
      <c r="GF72" s="679">
        <v>0.9</v>
      </c>
      <c r="GG72" s="679">
        <v>0.9</v>
      </c>
      <c r="GH72" s="679">
        <v>1.1000000000000001</v>
      </c>
      <c r="GI72" s="679">
        <v>1.1000000000000001</v>
      </c>
      <c r="GJ72" s="679">
        <v>1.1000000000000001</v>
      </c>
      <c r="GK72" s="679">
        <v>1.1000000000000001</v>
      </c>
      <c r="GL72" s="679">
        <v>1.1000000000000001</v>
      </c>
      <c r="GM72" s="679">
        <v>1.1000000000000001</v>
      </c>
      <c r="GN72" s="679">
        <v>1.1000000000000001</v>
      </c>
      <c r="GO72" s="679">
        <v>1.1000000000000001</v>
      </c>
      <c r="GP72" s="679">
        <v>1.65</v>
      </c>
      <c r="GQ72" s="679">
        <v>1.65</v>
      </c>
      <c r="GR72" s="679">
        <v>1.65</v>
      </c>
      <c r="GS72" s="679">
        <v>1.65</v>
      </c>
      <c r="GT72" s="679">
        <v>1.65</v>
      </c>
      <c r="GU72" s="679">
        <v>1.65</v>
      </c>
      <c r="GV72" s="679">
        <v>1.65</v>
      </c>
      <c r="GW72" s="679">
        <v>1.64</v>
      </c>
      <c r="GX72" s="679">
        <v>1.64</v>
      </c>
      <c r="GY72" s="679">
        <v>1.64</v>
      </c>
      <c r="GZ72" s="679">
        <v>1.64</v>
      </c>
      <c r="HA72" s="679">
        <v>1.64</v>
      </c>
      <c r="HB72" s="679">
        <v>1.72</v>
      </c>
      <c r="HC72" s="679">
        <v>1.72</v>
      </c>
      <c r="HD72" s="679">
        <v>1.72</v>
      </c>
      <c r="HE72" s="679">
        <v>1.72</v>
      </c>
      <c r="HF72" s="679">
        <v>1.84</v>
      </c>
      <c r="HG72" s="679">
        <v>1.84</v>
      </c>
      <c r="HH72" s="679">
        <v>1.84</v>
      </c>
      <c r="HI72" s="679">
        <v>1.84</v>
      </c>
      <c r="HJ72" s="679">
        <v>1.84</v>
      </c>
      <c r="HK72" s="679">
        <v>1.84</v>
      </c>
      <c r="HL72" s="679">
        <v>1.84</v>
      </c>
      <c r="HM72" s="679">
        <v>1.84</v>
      </c>
      <c r="HN72" s="679">
        <v>2.1</v>
      </c>
      <c r="HO72" s="679">
        <v>2.1</v>
      </c>
      <c r="HP72" s="679">
        <v>2.1</v>
      </c>
      <c r="HQ72" s="679">
        <v>2.1</v>
      </c>
      <c r="HR72" s="679">
        <v>2.1</v>
      </c>
      <c r="HS72" s="679">
        <v>2.1</v>
      </c>
      <c r="HT72" s="679">
        <v>2.1</v>
      </c>
      <c r="HU72" s="679">
        <v>2.17</v>
      </c>
      <c r="HV72" s="679">
        <v>2.17</v>
      </c>
      <c r="HW72" s="679">
        <v>2.17</v>
      </c>
      <c r="HX72" s="679">
        <v>2.17</v>
      </c>
      <c r="HY72" s="679">
        <v>2.2000000000000002</v>
      </c>
      <c r="HZ72" s="679">
        <v>2.2000000000000002</v>
      </c>
      <c r="IA72" s="679">
        <v>0.9</v>
      </c>
      <c r="IB72" s="679">
        <v>0.9</v>
      </c>
      <c r="IC72" s="679">
        <v>0.9</v>
      </c>
      <c r="ID72" s="679">
        <v>0.9</v>
      </c>
      <c r="IE72" s="679">
        <v>0.9</v>
      </c>
      <c r="IF72" s="679">
        <v>0.9</v>
      </c>
      <c r="IG72" s="679">
        <v>0.9</v>
      </c>
      <c r="IH72" s="679">
        <v>1.1000000000000001</v>
      </c>
      <c r="II72" s="679">
        <v>1.1000000000000001</v>
      </c>
      <c r="IJ72" s="679">
        <v>1.1000000000000001</v>
      </c>
      <c r="IK72" s="679">
        <v>1.1000000000000001</v>
      </c>
      <c r="IL72" s="679">
        <v>1.1000000000000001</v>
      </c>
      <c r="IM72" s="679">
        <v>1.1000000000000001</v>
      </c>
      <c r="IN72" s="679">
        <v>1.1000000000000001</v>
      </c>
      <c r="IO72" s="679">
        <v>1.1000000000000001</v>
      </c>
      <c r="IP72" s="679">
        <v>1.65</v>
      </c>
      <c r="IQ72" s="679">
        <v>1.65</v>
      </c>
      <c r="IR72" s="679">
        <v>1.65</v>
      </c>
      <c r="IS72" s="679">
        <v>1.65</v>
      </c>
      <c r="IT72" s="679">
        <v>1.65</v>
      </c>
      <c r="IU72" s="679">
        <v>1.65</v>
      </c>
      <c r="IV72" s="679">
        <v>1.65</v>
      </c>
      <c r="IW72" s="679">
        <v>1.64</v>
      </c>
      <c r="IX72" s="679">
        <v>1.64</v>
      </c>
      <c r="IY72" s="679">
        <v>1.64</v>
      </c>
      <c r="IZ72" s="679">
        <v>1.64</v>
      </c>
      <c r="JA72" s="679">
        <v>1.64</v>
      </c>
      <c r="JB72" s="679">
        <v>1.72</v>
      </c>
      <c r="JC72" s="679">
        <v>1.72</v>
      </c>
      <c r="JD72" s="679">
        <v>1.72</v>
      </c>
      <c r="JE72" s="679">
        <v>1.72</v>
      </c>
      <c r="JF72" s="679">
        <v>1.84</v>
      </c>
      <c r="JG72" s="679">
        <v>1.84</v>
      </c>
      <c r="JH72" s="679">
        <v>1.84</v>
      </c>
      <c r="JI72" s="679">
        <v>1.84</v>
      </c>
      <c r="JJ72" s="679">
        <v>1.84</v>
      </c>
      <c r="JK72" s="679">
        <v>1.84</v>
      </c>
      <c r="JL72" s="679">
        <v>1.84</v>
      </c>
      <c r="JM72" s="679">
        <v>1.84</v>
      </c>
      <c r="JN72" s="679">
        <v>2.1</v>
      </c>
      <c r="JO72" s="679">
        <v>2.1</v>
      </c>
      <c r="JP72" s="679">
        <v>2.1</v>
      </c>
      <c r="JQ72" s="679">
        <v>2.1</v>
      </c>
      <c r="JR72" s="679">
        <v>2.1</v>
      </c>
      <c r="JS72" s="679">
        <v>2.1</v>
      </c>
      <c r="JT72" s="679">
        <v>2.1</v>
      </c>
      <c r="JU72" s="679">
        <v>2.17</v>
      </c>
      <c r="JV72" s="679">
        <v>2.17</v>
      </c>
      <c r="JW72" s="679">
        <v>2.17</v>
      </c>
      <c r="JX72" s="679">
        <v>2.17</v>
      </c>
      <c r="JY72" s="679">
        <v>2.2000000000000002</v>
      </c>
      <c r="JZ72" s="679">
        <v>2.2000000000000002</v>
      </c>
      <c r="KA72" s="679">
        <v>0.9</v>
      </c>
      <c r="KB72" s="679">
        <v>0.9</v>
      </c>
      <c r="KC72" s="679">
        <v>0.9</v>
      </c>
      <c r="KD72" s="679">
        <v>0.9</v>
      </c>
      <c r="KE72" s="679">
        <v>0.9</v>
      </c>
      <c r="KF72" s="679">
        <v>0.9</v>
      </c>
      <c r="KG72" s="679">
        <v>0.9</v>
      </c>
      <c r="KH72" s="679">
        <v>1.1000000000000001</v>
      </c>
      <c r="KI72" s="679">
        <v>1.1000000000000001</v>
      </c>
      <c r="KJ72" s="679">
        <v>1.1000000000000001</v>
      </c>
      <c r="KK72" s="679">
        <v>1.1000000000000001</v>
      </c>
      <c r="KL72" s="679">
        <v>1.1000000000000001</v>
      </c>
      <c r="KM72" s="679">
        <v>1.1000000000000001</v>
      </c>
      <c r="KN72" s="679">
        <v>1.1000000000000001</v>
      </c>
      <c r="KO72" s="679">
        <v>1.1000000000000001</v>
      </c>
      <c r="KP72" s="679">
        <v>1.65</v>
      </c>
      <c r="KQ72" s="679">
        <v>1.65</v>
      </c>
      <c r="KR72" s="679">
        <v>1.65</v>
      </c>
      <c r="KS72" s="679">
        <v>1.65</v>
      </c>
      <c r="KT72" s="679">
        <v>1.65</v>
      </c>
      <c r="KU72" s="679">
        <v>1.65</v>
      </c>
      <c r="KV72" s="679">
        <v>1.65</v>
      </c>
      <c r="KW72" s="679">
        <v>1.64</v>
      </c>
      <c r="KX72" s="679">
        <v>1.64</v>
      </c>
      <c r="KY72" s="679">
        <v>1.64</v>
      </c>
      <c r="KZ72" s="679">
        <v>1.64</v>
      </c>
      <c r="LA72" s="679">
        <v>1.64</v>
      </c>
      <c r="LB72" s="679">
        <v>1.72</v>
      </c>
      <c r="LC72" s="679">
        <v>1.72</v>
      </c>
      <c r="LD72" s="679">
        <v>1.72</v>
      </c>
      <c r="LE72" s="679">
        <v>1.72</v>
      </c>
      <c r="LF72" s="679">
        <v>1.84</v>
      </c>
      <c r="LG72" s="679">
        <v>1.84</v>
      </c>
      <c r="LH72" s="679">
        <v>1.84</v>
      </c>
      <c r="LI72" s="679">
        <v>1.84</v>
      </c>
      <c r="LJ72" s="679">
        <v>1.84</v>
      </c>
      <c r="LK72" s="679">
        <v>1.84</v>
      </c>
      <c r="LL72" s="679">
        <v>1.84</v>
      </c>
      <c r="LM72" s="679">
        <v>1.84</v>
      </c>
      <c r="LN72" s="679">
        <v>2.1</v>
      </c>
      <c r="LO72" s="679">
        <v>2.1</v>
      </c>
      <c r="LP72" s="679">
        <v>2.1</v>
      </c>
      <c r="LQ72" s="679">
        <v>2.1</v>
      </c>
      <c r="LR72" s="679">
        <v>2.1</v>
      </c>
      <c r="LS72" s="679">
        <v>2.1</v>
      </c>
      <c r="LT72" s="679">
        <v>2.1</v>
      </c>
      <c r="LU72" s="679">
        <v>2.17</v>
      </c>
      <c r="LV72" s="679">
        <v>2.17</v>
      </c>
      <c r="LW72" s="679">
        <v>2.17</v>
      </c>
      <c r="LX72" s="679">
        <v>2.17</v>
      </c>
      <c r="LY72" s="679">
        <v>2.2000000000000002</v>
      </c>
      <c r="LZ72" s="679">
        <v>2.2000000000000002</v>
      </c>
      <c r="MA72" s="679">
        <v>0.9</v>
      </c>
      <c r="MB72" s="679">
        <v>0.9</v>
      </c>
      <c r="MC72" s="679">
        <v>0.9</v>
      </c>
      <c r="MD72" s="679">
        <v>0.9</v>
      </c>
      <c r="ME72" s="679">
        <v>0.9</v>
      </c>
      <c r="MF72" s="679">
        <v>0.9</v>
      </c>
      <c r="MG72" s="679">
        <v>0.9</v>
      </c>
      <c r="MH72" s="679">
        <v>1.1000000000000001</v>
      </c>
      <c r="MI72" s="679">
        <v>1.1000000000000001</v>
      </c>
      <c r="MJ72" s="679">
        <v>1.1000000000000001</v>
      </c>
      <c r="MK72" s="679">
        <v>1.1000000000000001</v>
      </c>
      <c r="ML72" s="679">
        <v>1.1000000000000001</v>
      </c>
      <c r="MM72" s="679">
        <v>1.1000000000000001</v>
      </c>
      <c r="MN72" s="679">
        <v>1.1000000000000001</v>
      </c>
      <c r="MO72" s="679">
        <v>1.1000000000000001</v>
      </c>
      <c r="MP72" s="679">
        <v>1.65</v>
      </c>
      <c r="MQ72" s="679">
        <v>1.65</v>
      </c>
      <c r="MR72" s="679">
        <v>1.65</v>
      </c>
      <c r="MS72" s="679">
        <v>1.65</v>
      </c>
      <c r="MT72" s="679">
        <v>1.65</v>
      </c>
      <c r="MU72" s="679">
        <v>1.65</v>
      </c>
      <c r="MV72" s="679">
        <v>1.65</v>
      </c>
      <c r="MW72" s="679">
        <v>1.64</v>
      </c>
      <c r="MX72" s="679">
        <v>1.64</v>
      </c>
      <c r="MY72" s="679">
        <v>1.64</v>
      </c>
      <c r="MZ72" s="679">
        <v>1.64</v>
      </c>
      <c r="NA72" s="679">
        <v>1.64</v>
      </c>
      <c r="NB72" s="679">
        <v>1.72</v>
      </c>
      <c r="NC72" s="679">
        <v>1.72</v>
      </c>
      <c r="ND72" s="679">
        <v>1.72</v>
      </c>
      <c r="NE72" s="679">
        <v>1.72</v>
      </c>
      <c r="NF72" s="679">
        <v>1.84</v>
      </c>
      <c r="NG72" s="679">
        <v>1.84</v>
      </c>
      <c r="NH72" s="679">
        <v>1.84</v>
      </c>
      <c r="NI72" s="679">
        <v>1.84</v>
      </c>
      <c r="NJ72" s="679">
        <v>1.84</v>
      </c>
      <c r="NK72" s="679">
        <v>1.84</v>
      </c>
      <c r="NL72" s="679">
        <v>1.84</v>
      </c>
      <c r="NM72" s="679">
        <v>1.84</v>
      </c>
      <c r="NN72" s="679">
        <v>2.1</v>
      </c>
      <c r="NO72" s="679">
        <v>2.1</v>
      </c>
      <c r="NP72" s="679">
        <v>2.1</v>
      </c>
      <c r="NQ72" s="679">
        <v>2.1</v>
      </c>
      <c r="NR72" s="679">
        <v>2.1</v>
      </c>
      <c r="NS72" s="679">
        <v>2.1</v>
      </c>
      <c r="NT72" s="679">
        <v>2.1</v>
      </c>
      <c r="NU72" s="679">
        <v>2.17</v>
      </c>
      <c r="NV72" s="679">
        <v>2.17</v>
      </c>
      <c r="NW72" s="679">
        <v>2.17</v>
      </c>
      <c r="NX72" s="679">
        <v>2.17</v>
      </c>
      <c r="NY72" s="679">
        <v>2.2000000000000002</v>
      </c>
      <c r="NZ72" s="679">
        <v>2.2000000000000002</v>
      </c>
      <c r="OA72" s="679">
        <v>0.9</v>
      </c>
      <c r="OB72" s="679">
        <v>0.9</v>
      </c>
      <c r="OC72" s="679">
        <v>0.9</v>
      </c>
      <c r="OD72" s="679">
        <v>0.9</v>
      </c>
      <c r="OE72" s="679">
        <v>0.9</v>
      </c>
      <c r="OF72" s="679">
        <v>0.9</v>
      </c>
      <c r="OG72" s="679">
        <v>0.9</v>
      </c>
      <c r="OH72" s="679">
        <v>1.1000000000000001</v>
      </c>
      <c r="OI72" s="679">
        <v>1.1000000000000001</v>
      </c>
      <c r="OJ72" s="679">
        <v>1.1000000000000001</v>
      </c>
      <c r="OK72" s="679">
        <v>1.1000000000000001</v>
      </c>
      <c r="OL72" s="679">
        <v>1.1000000000000001</v>
      </c>
      <c r="OM72" s="679">
        <v>1.1000000000000001</v>
      </c>
      <c r="ON72" s="679">
        <v>1.1000000000000001</v>
      </c>
      <c r="OO72" s="679">
        <v>1.1000000000000001</v>
      </c>
      <c r="OP72" s="679">
        <v>1.65</v>
      </c>
      <c r="OQ72" s="679">
        <v>1.65</v>
      </c>
      <c r="OR72" s="679">
        <v>1.65</v>
      </c>
      <c r="OS72" s="679">
        <v>1.65</v>
      </c>
      <c r="OT72" s="679">
        <v>1.65</v>
      </c>
      <c r="OU72" s="679">
        <v>1.65</v>
      </c>
      <c r="OV72" s="679">
        <v>1.65</v>
      </c>
      <c r="OW72" s="679">
        <v>1.64</v>
      </c>
      <c r="OX72" s="679">
        <v>1.64</v>
      </c>
      <c r="OY72" s="679">
        <v>1.64</v>
      </c>
      <c r="OZ72" s="679">
        <v>1.64</v>
      </c>
      <c r="PA72" s="679">
        <v>1.64</v>
      </c>
      <c r="PB72" s="679">
        <v>1.72</v>
      </c>
      <c r="PC72" s="679">
        <v>1.72</v>
      </c>
      <c r="PD72" s="679">
        <v>1.72</v>
      </c>
      <c r="PE72" s="679">
        <v>1.72</v>
      </c>
      <c r="PF72" s="679">
        <v>1.84</v>
      </c>
      <c r="PG72" s="679">
        <v>1.84</v>
      </c>
      <c r="PH72" s="679">
        <v>1.84</v>
      </c>
      <c r="PI72" s="679">
        <v>1.84</v>
      </c>
      <c r="PJ72" s="679">
        <v>1.84</v>
      </c>
      <c r="PK72" s="679">
        <v>1.84</v>
      </c>
      <c r="PL72" s="679">
        <v>1.84</v>
      </c>
      <c r="PM72" s="679">
        <v>1.84</v>
      </c>
      <c r="PN72" s="679">
        <v>2.1</v>
      </c>
      <c r="PO72" s="679">
        <v>2.1</v>
      </c>
      <c r="PP72" s="679">
        <v>2.1</v>
      </c>
      <c r="PQ72" s="679">
        <v>2.1</v>
      </c>
      <c r="PR72" s="679">
        <v>2.1</v>
      </c>
      <c r="PS72" s="679">
        <v>2.1</v>
      </c>
      <c r="PT72" s="679">
        <v>2.1</v>
      </c>
      <c r="PU72" s="679">
        <v>2.17</v>
      </c>
      <c r="PV72" s="679">
        <v>2.17</v>
      </c>
      <c r="PW72" s="679">
        <v>2.17</v>
      </c>
      <c r="PX72" s="679">
        <v>2.17</v>
      </c>
      <c r="PY72" s="679">
        <v>2.2000000000000002</v>
      </c>
      <c r="PZ72" s="679">
        <v>2.2000000000000002</v>
      </c>
      <c r="QA72" s="679">
        <v>0.9</v>
      </c>
      <c r="QB72" s="679">
        <v>0.9</v>
      </c>
      <c r="QC72" s="679">
        <v>0.9</v>
      </c>
      <c r="QD72" s="679">
        <v>0.9</v>
      </c>
      <c r="QE72" s="679">
        <v>0.9</v>
      </c>
      <c r="QF72" s="679">
        <v>0.9</v>
      </c>
      <c r="QG72" s="679">
        <v>0.9</v>
      </c>
      <c r="QH72" s="679">
        <v>1.1000000000000001</v>
      </c>
      <c r="QI72" s="679">
        <v>1.1000000000000001</v>
      </c>
      <c r="QJ72" s="679">
        <v>1.1000000000000001</v>
      </c>
      <c r="QK72" s="679">
        <v>1.1000000000000001</v>
      </c>
      <c r="QL72" s="679">
        <v>1.1000000000000001</v>
      </c>
      <c r="QM72" s="679">
        <v>1.1000000000000001</v>
      </c>
      <c r="QN72" s="679">
        <v>1.1000000000000001</v>
      </c>
      <c r="QO72" s="679">
        <v>1.1000000000000001</v>
      </c>
      <c r="QP72" s="679">
        <v>1.65</v>
      </c>
      <c r="QQ72" s="679">
        <v>1.65</v>
      </c>
      <c r="QR72" s="679">
        <v>1.65</v>
      </c>
      <c r="QS72" s="679">
        <v>1.65</v>
      </c>
      <c r="QT72" s="679">
        <v>1.65</v>
      </c>
      <c r="QU72" s="679">
        <v>1.65</v>
      </c>
      <c r="QV72" s="679">
        <v>1.65</v>
      </c>
      <c r="QW72" s="679">
        <v>1.64</v>
      </c>
      <c r="QX72" s="679">
        <v>1.64</v>
      </c>
      <c r="QY72" s="679">
        <v>1.64</v>
      </c>
      <c r="QZ72" s="679">
        <v>1.64</v>
      </c>
      <c r="RA72" s="679">
        <v>1.64</v>
      </c>
      <c r="RB72" s="679">
        <v>1.72</v>
      </c>
      <c r="RC72" s="679">
        <v>1.72</v>
      </c>
      <c r="RD72" s="679">
        <v>1.72</v>
      </c>
      <c r="RE72" s="679">
        <v>1.72</v>
      </c>
      <c r="RF72" s="679">
        <v>1.84</v>
      </c>
      <c r="RG72" s="679">
        <v>1.84</v>
      </c>
      <c r="RH72" s="679">
        <v>1.84</v>
      </c>
      <c r="RI72" s="679">
        <v>1.84</v>
      </c>
      <c r="RJ72" s="679">
        <v>1.84</v>
      </c>
      <c r="RK72" s="679">
        <v>1.84</v>
      </c>
      <c r="RL72" s="679">
        <v>1.84</v>
      </c>
      <c r="RM72" s="679">
        <v>1.84</v>
      </c>
      <c r="RN72" s="679">
        <v>2.1</v>
      </c>
      <c r="RO72" s="679">
        <v>2.1</v>
      </c>
      <c r="RP72" s="679">
        <v>2.1</v>
      </c>
      <c r="RQ72" s="679">
        <v>2.1</v>
      </c>
      <c r="RR72" s="679">
        <v>2.1</v>
      </c>
      <c r="RS72" s="679">
        <v>2.1</v>
      </c>
      <c r="RT72" s="679">
        <v>2.1</v>
      </c>
      <c r="RU72" s="679">
        <v>2.17</v>
      </c>
      <c r="RV72" s="679">
        <v>2.17</v>
      </c>
      <c r="RW72" s="679">
        <v>2.17</v>
      </c>
      <c r="RX72" s="679">
        <v>2.17</v>
      </c>
      <c r="RY72" s="679">
        <v>2.2000000000000002</v>
      </c>
      <c r="RZ72" s="679">
        <v>2.2000000000000002</v>
      </c>
      <c r="SA72" s="679">
        <v>0.9</v>
      </c>
      <c r="SB72" s="679">
        <v>0.9</v>
      </c>
      <c r="SC72" s="679">
        <v>0.9</v>
      </c>
      <c r="SD72" s="679">
        <v>0.9</v>
      </c>
      <c r="SE72" s="679">
        <v>0.9</v>
      </c>
      <c r="SF72" s="679">
        <v>0.9</v>
      </c>
      <c r="SG72" s="679">
        <v>0.9</v>
      </c>
      <c r="SH72" s="679">
        <v>1.1000000000000001</v>
      </c>
      <c r="SI72" s="471"/>
      <c r="SJ72" s="452"/>
      <c r="SK72" s="440"/>
      <c r="SL72" s="440"/>
      <c r="SM72" s="440"/>
    </row>
    <row r="73" spans="1:507" outlineLevel="3" x14ac:dyDescent="0.25">
      <c r="A73" s="440"/>
      <c r="B73" s="449"/>
      <c r="C73" s="659">
        <f t="shared" si="62"/>
        <v>4</v>
      </c>
      <c r="D73" s="471"/>
      <c r="E73" s="529"/>
      <c r="F73" s="529"/>
      <c r="G73" s="471"/>
      <c r="H73" s="478"/>
      <c r="I73" s="492" t="s">
        <v>242</v>
      </c>
      <c r="J73" s="681"/>
      <c r="K73" s="493">
        <v>1.3</v>
      </c>
      <c r="L73" s="493">
        <v>1.3</v>
      </c>
      <c r="M73" s="493">
        <v>1.3</v>
      </c>
      <c r="N73" s="493">
        <v>1.45</v>
      </c>
      <c r="O73" s="493">
        <v>1.45</v>
      </c>
      <c r="P73" s="493">
        <v>1.45</v>
      </c>
      <c r="Q73" s="493">
        <v>1.45</v>
      </c>
      <c r="R73" s="493">
        <v>1.45</v>
      </c>
      <c r="S73" s="493">
        <v>1.45</v>
      </c>
      <c r="T73" s="493">
        <v>1.45</v>
      </c>
      <c r="U73" s="493">
        <v>1.7</v>
      </c>
      <c r="V73" s="493">
        <v>1.7</v>
      </c>
      <c r="W73" s="493">
        <v>1.7</v>
      </c>
      <c r="X73" s="493">
        <v>1.7</v>
      </c>
      <c r="Y73" s="493">
        <v>2.0099999999999998</v>
      </c>
      <c r="Z73" s="493">
        <v>2.0099999999999998</v>
      </c>
      <c r="AA73" s="493">
        <v>0.4</v>
      </c>
      <c r="AB73" s="493">
        <v>0.4</v>
      </c>
      <c r="AC73" s="493">
        <v>0.4</v>
      </c>
      <c r="AD73" s="493">
        <v>0.6</v>
      </c>
      <c r="AE73" s="493">
        <v>0.6</v>
      </c>
      <c r="AF73" s="493">
        <v>0.6</v>
      </c>
      <c r="AG73" s="493">
        <v>0.6</v>
      </c>
      <c r="AH73" s="493">
        <v>0.65</v>
      </c>
      <c r="AI73" s="493">
        <v>0.65</v>
      </c>
      <c r="AJ73" s="493">
        <v>0.65</v>
      </c>
      <c r="AK73" s="493">
        <v>0.65</v>
      </c>
      <c r="AL73" s="493">
        <v>0.65</v>
      </c>
      <c r="AM73" s="493">
        <v>0.65</v>
      </c>
      <c r="AN73" s="493">
        <v>0.65</v>
      </c>
      <c r="AO73" s="493">
        <v>0.65</v>
      </c>
      <c r="AP73" s="493">
        <v>1.2</v>
      </c>
      <c r="AQ73" s="493">
        <v>1.2</v>
      </c>
      <c r="AR73" s="493">
        <v>1.2</v>
      </c>
      <c r="AS73" s="493">
        <v>1.2</v>
      </c>
      <c r="AT73" s="493">
        <v>1.2</v>
      </c>
      <c r="AU73" s="493">
        <v>1.2</v>
      </c>
      <c r="AV73" s="493">
        <v>1.2</v>
      </c>
      <c r="AW73" s="493">
        <v>1.44</v>
      </c>
      <c r="AX73" s="493">
        <v>1.44</v>
      </c>
      <c r="AY73" s="493">
        <v>1.44</v>
      </c>
      <c r="AZ73" s="493">
        <v>1.44</v>
      </c>
      <c r="BA73" s="493">
        <v>1.44</v>
      </c>
      <c r="BB73" s="493">
        <v>1.3</v>
      </c>
      <c r="BC73" s="493">
        <v>1.3</v>
      </c>
      <c r="BD73" s="493">
        <v>1.3</v>
      </c>
      <c r="BE73" s="493">
        <v>1.3</v>
      </c>
      <c r="BF73" s="493">
        <v>1.3</v>
      </c>
      <c r="BG73" s="493">
        <v>1.3</v>
      </c>
      <c r="BH73" s="493">
        <v>1.3</v>
      </c>
      <c r="BI73" s="493">
        <v>1.3</v>
      </c>
      <c r="BJ73" s="493">
        <v>1.3</v>
      </c>
      <c r="BK73" s="679">
        <v>1.3</v>
      </c>
      <c r="BL73" s="679">
        <v>1.3</v>
      </c>
      <c r="BM73" s="679">
        <v>1.3</v>
      </c>
      <c r="BN73" s="679">
        <v>1.45</v>
      </c>
      <c r="BO73" s="679">
        <v>1.45</v>
      </c>
      <c r="BP73" s="679">
        <v>1.45</v>
      </c>
      <c r="BQ73" s="679">
        <v>1.45</v>
      </c>
      <c r="BR73" s="679">
        <v>1.45</v>
      </c>
      <c r="BS73" s="679">
        <v>1.45</v>
      </c>
      <c r="BT73" s="679">
        <v>1.45</v>
      </c>
      <c r="BU73" s="679">
        <v>1.7</v>
      </c>
      <c r="BV73" s="679">
        <v>1.7</v>
      </c>
      <c r="BW73" s="679">
        <v>1.7</v>
      </c>
      <c r="BX73" s="679">
        <v>1.7</v>
      </c>
      <c r="BY73" s="679">
        <v>2.0099999999999998</v>
      </c>
      <c r="BZ73" s="679">
        <v>2.0099999999999998</v>
      </c>
      <c r="CA73" s="679">
        <v>0.4</v>
      </c>
      <c r="CB73" s="679">
        <v>0.4</v>
      </c>
      <c r="CC73" s="679">
        <v>0.4</v>
      </c>
      <c r="CD73" s="679">
        <v>0.6</v>
      </c>
      <c r="CE73" s="679">
        <v>0.6</v>
      </c>
      <c r="CF73" s="679">
        <v>0.6</v>
      </c>
      <c r="CG73" s="679">
        <v>0.6</v>
      </c>
      <c r="CH73" s="679">
        <v>0.65</v>
      </c>
      <c r="CI73" s="679">
        <v>0.65</v>
      </c>
      <c r="CJ73" s="679">
        <v>0.65</v>
      </c>
      <c r="CK73" s="679">
        <v>0.65</v>
      </c>
      <c r="CL73" s="679">
        <v>0.65</v>
      </c>
      <c r="CM73" s="679">
        <v>0.65</v>
      </c>
      <c r="CN73" s="679">
        <v>0.65</v>
      </c>
      <c r="CO73" s="679">
        <v>0.65</v>
      </c>
      <c r="CP73" s="679">
        <v>1.2</v>
      </c>
      <c r="CQ73" s="679">
        <v>1.2</v>
      </c>
      <c r="CR73" s="679">
        <v>1.2</v>
      </c>
      <c r="CS73" s="679">
        <v>1.2</v>
      </c>
      <c r="CT73" s="679">
        <v>1.2</v>
      </c>
      <c r="CU73" s="679">
        <v>1.2</v>
      </c>
      <c r="CV73" s="679">
        <v>1.2</v>
      </c>
      <c r="CW73" s="679">
        <v>1.44</v>
      </c>
      <c r="CX73" s="679">
        <v>1.44</v>
      </c>
      <c r="CY73" s="679">
        <v>1.44</v>
      </c>
      <c r="CZ73" s="679">
        <v>1.44</v>
      </c>
      <c r="DA73" s="679">
        <v>1.44</v>
      </c>
      <c r="DB73" s="679">
        <v>1.3</v>
      </c>
      <c r="DC73" s="679">
        <v>1.3</v>
      </c>
      <c r="DD73" s="679">
        <v>1.3</v>
      </c>
      <c r="DE73" s="679">
        <v>1.3</v>
      </c>
      <c r="DF73" s="679">
        <v>1.3</v>
      </c>
      <c r="DG73" s="679">
        <v>1.3</v>
      </c>
      <c r="DH73" s="679">
        <v>1.3</v>
      </c>
      <c r="DI73" s="679">
        <v>1.3</v>
      </c>
      <c r="DJ73" s="679">
        <v>1.3</v>
      </c>
      <c r="DK73" s="679">
        <v>1.3</v>
      </c>
      <c r="DL73" s="679">
        <v>1.3</v>
      </c>
      <c r="DM73" s="679">
        <v>1.3</v>
      </c>
      <c r="DN73" s="679">
        <v>1.45</v>
      </c>
      <c r="DO73" s="679">
        <v>1.45</v>
      </c>
      <c r="DP73" s="679">
        <v>1.45</v>
      </c>
      <c r="DQ73" s="679">
        <v>1.45</v>
      </c>
      <c r="DR73" s="679">
        <v>1.45</v>
      </c>
      <c r="DS73" s="679">
        <v>1.45</v>
      </c>
      <c r="DT73" s="679">
        <v>1.45</v>
      </c>
      <c r="DU73" s="679">
        <v>1.7</v>
      </c>
      <c r="DV73" s="679">
        <v>1.7</v>
      </c>
      <c r="DW73" s="679">
        <v>1.7</v>
      </c>
      <c r="DX73" s="679">
        <v>1.7</v>
      </c>
      <c r="DY73" s="679">
        <v>2.0099999999999998</v>
      </c>
      <c r="DZ73" s="679">
        <v>2.0099999999999998</v>
      </c>
      <c r="EA73" s="679">
        <v>0.4</v>
      </c>
      <c r="EB73" s="679">
        <v>0.4</v>
      </c>
      <c r="EC73" s="679">
        <v>0.4</v>
      </c>
      <c r="ED73" s="679">
        <v>0.6</v>
      </c>
      <c r="EE73" s="679">
        <v>0.6</v>
      </c>
      <c r="EF73" s="679">
        <v>0.6</v>
      </c>
      <c r="EG73" s="679">
        <v>0.6</v>
      </c>
      <c r="EH73" s="679">
        <v>0.65</v>
      </c>
      <c r="EI73" s="679">
        <v>0.65</v>
      </c>
      <c r="EJ73" s="679">
        <v>0.65</v>
      </c>
      <c r="EK73" s="679">
        <v>0.65</v>
      </c>
      <c r="EL73" s="679">
        <v>0.65</v>
      </c>
      <c r="EM73" s="679">
        <v>0.65</v>
      </c>
      <c r="EN73" s="679">
        <v>0.65</v>
      </c>
      <c r="EO73" s="679">
        <v>0.65</v>
      </c>
      <c r="EP73" s="679">
        <v>1.2</v>
      </c>
      <c r="EQ73" s="679">
        <v>1.2</v>
      </c>
      <c r="ER73" s="679">
        <v>1.2</v>
      </c>
      <c r="ES73" s="679">
        <v>1.2</v>
      </c>
      <c r="ET73" s="679">
        <v>1.2</v>
      </c>
      <c r="EU73" s="679">
        <v>1.2</v>
      </c>
      <c r="EV73" s="679">
        <v>1.2</v>
      </c>
      <c r="EW73" s="679">
        <v>1.44</v>
      </c>
      <c r="EX73" s="679">
        <v>1.44</v>
      </c>
      <c r="EY73" s="679">
        <v>1.44</v>
      </c>
      <c r="EZ73" s="679">
        <v>1.44</v>
      </c>
      <c r="FA73" s="679">
        <v>1.44</v>
      </c>
      <c r="FB73" s="679">
        <v>1.3</v>
      </c>
      <c r="FC73" s="679">
        <v>1.3</v>
      </c>
      <c r="FD73" s="679">
        <v>1.3</v>
      </c>
      <c r="FE73" s="679">
        <v>1.3</v>
      </c>
      <c r="FF73" s="679">
        <v>1.3</v>
      </c>
      <c r="FG73" s="679">
        <v>1.3</v>
      </c>
      <c r="FH73" s="679">
        <v>1.3</v>
      </c>
      <c r="FI73" s="679">
        <v>1.3</v>
      </c>
      <c r="FJ73" s="679">
        <v>1.3</v>
      </c>
      <c r="FK73" s="679">
        <v>1.3</v>
      </c>
      <c r="FL73" s="679">
        <v>1.3</v>
      </c>
      <c r="FM73" s="679">
        <v>1.3</v>
      </c>
      <c r="FN73" s="679">
        <v>1.45</v>
      </c>
      <c r="FO73" s="679">
        <v>1.45</v>
      </c>
      <c r="FP73" s="679">
        <v>1.45</v>
      </c>
      <c r="FQ73" s="679">
        <v>1.45</v>
      </c>
      <c r="FR73" s="679">
        <v>1.45</v>
      </c>
      <c r="FS73" s="679">
        <v>1.45</v>
      </c>
      <c r="FT73" s="679">
        <v>1.45</v>
      </c>
      <c r="FU73" s="679">
        <v>1.7</v>
      </c>
      <c r="FV73" s="679">
        <v>1.7</v>
      </c>
      <c r="FW73" s="679">
        <v>1.7</v>
      </c>
      <c r="FX73" s="679">
        <v>1.7</v>
      </c>
      <c r="FY73" s="679">
        <v>2.0099999999999998</v>
      </c>
      <c r="FZ73" s="679">
        <v>2.0099999999999998</v>
      </c>
      <c r="GA73" s="679">
        <v>0.4</v>
      </c>
      <c r="GB73" s="679">
        <v>0.4</v>
      </c>
      <c r="GC73" s="679">
        <v>0.4</v>
      </c>
      <c r="GD73" s="679">
        <v>0.6</v>
      </c>
      <c r="GE73" s="679">
        <v>0.6</v>
      </c>
      <c r="GF73" s="679">
        <v>0.6</v>
      </c>
      <c r="GG73" s="679">
        <v>0.6</v>
      </c>
      <c r="GH73" s="679">
        <v>0.65</v>
      </c>
      <c r="GI73" s="679">
        <v>0.65</v>
      </c>
      <c r="GJ73" s="679">
        <v>0.65</v>
      </c>
      <c r="GK73" s="679">
        <v>0.65</v>
      </c>
      <c r="GL73" s="679">
        <v>0.65</v>
      </c>
      <c r="GM73" s="679">
        <v>0.65</v>
      </c>
      <c r="GN73" s="679">
        <v>0.65</v>
      </c>
      <c r="GO73" s="679">
        <v>0.65</v>
      </c>
      <c r="GP73" s="679">
        <v>1.2</v>
      </c>
      <c r="GQ73" s="679">
        <v>1.2</v>
      </c>
      <c r="GR73" s="679">
        <v>1.2</v>
      </c>
      <c r="GS73" s="679">
        <v>1.2</v>
      </c>
      <c r="GT73" s="679">
        <v>1.2</v>
      </c>
      <c r="GU73" s="679">
        <v>1.2</v>
      </c>
      <c r="GV73" s="679">
        <v>1.2</v>
      </c>
      <c r="GW73" s="679">
        <v>1.44</v>
      </c>
      <c r="GX73" s="679">
        <v>1.44</v>
      </c>
      <c r="GY73" s="679">
        <v>1.44</v>
      </c>
      <c r="GZ73" s="679">
        <v>1.44</v>
      </c>
      <c r="HA73" s="679">
        <v>1.44</v>
      </c>
      <c r="HB73" s="679">
        <v>1.3</v>
      </c>
      <c r="HC73" s="679">
        <v>1.3</v>
      </c>
      <c r="HD73" s="679">
        <v>1.3</v>
      </c>
      <c r="HE73" s="679">
        <v>1.3</v>
      </c>
      <c r="HF73" s="679">
        <v>1.3</v>
      </c>
      <c r="HG73" s="679">
        <v>1.3</v>
      </c>
      <c r="HH73" s="679">
        <v>1.3</v>
      </c>
      <c r="HI73" s="679">
        <v>1.3</v>
      </c>
      <c r="HJ73" s="679">
        <v>1.3</v>
      </c>
      <c r="HK73" s="679">
        <v>1.3</v>
      </c>
      <c r="HL73" s="679">
        <v>1.3</v>
      </c>
      <c r="HM73" s="679">
        <v>1.3</v>
      </c>
      <c r="HN73" s="679">
        <v>1.45</v>
      </c>
      <c r="HO73" s="679">
        <v>1.45</v>
      </c>
      <c r="HP73" s="679">
        <v>1.45</v>
      </c>
      <c r="HQ73" s="679">
        <v>1.45</v>
      </c>
      <c r="HR73" s="679">
        <v>1.45</v>
      </c>
      <c r="HS73" s="679">
        <v>1.45</v>
      </c>
      <c r="HT73" s="679">
        <v>1.45</v>
      </c>
      <c r="HU73" s="679">
        <v>1.7</v>
      </c>
      <c r="HV73" s="679">
        <v>1.7</v>
      </c>
      <c r="HW73" s="679">
        <v>1.7</v>
      </c>
      <c r="HX73" s="679">
        <v>1.7</v>
      </c>
      <c r="HY73" s="679">
        <v>2.0099999999999998</v>
      </c>
      <c r="HZ73" s="679">
        <v>2.0099999999999998</v>
      </c>
      <c r="IA73" s="679">
        <v>0.4</v>
      </c>
      <c r="IB73" s="679">
        <v>0.4</v>
      </c>
      <c r="IC73" s="679">
        <v>0.4</v>
      </c>
      <c r="ID73" s="679">
        <v>0.6</v>
      </c>
      <c r="IE73" s="679">
        <v>0.6</v>
      </c>
      <c r="IF73" s="679">
        <v>0.6</v>
      </c>
      <c r="IG73" s="679">
        <v>0.6</v>
      </c>
      <c r="IH73" s="679">
        <v>0.65</v>
      </c>
      <c r="II73" s="679">
        <v>0.65</v>
      </c>
      <c r="IJ73" s="679">
        <v>0.65</v>
      </c>
      <c r="IK73" s="679">
        <v>0.65</v>
      </c>
      <c r="IL73" s="679">
        <v>0.65</v>
      </c>
      <c r="IM73" s="679">
        <v>0.65</v>
      </c>
      <c r="IN73" s="679">
        <v>0.65</v>
      </c>
      <c r="IO73" s="679">
        <v>0.65</v>
      </c>
      <c r="IP73" s="679">
        <v>1.2</v>
      </c>
      <c r="IQ73" s="679">
        <v>1.2</v>
      </c>
      <c r="IR73" s="679">
        <v>1.2</v>
      </c>
      <c r="IS73" s="679">
        <v>1.2</v>
      </c>
      <c r="IT73" s="679">
        <v>1.2</v>
      </c>
      <c r="IU73" s="679">
        <v>1.2</v>
      </c>
      <c r="IV73" s="679">
        <v>1.2</v>
      </c>
      <c r="IW73" s="679">
        <v>1.44</v>
      </c>
      <c r="IX73" s="679">
        <v>1.44</v>
      </c>
      <c r="IY73" s="679">
        <v>1.44</v>
      </c>
      <c r="IZ73" s="679">
        <v>1.44</v>
      </c>
      <c r="JA73" s="679">
        <v>1.44</v>
      </c>
      <c r="JB73" s="679">
        <v>1.3</v>
      </c>
      <c r="JC73" s="679">
        <v>1.3</v>
      </c>
      <c r="JD73" s="679">
        <v>1.3</v>
      </c>
      <c r="JE73" s="679">
        <v>1.3</v>
      </c>
      <c r="JF73" s="679">
        <v>1.3</v>
      </c>
      <c r="JG73" s="679">
        <v>1.3</v>
      </c>
      <c r="JH73" s="679">
        <v>1.3</v>
      </c>
      <c r="JI73" s="679">
        <v>1.3</v>
      </c>
      <c r="JJ73" s="679">
        <v>1.3</v>
      </c>
      <c r="JK73" s="679">
        <v>1.3</v>
      </c>
      <c r="JL73" s="679">
        <v>1.3</v>
      </c>
      <c r="JM73" s="679">
        <v>1.3</v>
      </c>
      <c r="JN73" s="679">
        <v>1.45</v>
      </c>
      <c r="JO73" s="679">
        <v>1.45</v>
      </c>
      <c r="JP73" s="679">
        <v>1.45</v>
      </c>
      <c r="JQ73" s="679">
        <v>1.45</v>
      </c>
      <c r="JR73" s="679">
        <v>1.45</v>
      </c>
      <c r="JS73" s="679">
        <v>1.45</v>
      </c>
      <c r="JT73" s="679">
        <v>1.45</v>
      </c>
      <c r="JU73" s="679">
        <v>1.7</v>
      </c>
      <c r="JV73" s="679">
        <v>1.7</v>
      </c>
      <c r="JW73" s="679">
        <v>1.7</v>
      </c>
      <c r="JX73" s="679">
        <v>1.7</v>
      </c>
      <c r="JY73" s="679">
        <v>2.0099999999999998</v>
      </c>
      <c r="JZ73" s="679">
        <v>2.0099999999999998</v>
      </c>
      <c r="KA73" s="679">
        <v>0.4</v>
      </c>
      <c r="KB73" s="679">
        <v>0.4</v>
      </c>
      <c r="KC73" s="679">
        <v>0.4</v>
      </c>
      <c r="KD73" s="679">
        <v>0.6</v>
      </c>
      <c r="KE73" s="679">
        <v>0.6</v>
      </c>
      <c r="KF73" s="679">
        <v>0.6</v>
      </c>
      <c r="KG73" s="679">
        <v>0.6</v>
      </c>
      <c r="KH73" s="679">
        <v>0.65</v>
      </c>
      <c r="KI73" s="679">
        <v>0.65</v>
      </c>
      <c r="KJ73" s="679">
        <v>0.65</v>
      </c>
      <c r="KK73" s="679">
        <v>0.65</v>
      </c>
      <c r="KL73" s="679">
        <v>0.65</v>
      </c>
      <c r="KM73" s="679">
        <v>0.65</v>
      </c>
      <c r="KN73" s="679">
        <v>0.65</v>
      </c>
      <c r="KO73" s="679">
        <v>0.65</v>
      </c>
      <c r="KP73" s="679">
        <v>1.2</v>
      </c>
      <c r="KQ73" s="679">
        <v>1.2</v>
      </c>
      <c r="KR73" s="679">
        <v>1.2</v>
      </c>
      <c r="KS73" s="679">
        <v>1.2</v>
      </c>
      <c r="KT73" s="679">
        <v>1.2</v>
      </c>
      <c r="KU73" s="679">
        <v>1.2</v>
      </c>
      <c r="KV73" s="679">
        <v>1.2</v>
      </c>
      <c r="KW73" s="679">
        <v>1.44</v>
      </c>
      <c r="KX73" s="679">
        <v>1.44</v>
      </c>
      <c r="KY73" s="679">
        <v>1.44</v>
      </c>
      <c r="KZ73" s="679">
        <v>1.44</v>
      </c>
      <c r="LA73" s="679">
        <v>1.44</v>
      </c>
      <c r="LB73" s="679">
        <v>1.3</v>
      </c>
      <c r="LC73" s="679">
        <v>1.3</v>
      </c>
      <c r="LD73" s="679">
        <v>1.3</v>
      </c>
      <c r="LE73" s="679">
        <v>1.3</v>
      </c>
      <c r="LF73" s="679">
        <v>1.3</v>
      </c>
      <c r="LG73" s="679">
        <v>1.3</v>
      </c>
      <c r="LH73" s="679">
        <v>1.3</v>
      </c>
      <c r="LI73" s="679">
        <v>1.3</v>
      </c>
      <c r="LJ73" s="679">
        <v>1.3</v>
      </c>
      <c r="LK73" s="679">
        <v>1.3</v>
      </c>
      <c r="LL73" s="679">
        <v>1.3</v>
      </c>
      <c r="LM73" s="679">
        <v>1.3</v>
      </c>
      <c r="LN73" s="679">
        <v>1.45</v>
      </c>
      <c r="LO73" s="679">
        <v>1.45</v>
      </c>
      <c r="LP73" s="679">
        <v>1.45</v>
      </c>
      <c r="LQ73" s="679">
        <v>1.45</v>
      </c>
      <c r="LR73" s="679">
        <v>1.45</v>
      </c>
      <c r="LS73" s="679">
        <v>1.45</v>
      </c>
      <c r="LT73" s="679">
        <v>1.45</v>
      </c>
      <c r="LU73" s="679">
        <v>1.7</v>
      </c>
      <c r="LV73" s="679">
        <v>1.7</v>
      </c>
      <c r="LW73" s="679">
        <v>1.7</v>
      </c>
      <c r="LX73" s="679">
        <v>1.7</v>
      </c>
      <c r="LY73" s="679">
        <v>2.0099999999999998</v>
      </c>
      <c r="LZ73" s="679">
        <v>2.0099999999999998</v>
      </c>
      <c r="MA73" s="679">
        <v>0.4</v>
      </c>
      <c r="MB73" s="679">
        <v>0.4</v>
      </c>
      <c r="MC73" s="679">
        <v>0.4</v>
      </c>
      <c r="MD73" s="679">
        <v>0.6</v>
      </c>
      <c r="ME73" s="679">
        <v>0.6</v>
      </c>
      <c r="MF73" s="679">
        <v>0.6</v>
      </c>
      <c r="MG73" s="679">
        <v>0.6</v>
      </c>
      <c r="MH73" s="679">
        <v>0.65</v>
      </c>
      <c r="MI73" s="679">
        <v>0.65</v>
      </c>
      <c r="MJ73" s="679">
        <v>0.65</v>
      </c>
      <c r="MK73" s="679">
        <v>0.65</v>
      </c>
      <c r="ML73" s="679">
        <v>0.65</v>
      </c>
      <c r="MM73" s="679">
        <v>0.65</v>
      </c>
      <c r="MN73" s="679">
        <v>0.65</v>
      </c>
      <c r="MO73" s="679">
        <v>0.65</v>
      </c>
      <c r="MP73" s="679">
        <v>1.2</v>
      </c>
      <c r="MQ73" s="679">
        <v>1.2</v>
      </c>
      <c r="MR73" s="679">
        <v>1.2</v>
      </c>
      <c r="MS73" s="679">
        <v>1.2</v>
      </c>
      <c r="MT73" s="679">
        <v>1.2</v>
      </c>
      <c r="MU73" s="679">
        <v>1.2</v>
      </c>
      <c r="MV73" s="679">
        <v>1.2</v>
      </c>
      <c r="MW73" s="679">
        <v>1.44</v>
      </c>
      <c r="MX73" s="679">
        <v>1.44</v>
      </c>
      <c r="MY73" s="679">
        <v>1.44</v>
      </c>
      <c r="MZ73" s="679">
        <v>1.44</v>
      </c>
      <c r="NA73" s="679">
        <v>1.44</v>
      </c>
      <c r="NB73" s="679">
        <v>1.3</v>
      </c>
      <c r="NC73" s="679">
        <v>1.3</v>
      </c>
      <c r="ND73" s="679">
        <v>1.3</v>
      </c>
      <c r="NE73" s="679">
        <v>1.3</v>
      </c>
      <c r="NF73" s="679">
        <v>1.3</v>
      </c>
      <c r="NG73" s="679">
        <v>1.3</v>
      </c>
      <c r="NH73" s="679">
        <v>1.3</v>
      </c>
      <c r="NI73" s="679">
        <v>1.3</v>
      </c>
      <c r="NJ73" s="679">
        <v>1.3</v>
      </c>
      <c r="NK73" s="679">
        <v>1.3</v>
      </c>
      <c r="NL73" s="679">
        <v>1.3</v>
      </c>
      <c r="NM73" s="679">
        <v>1.3</v>
      </c>
      <c r="NN73" s="679">
        <v>1.45</v>
      </c>
      <c r="NO73" s="679">
        <v>1.45</v>
      </c>
      <c r="NP73" s="679">
        <v>1.45</v>
      </c>
      <c r="NQ73" s="679">
        <v>1.45</v>
      </c>
      <c r="NR73" s="679">
        <v>1.45</v>
      </c>
      <c r="NS73" s="679">
        <v>1.45</v>
      </c>
      <c r="NT73" s="679">
        <v>1.45</v>
      </c>
      <c r="NU73" s="679">
        <v>1.7</v>
      </c>
      <c r="NV73" s="679">
        <v>1.7</v>
      </c>
      <c r="NW73" s="679">
        <v>1.7</v>
      </c>
      <c r="NX73" s="679">
        <v>1.7</v>
      </c>
      <c r="NY73" s="679">
        <v>2.0099999999999998</v>
      </c>
      <c r="NZ73" s="679">
        <v>2.0099999999999998</v>
      </c>
      <c r="OA73" s="679">
        <v>0.4</v>
      </c>
      <c r="OB73" s="679">
        <v>0.4</v>
      </c>
      <c r="OC73" s="679">
        <v>0.4</v>
      </c>
      <c r="OD73" s="679">
        <v>0.6</v>
      </c>
      <c r="OE73" s="679">
        <v>0.6</v>
      </c>
      <c r="OF73" s="679">
        <v>0.6</v>
      </c>
      <c r="OG73" s="679">
        <v>0.6</v>
      </c>
      <c r="OH73" s="679">
        <v>0.65</v>
      </c>
      <c r="OI73" s="679">
        <v>0.65</v>
      </c>
      <c r="OJ73" s="679">
        <v>0.65</v>
      </c>
      <c r="OK73" s="679">
        <v>0.65</v>
      </c>
      <c r="OL73" s="679">
        <v>0.65</v>
      </c>
      <c r="OM73" s="679">
        <v>0.65</v>
      </c>
      <c r="ON73" s="679">
        <v>0.65</v>
      </c>
      <c r="OO73" s="679">
        <v>0.65</v>
      </c>
      <c r="OP73" s="679">
        <v>1.2</v>
      </c>
      <c r="OQ73" s="679">
        <v>1.2</v>
      </c>
      <c r="OR73" s="679">
        <v>1.2</v>
      </c>
      <c r="OS73" s="679">
        <v>1.2</v>
      </c>
      <c r="OT73" s="679">
        <v>1.2</v>
      </c>
      <c r="OU73" s="679">
        <v>1.2</v>
      </c>
      <c r="OV73" s="679">
        <v>1.2</v>
      </c>
      <c r="OW73" s="679">
        <v>1.44</v>
      </c>
      <c r="OX73" s="679">
        <v>1.44</v>
      </c>
      <c r="OY73" s="679">
        <v>1.44</v>
      </c>
      <c r="OZ73" s="679">
        <v>1.44</v>
      </c>
      <c r="PA73" s="679">
        <v>1.44</v>
      </c>
      <c r="PB73" s="679">
        <v>1.3</v>
      </c>
      <c r="PC73" s="679">
        <v>1.3</v>
      </c>
      <c r="PD73" s="679">
        <v>1.3</v>
      </c>
      <c r="PE73" s="679">
        <v>1.3</v>
      </c>
      <c r="PF73" s="679">
        <v>1.3</v>
      </c>
      <c r="PG73" s="679">
        <v>1.3</v>
      </c>
      <c r="PH73" s="679">
        <v>1.3</v>
      </c>
      <c r="PI73" s="679">
        <v>1.3</v>
      </c>
      <c r="PJ73" s="679">
        <v>1.3</v>
      </c>
      <c r="PK73" s="679">
        <v>1.3</v>
      </c>
      <c r="PL73" s="679">
        <v>1.3</v>
      </c>
      <c r="PM73" s="679">
        <v>1.3</v>
      </c>
      <c r="PN73" s="679">
        <v>1.45</v>
      </c>
      <c r="PO73" s="679">
        <v>1.45</v>
      </c>
      <c r="PP73" s="679">
        <v>1.45</v>
      </c>
      <c r="PQ73" s="679">
        <v>1.45</v>
      </c>
      <c r="PR73" s="679">
        <v>1.45</v>
      </c>
      <c r="PS73" s="679">
        <v>1.45</v>
      </c>
      <c r="PT73" s="679">
        <v>1.45</v>
      </c>
      <c r="PU73" s="679">
        <v>1.7</v>
      </c>
      <c r="PV73" s="679">
        <v>1.7</v>
      </c>
      <c r="PW73" s="679">
        <v>1.7</v>
      </c>
      <c r="PX73" s="679">
        <v>1.7</v>
      </c>
      <c r="PY73" s="679">
        <v>2.0099999999999998</v>
      </c>
      <c r="PZ73" s="679">
        <v>2.0099999999999998</v>
      </c>
      <c r="QA73" s="679">
        <v>0.4</v>
      </c>
      <c r="QB73" s="679">
        <v>0.4</v>
      </c>
      <c r="QC73" s="679">
        <v>0.4</v>
      </c>
      <c r="QD73" s="679">
        <v>0.6</v>
      </c>
      <c r="QE73" s="679">
        <v>0.6</v>
      </c>
      <c r="QF73" s="679">
        <v>0.6</v>
      </c>
      <c r="QG73" s="679">
        <v>0.6</v>
      </c>
      <c r="QH73" s="679">
        <v>0.65</v>
      </c>
      <c r="QI73" s="679">
        <v>0.65</v>
      </c>
      <c r="QJ73" s="679">
        <v>0.65</v>
      </c>
      <c r="QK73" s="679">
        <v>0.65</v>
      </c>
      <c r="QL73" s="679">
        <v>0.65</v>
      </c>
      <c r="QM73" s="679">
        <v>0.65</v>
      </c>
      <c r="QN73" s="679">
        <v>0.65</v>
      </c>
      <c r="QO73" s="679">
        <v>0.65</v>
      </c>
      <c r="QP73" s="679">
        <v>1.2</v>
      </c>
      <c r="QQ73" s="679">
        <v>1.2</v>
      </c>
      <c r="QR73" s="679">
        <v>1.2</v>
      </c>
      <c r="QS73" s="679">
        <v>1.2</v>
      </c>
      <c r="QT73" s="679">
        <v>1.2</v>
      </c>
      <c r="QU73" s="679">
        <v>1.2</v>
      </c>
      <c r="QV73" s="679">
        <v>1.2</v>
      </c>
      <c r="QW73" s="679">
        <v>1.44</v>
      </c>
      <c r="QX73" s="679">
        <v>1.44</v>
      </c>
      <c r="QY73" s="679">
        <v>1.44</v>
      </c>
      <c r="QZ73" s="679">
        <v>1.44</v>
      </c>
      <c r="RA73" s="679">
        <v>1.44</v>
      </c>
      <c r="RB73" s="679">
        <v>1.3</v>
      </c>
      <c r="RC73" s="679">
        <v>1.3</v>
      </c>
      <c r="RD73" s="679">
        <v>1.3</v>
      </c>
      <c r="RE73" s="679">
        <v>1.3</v>
      </c>
      <c r="RF73" s="679">
        <v>1.3</v>
      </c>
      <c r="RG73" s="679">
        <v>1.3</v>
      </c>
      <c r="RH73" s="679">
        <v>1.3</v>
      </c>
      <c r="RI73" s="679">
        <v>1.3</v>
      </c>
      <c r="RJ73" s="679">
        <v>1.3</v>
      </c>
      <c r="RK73" s="679">
        <v>1.3</v>
      </c>
      <c r="RL73" s="679">
        <v>1.3</v>
      </c>
      <c r="RM73" s="679">
        <v>1.3</v>
      </c>
      <c r="RN73" s="679">
        <v>1.45</v>
      </c>
      <c r="RO73" s="679">
        <v>1.45</v>
      </c>
      <c r="RP73" s="679">
        <v>1.45</v>
      </c>
      <c r="RQ73" s="679">
        <v>1.45</v>
      </c>
      <c r="RR73" s="679">
        <v>1.45</v>
      </c>
      <c r="RS73" s="679">
        <v>1.45</v>
      </c>
      <c r="RT73" s="679">
        <v>1.45</v>
      </c>
      <c r="RU73" s="679">
        <v>1.7</v>
      </c>
      <c r="RV73" s="679">
        <v>1.7</v>
      </c>
      <c r="RW73" s="679">
        <v>1.7</v>
      </c>
      <c r="RX73" s="679">
        <v>1.7</v>
      </c>
      <c r="RY73" s="679">
        <v>2.0099999999999998</v>
      </c>
      <c r="RZ73" s="679">
        <v>2.0099999999999998</v>
      </c>
      <c r="SA73" s="679">
        <v>0.4</v>
      </c>
      <c r="SB73" s="679">
        <v>0.4</v>
      </c>
      <c r="SC73" s="679">
        <v>0.4</v>
      </c>
      <c r="SD73" s="679">
        <v>0.6</v>
      </c>
      <c r="SE73" s="679">
        <v>0.6</v>
      </c>
      <c r="SF73" s="679">
        <v>0.6</v>
      </c>
      <c r="SG73" s="679">
        <v>0.6</v>
      </c>
      <c r="SH73" s="679">
        <v>0.65</v>
      </c>
      <c r="SI73" s="471"/>
      <c r="SJ73" s="452"/>
      <c r="SK73" s="440"/>
      <c r="SL73" s="440"/>
      <c r="SM73" s="440"/>
    </row>
    <row r="74" spans="1:507" outlineLevel="3" x14ac:dyDescent="0.25">
      <c r="A74" s="440"/>
      <c r="B74" s="449"/>
      <c r="C74" s="659">
        <f t="shared" si="62"/>
        <v>4</v>
      </c>
      <c r="D74" s="471"/>
      <c r="E74" s="529"/>
      <c r="F74" s="529"/>
      <c r="G74" s="471"/>
      <c r="H74" s="682"/>
      <c r="I74" s="683" t="s">
        <v>243</v>
      </c>
      <c r="J74" s="684"/>
      <c r="K74" s="685">
        <v>1.8</v>
      </c>
      <c r="L74" s="685">
        <v>1.8</v>
      </c>
      <c r="M74" s="685">
        <v>1.8</v>
      </c>
      <c r="N74" s="685">
        <v>2.1</v>
      </c>
      <c r="O74" s="685">
        <v>2.1</v>
      </c>
      <c r="P74" s="685">
        <v>2.1</v>
      </c>
      <c r="Q74" s="685">
        <v>2.1</v>
      </c>
      <c r="R74" s="685">
        <v>2.1</v>
      </c>
      <c r="S74" s="685">
        <v>2.1</v>
      </c>
      <c r="T74" s="685">
        <v>2.1</v>
      </c>
      <c r="U74" s="685">
        <v>2.1800000000000002</v>
      </c>
      <c r="V74" s="685">
        <v>2.1800000000000002</v>
      </c>
      <c r="W74" s="685">
        <v>2.1800000000000002</v>
      </c>
      <c r="X74" s="685">
        <v>2.1800000000000002</v>
      </c>
      <c r="Y74" s="685">
        <v>2.2200000000000002</v>
      </c>
      <c r="Z74" s="685">
        <v>2.2200000000000002</v>
      </c>
      <c r="AA74" s="685">
        <v>1.6</v>
      </c>
      <c r="AB74" s="685">
        <v>1.6</v>
      </c>
      <c r="AC74" s="685">
        <v>1.6</v>
      </c>
      <c r="AD74" s="685">
        <v>2.1</v>
      </c>
      <c r="AE74" s="685">
        <v>2.1</v>
      </c>
      <c r="AF74" s="685">
        <v>2.1</v>
      </c>
      <c r="AG74" s="685">
        <v>2.1</v>
      </c>
      <c r="AH74" s="685">
        <v>2</v>
      </c>
      <c r="AI74" s="685">
        <v>2</v>
      </c>
      <c r="AJ74" s="685">
        <v>2</v>
      </c>
      <c r="AK74" s="685">
        <v>2</v>
      </c>
      <c r="AL74" s="685">
        <v>2</v>
      </c>
      <c r="AM74" s="685">
        <v>2</v>
      </c>
      <c r="AN74" s="685">
        <v>2</v>
      </c>
      <c r="AO74" s="685">
        <v>2</v>
      </c>
      <c r="AP74" s="685">
        <v>1.95</v>
      </c>
      <c r="AQ74" s="685">
        <v>1.95</v>
      </c>
      <c r="AR74" s="685">
        <v>1.95</v>
      </c>
      <c r="AS74" s="685">
        <v>1.95</v>
      </c>
      <c r="AT74" s="685">
        <v>1.95</v>
      </c>
      <c r="AU74" s="685">
        <v>1.95</v>
      </c>
      <c r="AV74" s="685">
        <v>1.95</v>
      </c>
      <c r="AW74" s="685">
        <v>2.04</v>
      </c>
      <c r="AX74" s="685">
        <v>2.04</v>
      </c>
      <c r="AY74" s="685">
        <v>2.04</v>
      </c>
      <c r="AZ74" s="685">
        <v>2.04</v>
      </c>
      <c r="BA74" s="685">
        <v>2.04</v>
      </c>
      <c r="BB74" s="685">
        <v>2.12</v>
      </c>
      <c r="BC74" s="685">
        <v>2.12</v>
      </c>
      <c r="BD74" s="685">
        <v>2.12</v>
      </c>
      <c r="BE74" s="685">
        <v>2.12</v>
      </c>
      <c r="BF74" s="685">
        <v>1.8</v>
      </c>
      <c r="BG74" s="685">
        <v>1.8</v>
      </c>
      <c r="BH74" s="685">
        <v>1.8</v>
      </c>
      <c r="BI74" s="685">
        <v>1.8</v>
      </c>
      <c r="BJ74" s="685">
        <v>1.8</v>
      </c>
      <c r="BK74" s="679">
        <v>1.8</v>
      </c>
      <c r="BL74" s="679">
        <v>1.8</v>
      </c>
      <c r="BM74" s="679">
        <v>1.8</v>
      </c>
      <c r="BN74" s="679">
        <v>2.1</v>
      </c>
      <c r="BO74" s="679">
        <v>2.1</v>
      </c>
      <c r="BP74" s="679">
        <v>2.1</v>
      </c>
      <c r="BQ74" s="679">
        <v>2.1</v>
      </c>
      <c r="BR74" s="679">
        <v>2.1</v>
      </c>
      <c r="BS74" s="679">
        <v>2.1</v>
      </c>
      <c r="BT74" s="679">
        <v>2.1</v>
      </c>
      <c r="BU74" s="679">
        <v>2.1800000000000002</v>
      </c>
      <c r="BV74" s="679">
        <v>2.1800000000000002</v>
      </c>
      <c r="BW74" s="679">
        <v>2.1800000000000002</v>
      </c>
      <c r="BX74" s="679">
        <v>2.1800000000000002</v>
      </c>
      <c r="BY74" s="679">
        <v>2.2200000000000002</v>
      </c>
      <c r="BZ74" s="679">
        <v>2.2200000000000002</v>
      </c>
      <c r="CA74" s="679">
        <v>1.6</v>
      </c>
      <c r="CB74" s="679">
        <v>1.6</v>
      </c>
      <c r="CC74" s="679">
        <v>1.6</v>
      </c>
      <c r="CD74" s="679">
        <v>2.1</v>
      </c>
      <c r="CE74" s="679">
        <v>2.1</v>
      </c>
      <c r="CF74" s="679">
        <v>2.1</v>
      </c>
      <c r="CG74" s="679">
        <v>2.1</v>
      </c>
      <c r="CH74" s="679">
        <v>2</v>
      </c>
      <c r="CI74" s="679">
        <v>2</v>
      </c>
      <c r="CJ74" s="679">
        <v>2</v>
      </c>
      <c r="CK74" s="679">
        <v>2</v>
      </c>
      <c r="CL74" s="679">
        <v>2</v>
      </c>
      <c r="CM74" s="679">
        <v>2</v>
      </c>
      <c r="CN74" s="679">
        <v>2</v>
      </c>
      <c r="CO74" s="679">
        <v>2</v>
      </c>
      <c r="CP74" s="679">
        <v>1.95</v>
      </c>
      <c r="CQ74" s="679">
        <v>1.95</v>
      </c>
      <c r="CR74" s="679">
        <v>1.95</v>
      </c>
      <c r="CS74" s="679">
        <v>1.95</v>
      </c>
      <c r="CT74" s="679">
        <v>1.95</v>
      </c>
      <c r="CU74" s="679">
        <v>1.95</v>
      </c>
      <c r="CV74" s="679">
        <v>1.95</v>
      </c>
      <c r="CW74" s="679">
        <v>2.04</v>
      </c>
      <c r="CX74" s="679">
        <v>2.04</v>
      </c>
      <c r="CY74" s="679">
        <v>2.04</v>
      </c>
      <c r="CZ74" s="679">
        <v>2.04</v>
      </c>
      <c r="DA74" s="679">
        <v>2.04</v>
      </c>
      <c r="DB74" s="679">
        <v>2.12</v>
      </c>
      <c r="DC74" s="679">
        <v>2.12</v>
      </c>
      <c r="DD74" s="679">
        <v>2.12</v>
      </c>
      <c r="DE74" s="679">
        <v>2.12</v>
      </c>
      <c r="DF74" s="679">
        <v>1.8</v>
      </c>
      <c r="DG74" s="679">
        <v>1.8</v>
      </c>
      <c r="DH74" s="679">
        <v>1.8</v>
      </c>
      <c r="DI74" s="679">
        <v>1.8</v>
      </c>
      <c r="DJ74" s="679">
        <v>1.8</v>
      </c>
      <c r="DK74" s="679">
        <v>1.8</v>
      </c>
      <c r="DL74" s="679">
        <v>1.8</v>
      </c>
      <c r="DM74" s="679">
        <v>1.8</v>
      </c>
      <c r="DN74" s="679">
        <v>2.1</v>
      </c>
      <c r="DO74" s="679">
        <v>2.1</v>
      </c>
      <c r="DP74" s="679">
        <v>2.1</v>
      </c>
      <c r="DQ74" s="679">
        <v>2.1</v>
      </c>
      <c r="DR74" s="679">
        <v>2.1</v>
      </c>
      <c r="DS74" s="679">
        <v>2.1</v>
      </c>
      <c r="DT74" s="679">
        <v>2.1</v>
      </c>
      <c r="DU74" s="679">
        <v>2.1800000000000002</v>
      </c>
      <c r="DV74" s="679">
        <v>2.1800000000000002</v>
      </c>
      <c r="DW74" s="679">
        <v>2.1800000000000002</v>
      </c>
      <c r="DX74" s="679">
        <v>2.1800000000000002</v>
      </c>
      <c r="DY74" s="679">
        <v>2.2200000000000002</v>
      </c>
      <c r="DZ74" s="679">
        <v>2.2200000000000002</v>
      </c>
      <c r="EA74" s="679">
        <v>1.6</v>
      </c>
      <c r="EB74" s="679">
        <v>1.6</v>
      </c>
      <c r="EC74" s="679">
        <v>1.6</v>
      </c>
      <c r="ED74" s="679">
        <v>2.1</v>
      </c>
      <c r="EE74" s="679">
        <v>2.1</v>
      </c>
      <c r="EF74" s="679">
        <v>2.1</v>
      </c>
      <c r="EG74" s="679">
        <v>2.1</v>
      </c>
      <c r="EH74" s="679">
        <v>2</v>
      </c>
      <c r="EI74" s="679">
        <v>2</v>
      </c>
      <c r="EJ74" s="679">
        <v>2</v>
      </c>
      <c r="EK74" s="679">
        <v>2</v>
      </c>
      <c r="EL74" s="679">
        <v>2</v>
      </c>
      <c r="EM74" s="679">
        <v>2</v>
      </c>
      <c r="EN74" s="679">
        <v>2</v>
      </c>
      <c r="EO74" s="679">
        <v>2</v>
      </c>
      <c r="EP74" s="679">
        <v>1.95</v>
      </c>
      <c r="EQ74" s="679">
        <v>1.95</v>
      </c>
      <c r="ER74" s="679">
        <v>1.95</v>
      </c>
      <c r="ES74" s="679">
        <v>1.95</v>
      </c>
      <c r="ET74" s="679">
        <v>1.95</v>
      </c>
      <c r="EU74" s="679">
        <v>1.95</v>
      </c>
      <c r="EV74" s="679">
        <v>1.95</v>
      </c>
      <c r="EW74" s="679">
        <v>1.95</v>
      </c>
      <c r="EX74" s="679">
        <v>1.95</v>
      </c>
      <c r="EY74" s="679">
        <v>1.95</v>
      </c>
      <c r="EZ74" s="679">
        <v>1.95</v>
      </c>
      <c r="FA74" s="679">
        <v>1.95</v>
      </c>
      <c r="FB74" s="679">
        <v>2.0499999999999998</v>
      </c>
      <c r="FC74" s="679">
        <v>2.0499999999999998</v>
      </c>
      <c r="FD74" s="679">
        <v>2.0499999999999998</v>
      </c>
      <c r="FE74" s="679">
        <v>2.0499999999999998</v>
      </c>
      <c r="FF74" s="679">
        <v>2.1</v>
      </c>
      <c r="FG74" s="679">
        <v>2.1</v>
      </c>
      <c r="FH74" s="679">
        <v>2.1</v>
      </c>
      <c r="FI74" s="679">
        <v>2.1</v>
      </c>
      <c r="FJ74" s="679">
        <v>2.1</v>
      </c>
      <c r="FK74" s="679">
        <v>2.1</v>
      </c>
      <c r="FL74" s="679">
        <v>2.1</v>
      </c>
      <c r="FM74" s="679">
        <v>2.1</v>
      </c>
      <c r="FN74" s="679">
        <v>2.2999999999999998</v>
      </c>
      <c r="FO74" s="679">
        <v>2.2999999999999998</v>
      </c>
      <c r="FP74" s="679">
        <v>2.2999999999999998</v>
      </c>
      <c r="FQ74" s="679">
        <v>2.2999999999999998</v>
      </c>
      <c r="FR74" s="679">
        <v>2.2999999999999998</v>
      </c>
      <c r="FS74" s="679">
        <v>2.2999999999999998</v>
      </c>
      <c r="FT74" s="679">
        <v>2.2999999999999998</v>
      </c>
      <c r="FU74" s="679">
        <v>2.375</v>
      </c>
      <c r="FV74" s="679">
        <v>2.375</v>
      </c>
      <c r="FW74" s="679">
        <v>2.375</v>
      </c>
      <c r="FX74" s="679">
        <v>2.375</v>
      </c>
      <c r="FY74" s="679">
        <v>2.4249999999999998</v>
      </c>
      <c r="FZ74" s="679">
        <v>2.4249999999999998</v>
      </c>
      <c r="GA74" s="679">
        <v>1.6</v>
      </c>
      <c r="GB74" s="679">
        <v>1.6</v>
      </c>
      <c r="GC74" s="679">
        <v>1.6</v>
      </c>
      <c r="GD74" s="679">
        <v>2.1</v>
      </c>
      <c r="GE74" s="679">
        <v>2.1</v>
      </c>
      <c r="GF74" s="679">
        <v>2.1</v>
      </c>
      <c r="GG74" s="679">
        <v>2.1</v>
      </c>
      <c r="GH74" s="679">
        <v>2</v>
      </c>
      <c r="GI74" s="679">
        <v>2</v>
      </c>
      <c r="GJ74" s="679">
        <v>2</v>
      </c>
      <c r="GK74" s="679">
        <v>2</v>
      </c>
      <c r="GL74" s="679">
        <v>2</v>
      </c>
      <c r="GM74" s="679">
        <v>2</v>
      </c>
      <c r="GN74" s="679">
        <v>2</v>
      </c>
      <c r="GO74" s="679">
        <v>2</v>
      </c>
      <c r="GP74" s="679">
        <v>1.95</v>
      </c>
      <c r="GQ74" s="679">
        <v>1.95</v>
      </c>
      <c r="GR74" s="679">
        <v>1.95</v>
      </c>
      <c r="GS74" s="679">
        <v>1.95</v>
      </c>
      <c r="GT74" s="679">
        <v>1.95</v>
      </c>
      <c r="GU74" s="679">
        <v>1.95</v>
      </c>
      <c r="GV74" s="679">
        <v>1.95</v>
      </c>
      <c r="GW74" s="679">
        <v>1.95</v>
      </c>
      <c r="GX74" s="679">
        <v>1.95</v>
      </c>
      <c r="GY74" s="679">
        <v>1.95</v>
      </c>
      <c r="GZ74" s="679">
        <v>1.95</v>
      </c>
      <c r="HA74" s="679">
        <v>1.95</v>
      </c>
      <c r="HB74" s="679">
        <v>2.0499999999999998</v>
      </c>
      <c r="HC74" s="679">
        <v>2.0499999999999998</v>
      </c>
      <c r="HD74" s="679">
        <v>2.0499999999999998</v>
      </c>
      <c r="HE74" s="679">
        <v>2.0499999999999998</v>
      </c>
      <c r="HF74" s="679">
        <v>2.1</v>
      </c>
      <c r="HG74" s="679">
        <v>2.1</v>
      </c>
      <c r="HH74" s="679">
        <v>2.1</v>
      </c>
      <c r="HI74" s="679">
        <v>2.1</v>
      </c>
      <c r="HJ74" s="679">
        <v>2.1</v>
      </c>
      <c r="HK74" s="679">
        <v>2.1</v>
      </c>
      <c r="HL74" s="679">
        <v>2.1</v>
      </c>
      <c r="HM74" s="679">
        <v>2.1</v>
      </c>
      <c r="HN74" s="679">
        <v>2.2999999999999998</v>
      </c>
      <c r="HO74" s="679">
        <v>2.2999999999999998</v>
      </c>
      <c r="HP74" s="679">
        <v>2.2999999999999998</v>
      </c>
      <c r="HQ74" s="679">
        <v>2.2999999999999998</v>
      </c>
      <c r="HR74" s="679">
        <v>2.2999999999999998</v>
      </c>
      <c r="HS74" s="679">
        <v>2.2999999999999998</v>
      </c>
      <c r="HT74" s="679">
        <v>2.2999999999999998</v>
      </c>
      <c r="HU74" s="679">
        <v>2.375</v>
      </c>
      <c r="HV74" s="679">
        <v>2.375</v>
      </c>
      <c r="HW74" s="679">
        <v>2.375</v>
      </c>
      <c r="HX74" s="679">
        <v>2.375</v>
      </c>
      <c r="HY74" s="679">
        <v>2.4249999999999998</v>
      </c>
      <c r="HZ74" s="679">
        <v>2.4249999999999998</v>
      </c>
      <c r="IA74" s="679">
        <v>1.6</v>
      </c>
      <c r="IB74" s="679">
        <v>1.6</v>
      </c>
      <c r="IC74" s="679">
        <v>1.6</v>
      </c>
      <c r="ID74" s="679">
        <v>2.1</v>
      </c>
      <c r="IE74" s="679">
        <v>2.1</v>
      </c>
      <c r="IF74" s="679">
        <v>2.1</v>
      </c>
      <c r="IG74" s="679">
        <v>2.1</v>
      </c>
      <c r="IH74" s="679">
        <v>2</v>
      </c>
      <c r="II74" s="679">
        <v>2</v>
      </c>
      <c r="IJ74" s="679">
        <v>2</v>
      </c>
      <c r="IK74" s="679">
        <v>2</v>
      </c>
      <c r="IL74" s="679">
        <v>2</v>
      </c>
      <c r="IM74" s="679">
        <v>2</v>
      </c>
      <c r="IN74" s="679">
        <v>2</v>
      </c>
      <c r="IO74" s="679">
        <v>2</v>
      </c>
      <c r="IP74" s="679">
        <v>1.95</v>
      </c>
      <c r="IQ74" s="679">
        <v>1.95</v>
      </c>
      <c r="IR74" s="679">
        <v>1.95</v>
      </c>
      <c r="IS74" s="679">
        <v>1.95</v>
      </c>
      <c r="IT74" s="679">
        <v>1.95</v>
      </c>
      <c r="IU74" s="679">
        <v>1.95</v>
      </c>
      <c r="IV74" s="679">
        <v>1.95</v>
      </c>
      <c r="IW74" s="679">
        <v>1.95</v>
      </c>
      <c r="IX74" s="679">
        <v>1.95</v>
      </c>
      <c r="IY74" s="679">
        <v>1.95</v>
      </c>
      <c r="IZ74" s="679">
        <v>1.95</v>
      </c>
      <c r="JA74" s="679">
        <v>1.95</v>
      </c>
      <c r="JB74" s="679">
        <v>2.0499999999999998</v>
      </c>
      <c r="JC74" s="679">
        <v>2.0499999999999998</v>
      </c>
      <c r="JD74" s="679">
        <v>2.0499999999999998</v>
      </c>
      <c r="JE74" s="679">
        <v>2.0499999999999998</v>
      </c>
      <c r="JF74" s="679">
        <v>2.1</v>
      </c>
      <c r="JG74" s="679">
        <v>2.1</v>
      </c>
      <c r="JH74" s="679">
        <v>2.1</v>
      </c>
      <c r="JI74" s="679">
        <v>2.1</v>
      </c>
      <c r="JJ74" s="679">
        <v>2.1</v>
      </c>
      <c r="JK74" s="679">
        <v>2.1</v>
      </c>
      <c r="JL74" s="679">
        <v>2.1</v>
      </c>
      <c r="JM74" s="679">
        <v>2.1</v>
      </c>
      <c r="JN74" s="679">
        <v>2.2999999999999998</v>
      </c>
      <c r="JO74" s="679">
        <v>2.2999999999999998</v>
      </c>
      <c r="JP74" s="679">
        <v>2.2999999999999998</v>
      </c>
      <c r="JQ74" s="679">
        <v>2.2999999999999998</v>
      </c>
      <c r="JR74" s="679">
        <v>2.2999999999999998</v>
      </c>
      <c r="JS74" s="679">
        <v>2.2999999999999998</v>
      </c>
      <c r="JT74" s="679">
        <v>2.2999999999999998</v>
      </c>
      <c r="JU74" s="679">
        <v>2.375</v>
      </c>
      <c r="JV74" s="679">
        <v>2.375</v>
      </c>
      <c r="JW74" s="679">
        <v>2.375</v>
      </c>
      <c r="JX74" s="679">
        <v>2.375</v>
      </c>
      <c r="JY74" s="679">
        <v>2.4249999999999998</v>
      </c>
      <c r="JZ74" s="679">
        <v>2.4249999999999998</v>
      </c>
      <c r="KA74" s="679">
        <v>1.6</v>
      </c>
      <c r="KB74" s="679">
        <v>1.6</v>
      </c>
      <c r="KC74" s="679">
        <v>1.6</v>
      </c>
      <c r="KD74" s="679">
        <v>2.1</v>
      </c>
      <c r="KE74" s="679">
        <v>2.1</v>
      </c>
      <c r="KF74" s="679">
        <v>2.1</v>
      </c>
      <c r="KG74" s="679">
        <v>2.1</v>
      </c>
      <c r="KH74" s="679">
        <v>2</v>
      </c>
      <c r="KI74" s="679">
        <v>2</v>
      </c>
      <c r="KJ74" s="679">
        <v>2</v>
      </c>
      <c r="KK74" s="679">
        <v>2</v>
      </c>
      <c r="KL74" s="679">
        <v>2</v>
      </c>
      <c r="KM74" s="679">
        <v>2</v>
      </c>
      <c r="KN74" s="679">
        <v>2</v>
      </c>
      <c r="KO74" s="679">
        <v>2</v>
      </c>
      <c r="KP74" s="679">
        <v>1.95</v>
      </c>
      <c r="KQ74" s="679">
        <v>1.95</v>
      </c>
      <c r="KR74" s="679">
        <v>1.95</v>
      </c>
      <c r="KS74" s="679">
        <v>1.95</v>
      </c>
      <c r="KT74" s="679">
        <v>1.95</v>
      </c>
      <c r="KU74" s="679">
        <v>1.95</v>
      </c>
      <c r="KV74" s="679">
        <v>1.95</v>
      </c>
      <c r="KW74" s="679">
        <v>1.95</v>
      </c>
      <c r="KX74" s="679">
        <v>1.95</v>
      </c>
      <c r="KY74" s="679">
        <v>1.95</v>
      </c>
      <c r="KZ74" s="679">
        <v>1.95</v>
      </c>
      <c r="LA74" s="679">
        <v>1.95</v>
      </c>
      <c r="LB74" s="679">
        <v>2.0499999999999998</v>
      </c>
      <c r="LC74" s="679">
        <v>2.0499999999999998</v>
      </c>
      <c r="LD74" s="679">
        <v>2.0499999999999998</v>
      </c>
      <c r="LE74" s="679">
        <v>2.0499999999999998</v>
      </c>
      <c r="LF74" s="679">
        <v>2.1</v>
      </c>
      <c r="LG74" s="679">
        <v>2.1</v>
      </c>
      <c r="LH74" s="679">
        <v>2.1</v>
      </c>
      <c r="LI74" s="679">
        <v>2.1</v>
      </c>
      <c r="LJ74" s="679">
        <v>2.1</v>
      </c>
      <c r="LK74" s="679">
        <v>2.1</v>
      </c>
      <c r="LL74" s="679">
        <v>2.1</v>
      </c>
      <c r="LM74" s="679">
        <v>2.1</v>
      </c>
      <c r="LN74" s="679">
        <v>2.2999999999999998</v>
      </c>
      <c r="LO74" s="679">
        <v>2.2999999999999998</v>
      </c>
      <c r="LP74" s="679">
        <v>2.2999999999999998</v>
      </c>
      <c r="LQ74" s="679">
        <v>2.2999999999999998</v>
      </c>
      <c r="LR74" s="679">
        <v>2.2999999999999998</v>
      </c>
      <c r="LS74" s="679">
        <v>2.2999999999999998</v>
      </c>
      <c r="LT74" s="679">
        <v>2.2999999999999998</v>
      </c>
      <c r="LU74" s="679">
        <v>2.375</v>
      </c>
      <c r="LV74" s="679">
        <v>2.375</v>
      </c>
      <c r="LW74" s="679">
        <v>2.375</v>
      </c>
      <c r="LX74" s="679">
        <v>2.375</v>
      </c>
      <c r="LY74" s="679">
        <v>2.4249999999999998</v>
      </c>
      <c r="LZ74" s="679">
        <v>2.4249999999999998</v>
      </c>
      <c r="MA74" s="679">
        <v>1.6</v>
      </c>
      <c r="MB74" s="679">
        <v>1.6</v>
      </c>
      <c r="MC74" s="679">
        <v>1.6</v>
      </c>
      <c r="MD74" s="679">
        <v>2.1</v>
      </c>
      <c r="ME74" s="679">
        <v>2.1</v>
      </c>
      <c r="MF74" s="679">
        <v>2.1</v>
      </c>
      <c r="MG74" s="679">
        <v>2.1</v>
      </c>
      <c r="MH74" s="679">
        <v>2</v>
      </c>
      <c r="MI74" s="679">
        <v>2</v>
      </c>
      <c r="MJ74" s="679">
        <v>2</v>
      </c>
      <c r="MK74" s="679">
        <v>2</v>
      </c>
      <c r="ML74" s="679">
        <v>2</v>
      </c>
      <c r="MM74" s="679">
        <v>2</v>
      </c>
      <c r="MN74" s="679">
        <v>2</v>
      </c>
      <c r="MO74" s="679">
        <v>2</v>
      </c>
      <c r="MP74" s="679">
        <v>1.95</v>
      </c>
      <c r="MQ74" s="679">
        <v>1.95</v>
      </c>
      <c r="MR74" s="679">
        <v>1.95</v>
      </c>
      <c r="MS74" s="679">
        <v>1.95</v>
      </c>
      <c r="MT74" s="679">
        <v>1.95</v>
      </c>
      <c r="MU74" s="679">
        <v>1.95</v>
      </c>
      <c r="MV74" s="679">
        <v>1.95</v>
      </c>
      <c r="MW74" s="679">
        <v>1.95</v>
      </c>
      <c r="MX74" s="679">
        <v>1.95</v>
      </c>
      <c r="MY74" s="679">
        <v>1.95</v>
      </c>
      <c r="MZ74" s="679">
        <v>1.95</v>
      </c>
      <c r="NA74" s="679">
        <v>1.95</v>
      </c>
      <c r="NB74" s="679">
        <v>2.0499999999999998</v>
      </c>
      <c r="NC74" s="679">
        <v>2.0499999999999998</v>
      </c>
      <c r="ND74" s="679">
        <v>2.0499999999999998</v>
      </c>
      <c r="NE74" s="679">
        <v>2.0499999999999998</v>
      </c>
      <c r="NF74" s="679">
        <v>2.1</v>
      </c>
      <c r="NG74" s="679">
        <v>2.1</v>
      </c>
      <c r="NH74" s="679">
        <v>2.1</v>
      </c>
      <c r="NI74" s="679">
        <v>2.1</v>
      </c>
      <c r="NJ74" s="679">
        <v>2.1</v>
      </c>
      <c r="NK74" s="679">
        <v>2.1</v>
      </c>
      <c r="NL74" s="679">
        <v>2.1</v>
      </c>
      <c r="NM74" s="679">
        <v>2.1</v>
      </c>
      <c r="NN74" s="679">
        <v>2.2999999999999998</v>
      </c>
      <c r="NO74" s="679">
        <v>2.2999999999999998</v>
      </c>
      <c r="NP74" s="679">
        <v>2.2999999999999998</v>
      </c>
      <c r="NQ74" s="679">
        <v>2.2999999999999998</v>
      </c>
      <c r="NR74" s="679">
        <v>2.2999999999999998</v>
      </c>
      <c r="NS74" s="679">
        <v>2.2999999999999998</v>
      </c>
      <c r="NT74" s="679">
        <v>2.2999999999999998</v>
      </c>
      <c r="NU74" s="679">
        <v>2.375</v>
      </c>
      <c r="NV74" s="679">
        <v>2.375</v>
      </c>
      <c r="NW74" s="679">
        <v>2.375</v>
      </c>
      <c r="NX74" s="679">
        <v>2.375</v>
      </c>
      <c r="NY74" s="679">
        <v>2.4249999999999998</v>
      </c>
      <c r="NZ74" s="679">
        <v>2.4249999999999998</v>
      </c>
      <c r="OA74" s="679">
        <v>1.6</v>
      </c>
      <c r="OB74" s="679">
        <v>1.6</v>
      </c>
      <c r="OC74" s="679">
        <v>1.6</v>
      </c>
      <c r="OD74" s="679">
        <v>2.1</v>
      </c>
      <c r="OE74" s="679">
        <v>2.1</v>
      </c>
      <c r="OF74" s="679">
        <v>2.1</v>
      </c>
      <c r="OG74" s="679">
        <v>2.1</v>
      </c>
      <c r="OH74" s="679">
        <v>2</v>
      </c>
      <c r="OI74" s="679">
        <v>2</v>
      </c>
      <c r="OJ74" s="679">
        <v>2</v>
      </c>
      <c r="OK74" s="679">
        <v>2</v>
      </c>
      <c r="OL74" s="679">
        <v>2</v>
      </c>
      <c r="OM74" s="679">
        <v>2</v>
      </c>
      <c r="ON74" s="679">
        <v>2</v>
      </c>
      <c r="OO74" s="679">
        <v>2</v>
      </c>
      <c r="OP74" s="679">
        <v>1.95</v>
      </c>
      <c r="OQ74" s="679">
        <v>1.95</v>
      </c>
      <c r="OR74" s="679">
        <v>1.95</v>
      </c>
      <c r="OS74" s="679">
        <v>1.95</v>
      </c>
      <c r="OT74" s="679">
        <v>1.95</v>
      </c>
      <c r="OU74" s="679">
        <v>1.95</v>
      </c>
      <c r="OV74" s="679">
        <v>1.95</v>
      </c>
      <c r="OW74" s="679">
        <v>1.95</v>
      </c>
      <c r="OX74" s="679">
        <v>1.95</v>
      </c>
      <c r="OY74" s="679">
        <v>1.95</v>
      </c>
      <c r="OZ74" s="679">
        <v>1.95</v>
      </c>
      <c r="PA74" s="679">
        <v>1.95</v>
      </c>
      <c r="PB74" s="679">
        <v>2.0499999999999998</v>
      </c>
      <c r="PC74" s="679">
        <v>2.0499999999999998</v>
      </c>
      <c r="PD74" s="679">
        <v>2.0499999999999998</v>
      </c>
      <c r="PE74" s="679">
        <v>2.0499999999999998</v>
      </c>
      <c r="PF74" s="679">
        <v>2.1</v>
      </c>
      <c r="PG74" s="679">
        <v>2.1</v>
      </c>
      <c r="PH74" s="679">
        <v>2.1</v>
      </c>
      <c r="PI74" s="679">
        <v>2.1</v>
      </c>
      <c r="PJ74" s="679">
        <v>2.1</v>
      </c>
      <c r="PK74" s="679">
        <v>2.1</v>
      </c>
      <c r="PL74" s="679">
        <v>2.1</v>
      </c>
      <c r="PM74" s="679">
        <v>2.1</v>
      </c>
      <c r="PN74" s="679">
        <v>2.2999999999999998</v>
      </c>
      <c r="PO74" s="679">
        <v>2.2999999999999998</v>
      </c>
      <c r="PP74" s="679">
        <v>2.2999999999999998</v>
      </c>
      <c r="PQ74" s="679">
        <v>2.2999999999999998</v>
      </c>
      <c r="PR74" s="679">
        <v>2.2999999999999998</v>
      </c>
      <c r="PS74" s="679">
        <v>2.2999999999999998</v>
      </c>
      <c r="PT74" s="679">
        <v>2.2999999999999998</v>
      </c>
      <c r="PU74" s="679">
        <v>2.375</v>
      </c>
      <c r="PV74" s="679">
        <v>2.375</v>
      </c>
      <c r="PW74" s="679">
        <v>2.375</v>
      </c>
      <c r="PX74" s="679">
        <v>2.375</v>
      </c>
      <c r="PY74" s="679">
        <v>2.4249999999999998</v>
      </c>
      <c r="PZ74" s="679">
        <v>2.4249999999999998</v>
      </c>
      <c r="QA74" s="679">
        <v>1.6</v>
      </c>
      <c r="QB74" s="679">
        <v>1.6</v>
      </c>
      <c r="QC74" s="679">
        <v>1.6</v>
      </c>
      <c r="QD74" s="679">
        <v>2.1</v>
      </c>
      <c r="QE74" s="679">
        <v>2.1</v>
      </c>
      <c r="QF74" s="679">
        <v>2.1</v>
      </c>
      <c r="QG74" s="679">
        <v>2.1</v>
      </c>
      <c r="QH74" s="679">
        <v>2</v>
      </c>
      <c r="QI74" s="679">
        <v>2</v>
      </c>
      <c r="QJ74" s="679">
        <v>2</v>
      </c>
      <c r="QK74" s="679">
        <v>2</v>
      </c>
      <c r="QL74" s="679">
        <v>2</v>
      </c>
      <c r="QM74" s="679">
        <v>2</v>
      </c>
      <c r="QN74" s="679">
        <v>2</v>
      </c>
      <c r="QO74" s="679">
        <v>2</v>
      </c>
      <c r="QP74" s="679">
        <v>1.95</v>
      </c>
      <c r="QQ74" s="679">
        <v>1.95</v>
      </c>
      <c r="QR74" s="679">
        <v>1.95</v>
      </c>
      <c r="QS74" s="679">
        <v>1.95</v>
      </c>
      <c r="QT74" s="679">
        <v>1.95</v>
      </c>
      <c r="QU74" s="679">
        <v>1.95</v>
      </c>
      <c r="QV74" s="679">
        <v>1.95</v>
      </c>
      <c r="QW74" s="679">
        <v>1.95</v>
      </c>
      <c r="QX74" s="679">
        <v>1.95</v>
      </c>
      <c r="QY74" s="679">
        <v>1.95</v>
      </c>
      <c r="QZ74" s="679">
        <v>1.95</v>
      </c>
      <c r="RA74" s="679">
        <v>1.95</v>
      </c>
      <c r="RB74" s="679">
        <v>2.0499999999999998</v>
      </c>
      <c r="RC74" s="679">
        <v>2.0499999999999998</v>
      </c>
      <c r="RD74" s="679">
        <v>2.0499999999999998</v>
      </c>
      <c r="RE74" s="679">
        <v>2.0499999999999998</v>
      </c>
      <c r="RF74" s="679">
        <v>2.1</v>
      </c>
      <c r="RG74" s="679">
        <v>2.1</v>
      </c>
      <c r="RH74" s="679">
        <v>2.1</v>
      </c>
      <c r="RI74" s="679">
        <v>2.1</v>
      </c>
      <c r="RJ74" s="679">
        <v>2.1</v>
      </c>
      <c r="RK74" s="679">
        <v>2.1</v>
      </c>
      <c r="RL74" s="679">
        <v>2.1</v>
      </c>
      <c r="RM74" s="679">
        <v>2.1</v>
      </c>
      <c r="RN74" s="679">
        <v>2.2999999999999998</v>
      </c>
      <c r="RO74" s="679">
        <v>2.2999999999999998</v>
      </c>
      <c r="RP74" s="679">
        <v>2.2999999999999998</v>
      </c>
      <c r="RQ74" s="679">
        <v>2.2999999999999998</v>
      </c>
      <c r="RR74" s="679">
        <v>2.2999999999999998</v>
      </c>
      <c r="RS74" s="679">
        <v>2.2999999999999998</v>
      </c>
      <c r="RT74" s="679">
        <v>2.2999999999999998</v>
      </c>
      <c r="RU74" s="679">
        <v>2.375</v>
      </c>
      <c r="RV74" s="679">
        <v>2.375</v>
      </c>
      <c r="RW74" s="679">
        <v>2.375</v>
      </c>
      <c r="RX74" s="679">
        <v>2.375</v>
      </c>
      <c r="RY74" s="679">
        <v>2.4249999999999998</v>
      </c>
      <c r="RZ74" s="679">
        <v>2.4249999999999998</v>
      </c>
      <c r="SA74" s="679">
        <v>1.6</v>
      </c>
      <c r="SB74" s="679">
        <v>1.6</v>
      </c>
      <c r="SC74" s="679">
        <v>1.6</v>
      </c>
      <c r="SD74" s="679">
        <v>2.1</v>
      </c>
      <c r="SE74" s="679">
        <v>2.1</v>
      </c>
      <c r="SF74" s="679">
        <v>2.1</v>
      </c>
      <c r="SG74" s="679">
        <v>2.1</v>
      </c>
      <c r="SH74" s="679">
        <v>2</v>
      </c>
      <c r="SI74" s="471"/>
      <c r="SJ74" s="452"/>
      <c r="SK74" s="440"/>
      <c r="SL74" s="440"/>
      <c r="SM74" s="440"/>
    </row>
    <row r="75" spans="1:507" ht="5.0999999999999996" customHeight="1" outlineLevel="2" x14ac:dyDescent="0.25">
      <c r="A75" s="440"/>
      <c r="B75" s="449"/>
      <c r="C75" s="659">
        <f>INT($C$40)+2.005</f>
        <v>3.0049999999999999</v>
      </c>
      <c r="D75" s="471"/>
      <c r="E75" s="471"/>
      <c r="F75" s="471"/>
      <c r="G75" s="471"/>
      <c r="H75" s="471"/>
      <c r="I75" s="471"/>
      <c r="J75" s="471"/>
      <c r="K75" s="471"/>
      <c r="L75" s="471"/>
      <c r="M75" s="471"/>
      <c r="N75" s="471"/>
      <c r="O75" s="471"/>
      <c r="P75" s="471"/>
      <c r="Q75" s="471"/>
      <c r="R75" s="471"/>
      <c r="S75" s="471"/>
      <c r="T75" s="471"/>
      <c r="U75" s="471"/>
      <c r="V75" s="471"/>
      <c r="W75" s="471"/>
      <c r="X75" s="471"/>
      <c r="Y75" s="471"/>
      <c r="Z75" s="471"/>
      <c r="AA75" s="471"/>
      <c r="AB75" s="471"/>
      <c r="AC75" s="471"/>
      <c r="AD75" s="471"/>
      <c r="AE75" s="471"/>
      <c r="AF75" s="471"/>
      <c r="AG75" s="471"/>
      <c r="AH75" s="471"/>
      <c r="AI75" s="471"/>
      <c r="AJ75" s="471"/>
      <c r="AK75" s="471"/>
      <c r="AL75" s="471"/>
      <c r="AM75" s="471"/>
      <c r="AN75" s="471"/>
      <c r="AO75" s="471"/>
      <c r="AP75" s="471"/>
      <c r="AQ75" s="471"/>
      <c r="AR75" s="471"/>
      <c r="AS75" s="471"/>
      <c r="AT75" s="471"/>
      <c r="AU75" s="471"/>
      <c r="AV75" s="471"/>
      <c r="AW75" s="471"/>
      <c r="AX75" s="471"/>
      <c r="AY75" s="471"/>
      <c r="AZ75" s="471"/>
      <c r="BA75" s="471"/>
      <c r="BB75" s="471"/>
      <c r="BC75" s="471"/>
      <c r="BD75" s="471"/>
      <c r="BE75" s="471"/>
      <c r="BF75" s="471"/>
      <c r="BG75" s="471"/>
      <c r="BH75" s="471"/>
      <c r="BI75" s="471"/>
      <c r="BJ75" s="471"/>
      <c r="BK75" s="471"/>
      <c r="BL75" s="471"/>
      <c r="BM75" s="471"/>
      <c r="BN75" s="471"/>
      <c r="BO75" s="471"/>
      <c r="BP75" s="471"/>
      <c r="BQ75" s="471"/>
      <c r="BR75" s="471"/>
      <c r="BS75" s="471"/>
      <c r="BT75" s="471"/>
      <c r="BU75" s="471"/>
      <c r="BV75" s="471"/>
      <c r="BW75" s="471"/>
      <c r="BX75" s="471"/>
      <c r="BY75" s="471"/>
      <c r="BZ75" s="471"/>
      <c r="CA75" s="471"/>
      <c r="CB75" s="471"/>
      <c r="CC75" s="471"/>
      <c r="CD75" s="471"/>
      <c r="CE75" s="471"/>
      <c r="CF75" s="471"/>
      <c r="CG75" s="471"/>
      <c r="CH75" s="471"/>
      <c r="CI75" s="471"/>
      <c r="CJ75" s="471"/>
      <c r="CK75" s="471"/>
      <c r="CL75" s="471"/>
      <c r="CM75" s="471"/>
      <c r="CN75" s="471"/>
      <c r="CO75" s="471"/>
      <c r="CP75" s="471"/>
      <c r="CQ75" s="471"/>
      <c r="CR75" s="471"/>
      <c r="CS75" s="471"/>
      <c r="CT75" s="471"/>
      <c r="CU75" s="471"/>
      <c r="CV75" s="471"/>
      <c r="CW75" s="471"/>
      <c r="CX75" s="471"/>
      <c r="CY75" s="471"/>
      <c r="CZ75" s="471"/>
      <c r="DA75" s="471"/>
      <c r="DB75" s="471"/>
      <c r="DC75" s="471"/>
      <c r="DD75" s="471"/>
      <c r="DE75" s="471"/>
      <c r="DF75" s="471"/>
      <c r="DG75" s="471"/>
      <c r="DH75" s="471"/>
      <c r="DI75" s="471"/>
      <c r="DJ75" s="471"/>
      <c r="DK75" s="471"/>
      <c r="DL75" s="471"/>
      <c r="DM75" s="471"/>
      <c r="DN75" s="471"/>
      <c r="DO75" s="471"/>
      <c r="DP75" s="471"/>
      <c r="DQ75" s="471"/>
      <c r="DR75" s="471"/>
      <c r="DS75" s="471"/>
      <c r="DT75" s="471"/>
      <c r="DU75" s="471"/>
      <c r="DV75" s="471"/>
      <c r="DW75" s="471"/>
      <c r="DX75" s="471"/>
      <c r="DY75" s="471"/>
      <c r="DZ75" s="471"/>
      <c r="EA75" s="471"/>
      <c r="EB75" s="471"/>
      <c r="EC75" s="471"/>
      <c r="ED75" s="471"/>
      <c r="EE75" s="471"/>
      <c r="EF75" s="471"/>
      <c r="EG75" s="471"/>
      <c r="EH75" s="471"/>
      <c r="EI75" s="471"/>
      <c r="EJ75" s="471"/>
      <c r="EK75" s="471"/>
      <c r="EL75" s="471"/>
      <c r="EM75" s="471"/>
      <c r="EN75" s="471"/>
      <c r="EO75" s="471"/>
      <c r="EP75" s="471"/>
      <c r="EQ75" s="471"/>
      <c r="ER75" s="471"/>
      <c r="ES75" s="471"/>
      <c r="ET75" s="471"/>
      <c r="EU75" s="471"/>
      <c r="EV75" s="471"/>
      <c r="EW75" s="471"/>
      <c r="EX75" s="471"/>
      <c r="EY75" s="471"/>
      <c r="EZ75" s="471"/>
      <c r="FA75" s="471"/>
      <c r="FB75" s="471"/>
      <c r="FC75" s="471"/>
      <c r="FD75" s="471"/>
      <c r="FE75" s="471"/>
      <c r="FF75" s="471"/>
      <c r="FG75" s="471"/>
      <c r="FH75" s="471"/>
      <c r="FI75" s="471"/>
      <c r="FJ75" s="471"/>
      <c r="FK75" s="471"/>
      <c r="FL75" s="471"/>
      <c r="FM75" s="471"/>
      <c r="FN75" s="471"/>
      <c r="FO75" s="471"/>
      <c r="FP75" s="471"/>
      <c r="FQ75" s="471"/>
      <c r="FR75" s="471"/>
      <c r="FS75" s="471"/>
      <c r="FT75" s="471"/>
      <c r="FU75" s="471"/>
      <c r="FV75" s="471"/>
      <c r="FW75" s="471"/>
      <c r="FX75" s="471"/>
      <c r="FY75" s="471"/>
      <c r="FZ75" s="471"/>
      <c r="GA75" s="471"/>
      <c r="GB75" s="471"/>
      <c r="GC75" s="471"/>
      <c r="GD75" s="471"/>
      <c r="GE75" s="471"/>
      <c r="GF75" s="471"/>
      <c r="GG75" s="471"/>
      <c r="GH75" s="471"/>
      <c r="GI75" s="471"/>
      <c r="GJ75" s="471"/>
      <c r="GK75" s="471"/>
      <c r="GL75" s="471"/>
      <c r="GM75" s="471"/>
      <c r="GN75" s="471"/>
      <c r="GO75" s="471"/>
      <c r="GP75" s="471"/>
      <c r="GQ75" s="471"/>
      <c r="GR75" s="471"/>
      <c r="GS75" s="471"/>
      <c r="GT75" s="471"/>
      <c r="GU75" s="471"/>
      <c r="GV75" s="471"/>
      <c r="GW75" s="471"/>
      <c r="GX75" s="471"/>
      <c r="GY75" s="471"/>
      <c r="GZ75" s="471"/>
      <c r="HA75" s="471"/>
      <c r="HB75" s="471"/>
      <c r="HC75" s="471"/>
      <c r="HD75" s="471"/>
      <c r="HE75" s="471"/>
      <c r="HF75" s="471"/>
      <c r="HG75" s="471"/>
      <c r="HH75" s="471"/>
      <c r="HI75" s="471"/>
      <c r="HJ75" s="471"/>
      <c r="HK75" s="471"/>
      <c r="HL75" s="471"/>
      <c r="HM75" s="471"/>
      <c r="HN75" s="471"/>
      <c r="HO75" s="471"/>
      <c r="HP75" s="471"/>
      <c r="HQ75" s="471"/>
      <c r="HR75" s="471"/>
      <c r="HS75" s="471"/>
      <c r="HT75" s="471"/>
      <c r="HU75" s="471"/>
      <c r="HV75" s="471"/>
      <c r="HW75" s="471"/>
      <c r="HX75" s="471"/>
      <c r="HY75" s="471"/>
      <c r="HZ75" s="471"/>
      <c r="IA75" s="471"/>
      <c r="IB75" s="471"/>
      <c r="IC75" s="471"/>
      <c r="ID75" s="471"/>
      <c r="IE75" s="471"/>
      <c r="IF75" s="471"/>
      <c r="IG75" s="471"/>
      <c r="IH75" s="471"/>
      <c r="II75" s="471"/>
      <c r="IJ75" s="471"/>
      <c r="IK75" s="471"/>
      <c r="IL75" s="471"/>
      <c r="IM75" s="471"/>
      <c r="IN75" s="471"/>
      <c r="IO75" s="471"/>
      <c r="IP75" s="471"/>
      <c r="IQ75" s="471"/>
      <c r="IR75" s="471"/>
      <c r="IS75" s="471"/>
      <c r="IT75" s="471"/>
      <c r="IU75" s="471"/>
      <c r="IV75" s="471"/>
      <c r="IW75" s="471"/>
      <c r="IX75" s="471"/>
      <c r="IY75" s="471"/>
      <c r="IZ75" s="471"/>
      <c r="JA75" s="471"/>
      <c r="JB75" s="471"/>
      <c r="JC75" s="471"/>
      <c r="JD75" s="471"/>
      <c r="JE75" s="471"/>
      <c r="JF75" s="471"/>
      <c r="JG75" s="471"/>
      <c r="JH75" s="471"/>
      <c r="JI75" s="471"/>
      <c r="JJ75" s="471"/>
      <c r="JK75" s="471"/>
      <c r="JL75" s="471"/>
      <c r="JM75" s="471"/>
      <c r="JN75" s="471"/>
      <c r="JO75" s="471"/>
      <c r="JP75" s="471"/>
      <c r="JQ75" s="471"/>
      <c r="JR75" s="471"/>
      <c r="JS75" s="471"/>
      <c r="JT75" s="471"/>
      <c r="JU75" s="471"/>
      <c r="JV75" s="471"/>
      <c r="JW75" s="471"/>
      <c r="JX75" s="471"/>
      <c r="JY75" s="471"/>
      <c r="JZ75" s="471"/>
      <c r="KA75" s="471"/>
      <c r="KB75" s="471"/>
      <c r="KC75" s="471"/>
      <c r="KD75" s="471"/>
      <c r="KE75" s="471"/>
      <c r="KF75" s="471"/>
      <c r="KG75" s="471"/>
      <c r="KH75" s="471"/>
      <c r="KI75" s="471"/>
      <c r="KJ75" s="471"/>
      <c r="KK75" s="471"/>
      <c r="KL75" s="471"/>
      <c r="KM75" s="471"/>
      <c r="KN75" s="471"/>
      <c r="KO75" s="471"/>
      <c r="KP75" s="471"/>
      <c r="KQ75" s="471"/>
      <c r="KR75" s="471"/>
      <c r="KS75" s="471"/>
      <c r="KT75" s="471"/>
      <c r="KU75" s="471"/>
      <c r="KV75" s="471"/>
      <c r="KW75" s="471"/>
      <c r="KX75" s="471"/>
      <c r="KY75" s="471"/>
      <c r="KZ75" s="471"/>
      <c r="LA75" s="471"/>
      <c r="LB75" s="471"/>
      <c r="LC75" s="471"/>
      <c r="LD75" s="471"/>
      <c r="LE75" s="471"/>
      <c r="LF75" s="471"/>
      <c r="LG75" s="471"/>
      <c r="LH75" s="471"/>
      <c r="LI75" s="471"/>
      <c r="LJ75" s="471"/>
      <c r="LK75" s="471"/>
      <c r="LL75" s="471"/>
      <c r="LM75" s="471"/>
      <c r="LN75" s="471"/>
      <c r="LO75" s="471"/>
      <c r="LP75" s="471"/>
      <c r="LQ75" s="471"/>
      <c r="LR75" s="471"/>
      <c r="LS75" s="471"/>
      <c r="LT75" s="471"/>
      <c r="LU75" s="471"/>
      <c r="LV75" s="471"/>
      <c r="LW75" s="471"/>
      <c r="LX75" s="471"/>
      <c r="LY75" s="471"/>
      <c r="LZ75" s="471"/>
      <c r="MA75" s="471"/>
      <c r="MB75" s="471"/>
      <c r="MC75" s="471"/>
      <c r="MD75" s="471"/>
      <c r="ME75" s="471"/>
      <c r="MF75" s="471"/>
      <c r="MG75" s="471"/>
      <c r="MH75" s="471"/>
      <c r="MI75" s="471"/>
      <c r="MJ75" s="471"/>
      <c r="MK75" s="471"/>
      <c r="ML75" s="471"/>
      <c r="MM75" s="471"/>
      <c r="MN75" s="471"/>
      <c r="MO75" s="471"/>
      <c r="MP75" s="471"/>
      <c r="MQ75" s="471"/>
      <c r="MR75" s="471"/>
      <c r="MS75" s="471"/>
      <c r="MT75" s="471"/>
      <c r="MU75" s="471"/>
      <c r="MV75" s="471"/>
      <c r="MW75" s="471"/>
      <c r="MX75" s="471"/>
      <c r="MY75" s="471"/>
      <c r="MZ75" s="471"/>
      <c r="NA75" s="471"/>
      <c r="NB75" s="471"/>
      <c r="NC75" s="471"/>
      <c r="ND75" s="471"/>
      <c r="NE75" s="471"/>
      <c r="NF75" s="471"/>
      <c r="NG75" s="471"/>
      <c r="NH75" s="471"/>
      <c r="NI75" s="471"/>
      <c r="NJ75" s="471"/>
      <c r="NK75" s="471"/>
      <c r="NL75" s="471"/>
      <c r="NM75" s="471"/>
      <c r="NN75" s="471"/>
      <c r="NO75" s="471"/>
      <c r="NP75" s="471"/>
      <c r="NQ75" s="471"/>
      <c r="NR75" s="471"/>
      <c r="NS75" s="471"/>
      <c r="NT75" s="471"/>
      <c r="NU75" s="471"/>
      <c r="NV75" s="471"/>
      <c r="NW75" s="471"/>
      <c r="NX75" s="471"/>
      <c r="NY75" s="471"/>
      <c r="NZ75" s="471"/>
      <c r="OA75" s="471"/>
      <c r="OB75" s="471"/>
      <c r="OC75" s="471"/>
      <c r="OD75" s="471"/>
      <c r="OE75" s="471"/>
      <c r="OF75" s="471"/>
      <c r="OG75" s="471"/>
      <c r="OH75" s="471"/>
      <c r="OI75" s="471"/>
      <c r="OJ75" s="471"/>
      <c r="OK75" s="471"/>
      <c r="OL75" s="471"/>
      <c r="OM75" s="471"/>
      <c r="ON75" s="471"/>
      <c r="OO75" s="471"/>
      <c r="OP75" s="471"/>
      <c r="OQ75" s="471"/>
      <c r="OR75" s="471"/>
      <c r="OS75" s="471"/>
      <c r="OT75" s="471"/>
      <c r="OU75" s="471"/>
      <c r="OV75" s="471"/>
      <c r="OW75" s="471"/>
      <c r="OX75" s="471"/>
      <c r="OY75" s="471"/>
      <c r="OZ75" s="471"/>
      <c r="PA75" s="471"/>
      <c r="PB75" s="471"/>
      <c r="PC75" s="471"/>
      <c r="PD75" s="471"/>
      <c r="PE75" s="471"/>
      <c r="PF75" s="471"/>
      <c r="PG75" s="471"/>
      <c r="PH75" s="471"/>
      <c r="PI75" s="471"/>
      <c r="PJ75" s="471"/>
      <c r="PK75" s="471"/>
      <c r="PL75" s="471"/>
      <c r="PM75" s="471"/>
      <c r="PN75" s="471"/>
      <c r="PO75" s="471"/>
      <c r="PP75" s="471"/>
      <c r="PQ75" s="471"/>
      <c r="PR75" s="471"/>
      <c r="PS75" s="471"/>
      <c r="PT75" s="471"/>
      <c r="PU75" s="471"/>
      <c r="PV75" s="471"/>
      <c r="PW75" s="471"/>
      <c r="PX75" s="471"/>
      <c r="PY75" s="471"/>
      <c r="PZ75" s="471"/>
      <c r="QA75" s="471"/>
      <c r="QB75" s="471"/>
      <c r="QC75" s="471"/>
      <c r="QD75" s="471"/>
      <c r="QE75" s="471"/>
      <c r="QF75" s="471"/>
      <c r="QG75" s="471"/>
      <c r="QH75" s="471"/>
      <c r="QI75" s="471"/>
      <c r="QJ75" s="471"/>
      <c r="QK75" s="471"/>
      <c r="QL75" s="471"/>
      <c r="QM75" s="471"/>
      <c r="QN75" s="471"/>
      <c r="QO75" s="471"/>
      <c r="QP75" s="471"/>
      <c r="QQ75" s="471"/>
      <c r="QR75" s="471"/>
      <c r="QS75" s="471"/>
      <c r="QT75" s="471"/>
      <c r="QU75" s="471"/>
      <c r="QV75" s="471"/>
      <c r="QW75" s="471"/>
      <c r="QX75" s="471"/>
      <c r="QY75" s="471"/>
      <c r="QZ75" s="471"/>
      <c r="RA75" s="471"/>
      <c r="RB75" s="471"/>
      <c r="RC75" s="471"/>
      <c r="RD75" s="471"/>
      <c r="RE75" s="471"/>
      <c r="RF75" s="471"/>
      <c r="RG75" s="471"/>
      <c r="RH75" s="471"/>
      <c r="RI75" s="471"/>
      <c r="RJ75" s="471"/>
      <c r="RK75" s="471"/>
      <c r="RL75" s="471"/>
      <c r="RM75" s="471"/>
      <c r="RN75" s="471"/>
      <c r="RO75" s="471"/>
      <c r="RP75" s="471"/>
      <c r="RQ75" s="471"/>
      <c r="RR75" s="471"/>
      <c r="RS75" s="471"/>
      <c r="RT75" s="471"/>
      <c r="RU75" s="471"/>
      <c r="RV75" s="471"/>
      <c r="RW75" s="471"/>
      <c r="RX75" s="471"/>
      <c r="RY75" s="471"/>
      <c r="RZ75" s="471"/>
      <c r="SA75" s="471"/>
      <c r="SB75" s="471"/>
      <c r="SC75" s="471"/>
      <c r="SD75" s="471"/>
      <c r="SE75" s="471"/>
      <c r="SF75" s="471"/>
      <c r="SG75" s="471"/>
      <c r="SH75" s="471"/>
      <c r="SI75" s="471" t="s">
        <v>507</v>
      </c>
      <c r="SJ75" s="452"/>
      <c r="SK75" s="440"/>
      <c r="SL75" s="440"/>
      <c r="SM75" s="440"/>
    </row>
    <row r="76" spans="1:507" outlineLevel="1" x14ac:dyDescent="0.25">
      <c r="A76" s="440"/>
      <c r="B76" s="449"/>
      <c r="C76" s="659">
        <f>INT($C$40)+1</f>
        <v>2</v>
      </c>
      <c r="D76" s="471"/>
      <c r="E76" s="529"/>
      <c r="F76" s="529"/>
      <c r="G76" s="471"/>
      <c r="H76" s="532" t="s">
        <v>879</v>
      </c>
      <c r="I76" s="489"/>
      <c r="J76" s="489" t="s">
        <v>891</v>
      </c>
      <c r="K76" s="458"/>
      <c r="L76" s="458"/>
      <c r="M76" s="458"/>
      <c r="N76" s="458"/>
      <c r="O76" s="458"/>
      <c r="P76" s="458"/>
      <c r="Q76" s="458"/>
      <c r="R76" s="458"/>
      <c r="S76" s="458"/>
      <c r="T76" s="458"/>
      <c r="U76" s="458"/>
      <c r="V76" s="458"/>
      <c r="W76" s="458"/>
      <c r="X76" s="458"/>
      <c r="Y76" s="458"/>
      <c r="Z76" s="458"/>
      <c r="AA76" s="458"/>
      <c r="AB76" s="458"/>
      <c r="AC76" s="458"/>
      <c r="AD76" s="458"/>
      <c r="AE76" s="458"/>
      <c r="AF76" s="458"/>
      <c r="AG76" s="458"/>
      <c r="AH76" s="458"/>
      <c r="AI76" s="458"/>
      <c r="AJ76" s="458"/>
      <c r="AK76" s="458"/>
      <c r="AL76" s="458"/>
      <c r="AM76" s="458"/>
      <c r="AN76" s="458"/>
      <c r="AO76" s="458"/>
      <c r="AP76" s="458"/>
      <c r="AQ76" s="458"/>
      <c r="AR76" s="458"/>
      <c r="AS76" s="458"/>
      <c r="AT76" s="458"/>
      <c r="AU76" s="458"/>
      <c r="AV76" s="458"/>
      <c r="AW76" s="458"/>
      <c r="AX76" s="458"/>
      <c r="AY76" s="458"/>
      <c r="AZ76" s="458"/>
      <c r="BA76" s="458"/>
      <c r="BB76" s="458"/>
      <c r="BC76" s="458"/>
      <c r="BD76" s="458"/>
      <c r="BE76" s="458"/>
      <c r="BF76" s="458"/>
      <c r="BG76" s="458"/>
      <c r="BH76" s="458"/>
      <c r="BI76" s="458"/>
      <c r="BJ76" s="458"/>
      <c r="BK76" s="458"/>
      <c r="BL76" s="458"/>
      <c r="BM76" s="458"/>
      <c r="BN76" s="458"/>
      <c r="BO76" s="458"/>
      <c r="BP76" s="458"/>
      <c r="BQ76" s="458"/>
      <c r="BR76" s="458"/>
      <c r="BS76" s="458"/>
      <c r="BT76" s="458"/>
      <c r="BU76" s="458"/>
      <c r="BV76" s="458"/>
      <c r="BW76" s="458"/>
      <c r="BX76" s="458"/>
      <c r="BY76" s="458"/>
      <c r="BZ76" s="458"/>
      <c r="CA76" s="458"/>
      <c r="CB76" s="458"/>
      <c r="CC76" s="458"/>
      <c r="CD76" s="458"/>
      <c r="CE76" s="458"/>
      <c r="CF76" s="458"/>
      <c r="CG76" s="458"/>
      <c r="CH76" s="458"/>
      <c r="CI76" s="458"/>
      <c r="CJ76" s="458"/>
      <c r="CK76" s="458"/>
      <c r="CL76" s="458"/>
      <c r="CM76" s="458"/>
      <c r="CN76" s="458"/>
      <c r="CO76" s="458"/>
      <c r="CP76" s="458"/>
      <c r="CQ76" s="521"/>
      <c r="CR76" s="521"/>
      <c r="CS76" s="521"/>
      <c r="CT76" s="521"/>
      <c r="CU76" s="521"/>
      <c r="CV76" s="521"/>
      <c r="CW76" s="521"/>
      <c r="CX76" s="521"/>
      <c r="CY76" s="521"/>
      <c r="CZ76" s="521"/>
      <c r="DA76" s="521"/>
      <c r="DB76" s="521"/>
      <c r="DC76" s="521"/>
      <c r="DD76" s="521"/>
      <c r="DE76" s="521"/>
      <c r="DF76" s="521"/>
      <c r="DG76" s="521"/>
      <c r="DH76" s="521"/>
      <c r="DI76" s="521"/>
      <c r="DJ76" s="521"/>
      <c r="DK76" s="521"/>
      <c r="DL76" s="521"/>
      <c r="DM76" s="521"/>
      <c r="DN76" s="521"/>
      <c r="DO76" s="521"/>
      <c r="DP76" s="521"/>
      <c r="DQ76" s="521"/>
      <c r="DR76" s="521"/>
      <c r="DS76" s="521"/>
      <c r="DT76" s="521"/>
      <c r="DU76" s="521"/>
      <c r="DV76" s="521"/>
      <c r="DW76" s="521"/>
      <c r="DX76" s="521"/>
      <c r="DY76" s="521"/>
      <c r="DZ76" s="521"/>
      <c r="EA76" s="521"/>
      <c r="EB76" s="521"/>
      <c r="EC76" s="521"/>
      <c r="ED76" s="521"/>
      <c r="EE76" s="521"/>
      <c r="EF76" s="521"/>
      <c r="EG76" s="521"/>
      <c r="EH76" s="521"/>
      <c r="EI76" s="521"/>
      <c r="EJ76" s="521"/>
      <c r="EK76" s="521"/>
      <c r="EL76" s="521"/>
      <c r="EM76" s="521"/>
      <c r="EN76" s="521"/>
      <c r="EO76" s="521"/>
      <c r="EP76" s="521"/>
      <c r="EQ76" s="521"/>
      <c r="ER76" s="521"/>
      <c r="ES76" s="521"/>
      <c r="ET76" s="521"/>
      <c r="EU76" s="521"/>
      <c r="EV76" s="521"/>
      <c r="EW76" s="521"/>
      <c r="EX76" s="521"/>
      <c r="EY76" s="521"/>
      <c r="EZ76" s="521"/>
      <c r="FA76" s="521"/>
      <c r="FB76" s="521"/>
      <c r="FC76" s="521"/>
      <c r="FD76" s="521"/>
      <c r="FE76" s="521"/>
      <c r="FF76" s="521"/>
      <c r="FG76" s="521"/>
      <c r="FH76" s="521"/>
      <c r="FI76" s="521"/>
      <c r="FJ76" s="521"/>
      <c r="FK76" s="521"/>
      <c r="FL76" s="521"/>
      <c r="FM76" s="521"/>
      <c r="FN76" s="521"/>
      <c r="FO76" s="521"/>
      <c r="FP76" s="521"/>
      <c r="FQ76" s="521"/>
      <c r="FR76" s="521"/>
      <c r="FS76" s="521"/>
      <c r="FT76" s="521"/>
      <c r="FU76" s="521"/>
      <c r="FV76" s="521"/>
      <c r="FW76" s="521"/>
      <c r="FX76" s="521"/>
      <c r="FY76" s="521"/>
      <c r="FZ76" s="521"/>
      <c r="GA76" s="521"/>
      <c r="GB76" s="521"/>
      <c r="GC76" s="521"/>
      <c r="GD76" s="521"/>
      <c r="GE76" s="521"/>
      <c r="GF76" s="521"/>
      <c r="GG76" s="521"/>
      <c r="GH76" s="521"/>
      <c r="GI76" s="521"/>
      <c r="GJ76" s="521"/>
      <c r="GK76" s="521"/>
      <c r="GL76" s="521"/>
      <c r="GM76" s="521"/>
      <c r="GN76" s="521"/>
      <c r="GO76" s="521"/>
      <c r="GP76" s="521"/>
      <c r="GQ76" s="521"/>
      <c r="GR76" s="521"/>
      <c r="GS76" s="521"/>
      <c r="GT76" s="521"/>
      <c r="GU76" s="521"/>
      <c r="GV76" s="521"/>
      <c r="GW76" s="521"/>
      <c r="GX76" s="521"/>
      <c r="GY76" s="521"/>
      <c r="GZ76" s="521"/>
      <c r="HA76" s="521"/>
      <c r="HB76" s="521"/>
      <c r="HC76" s="521"/>
      <c r="HD76" s="521"/>
      <c r="HE76" s="521"/>
      <c r="HF76" s="521"/>
      <c r="HG76" s="521"/>
      <c r="HH76" s="521"/>
      <c r="HI76" s="521"/>
      <c r="HJ76" s="521"/>
      <c r="HK76" s="521"/>
      <c r="HL76" s="521"/>
      <c r="HM76" s="521"/>
      <c r="HN76" s="521"/>
      <c r="HO76" s="521"/>
      <c r="HP76" s="521"/>
      <c r="HQ76" s="521"/>
      <c r="HR76" s="521"/>
      <c r="HS76" s="521"/>
      <c r="HT76" s="521"/>
      <c r="HU76" s="521"/>
      <c r="HV76" s="521"/>
      <c r="HW76" s="521"/>
      <c r="HX76" s="521"/>
      <c r="HY76" s="521"/>
      <c r="HZ76" s="521"/>
      <c r="IA76" s="521"/>
      <c r="IB76" s="521"/>
      <c r="IC76" s="521"/>
      <c r="ID76" s="521"/>
      <c r="IE76" s="521"/>
      <c r="IF76" s="521"/>
      <c r="IG76" s="521"/>
      <c r="IH76" s="521"/>
      <c r="II76" s="521"/>
      <c r="IJ76" s="521"/>
      <c r="IK76" s="521"/>
      <c r="IL76" s="521"/>
      <c r="IM76" s="521"/>
      <c r="IN76" s="521"/>
      <c r="IO76" s="521"/>
      <c r="IP76" s="521"/>
      <c r="IQ76" s="521"/>
      <c r="IR76" s="521"/>
      <c r="IS76" s="521"/>
      <c r="IT76" s="521"/>
      <c r="IU76" s="521"/>
      <c r="IV76" s="521"/>
      <c r="IW76" s="521"/>
      <c r="IX76" s="521"/>
      <c r="IY76" s="521"/>
      <c r="IZ76" s="521"/>
      <c r="JA76" s="521"/>
      <c r="JB76" s="521"/>
      <c r="JC76" s="521"/>
      <c r="JD76" s="521"/>
      <c r="JE76" s="521"/>
      <c r="JF76" s="521"/>
      <c r="JG76" s="521"/>
      <c r="JH76" s="521"/>
      <c r="JI76" s="521"/>
      <c r="JJ76" s="521"/>
      <c r="JK76" s="521"/>
      <c r="JL76" s="521"/>
      <c r="JM76" s="521"/>
      <c r="JN76" s="521"/>
      <c r="JO76" s="521"/>
      <c r="JP76" s="521"/>
      <c r="JQ76" s="521"/>
      <c r="JR76" s="521"/>
      <c r="JS76" s="521"/>
      <c r="JT76" s="521"/>
      <c r="JU76" s="521"/>
      <c r="JV76" s="521"/>
      <c r="JW76" s="521"/>
      <c r="JX76" s="521"/>
      <c r="JY76" s="521"/>
      <c r="JZ76" s="521"/>
      <c r="KA76" s="521"/>
      <c r="KB76" s="521"/>
      <c r="KC76" s="521"/>
      <c r="KD76" s="521"/>
      <c r="KE76" s="521"/>
      <c r="KF76" s="521"/>
      <c r="KG76" s="521"/>
      <c r="KH76" s="521"/>
      <c r="KI76" s="521"/>
      <c r="KJ76" s="521"/>
      <c r="KK76" s="521"/>
      <c r="KL76" s="521"/>
      <c r="KM76" s="521"/>
      <c r="KN76" s="521"/>
      <c r="KO76" s="521"/>
      <c r="KP76" s="521"/>
      <c r="KQ76" s="521"/>
      <c r="KR76" s="521"/>
      <c r="KS76" s="521"/>
      <c r="KT76" s="521"/>
      <c r="KU76" s="521"/>
      <c r="KV76" s="521"/>
      <c r="KW76" s="521"/>
      <c r="KX76" s="521"/>
      <c r="KY76" s="521"/>
      <c r="KZ76" s="521"/>
      <c r="LA76" s="521"/>
      <c r="LB76" s="521"/>
      <c r="LC76" s="521"/>
      <c r="LD76" s="521"/>
      <c r="LE76" s="521"/>
      <c r="LF76" s="521"/>
      <c r="LG76" s="521"/>
      <c r="LH76" s="521"/>
      <c r="LI76" s="521"/>
      <c r="LJ76" s="521"/>
      <c r="LK76" s="521"/>
      <c r="LL76" s="521"/>
      <c r="LM76" s="521"/>
      <c r="LN76" s="521"/>
      <c r="LO76" s="521"/>
      <c r="LP76" s="521"/>
      <c r="LQ76" s="521"/>
      <c r="LR76" s="521"/>
      <c r="LS76" s="521"/>
      <c r="LT76" s="521"/>
      <c r="LU76" s="521"/>
      <c r="LV76" s="521"/>
      <c r="LW76" s="521"/>
      <c r="LX76" s="521"/>
      <c r="LY76" s="521"/>
      <c r="LZ76" s="521"/>
      <c r="MA76" s="521"/>
      <c r="MB76" s="521"/>
      <c r="MC76" s="521"/>
      <c r="MD76" s="521"/>
      <c r="ME76" s="521"/>
      <c r="MF76" s="521"/>
      <c r="MG76" s="521"/>
      <c r="MH76" s="521"/>
      <c r="MI76" s="521"/>
      <c r="MJ76" s="521"/>
      <c r="MK76" s="521"/>
      <c r="ML76" s="521"/>
      <c r="MM76" s="521"/>
      <c r="MN76" s="521"/>
      <c r="MO76" s="521"/>
      <c r="MP76" s="521"/>
      <c r="MQ76" s="521"/>
      <c r="MR76" s="521"/>
      <c r="MS76" s="521"/>
      <c r="MT76" s="521"/>
      <c r="MU76" s="521"/>
      <c r="MV76" s="521"/>
      <c r="MW76" s="521"/>
      <c r="MX76" s="521"/>
      <c r="MY76" s="521"/>
      <c r="MZ76" s="521"/>
      <c r="NA76" s="521"/>
      <c r="NB76" s="521"/>
      <c r="NC76" s="521"/>
      <c r="ND76" s="521"/>
      <c r="NE76" s="521"/>
      <c r="NF76" s="521"/>
      <c r="NG76" s="521"/>
      <c r="NH76" s="521"/>
      <c r="NI76" s="521"/>
      <c r="NJ76" s="521"/>
      <c r="NK76" s="521"/>
      <c r="NL76" s="521"/>
      <c r="NM76" s="521"/>
      <c r="NN76" s="521"/>
      <c r="NO76" s="521"/>
      <c r="NP76" s="521"/>
      <c r="NQ76" s="521"/>
      <c r="NR76" s="521"/>
      <c r="NS76" s="521"/>
      <c r="NT76" s="521"/>
      <c r="NU76" s="521"/>
      <c r="NV76" s="521"/>
      <c r="NW76" s="521"/>
      <c r="NX76" s="521"/>
      <c r="NY76" s="521"/>
      <c r="NZ76" s="521"/>
      <c r="OA76" s="521"/>
      <c r="OB76" s="521"/>
      <c r="OC76" s="521"/>
      <c r="OD76" s="521"/>
      <c r="OE76" s="521"/>
      <c r="OF76" s="521"/>
      <c r="OG76" s="521"/>
      <c r="OH76" s="521"/>
      <c r="OI76" s="521"/>
      <c r="OJ76" s="521"/>
      <c r="OK76" s="521"/>
      <c r="OL76" s="521"/>
      <c r="OM76" s="521"/>
      <c r="ON76" s="521"/>
      <c r="OO76" s="521"/>
      <c r="OP76" s="521"/>
      <c r="OQ76" s="521"/>
      <c r="OR76" s="521"/>
      <c r="OS76" s="521"/>
      <c r="OT76" s="521"/>
      <c r="OU76" s="521"/>
      <c r="OV76" s="521"/>
      <c r="OW76" s="521"/>
      <c r="OX76" s="521"/>
      <c r="OY76" s="521"/>
      <c r="OZ76" s="521"/>
      <c r="PA76" s="521"/>
      <c r="PB76" s="521"/>
      <c r="PC76" s="521"/>
      <c r="PD76" s="521"/>
      <c r="PE76" s="521"/>
      <c r="PF76" s="521"/>
      <c r="PG76" s="521"/>
      <c r="PH76" s="521"/>
      <c r="PI76" s="521"/>
      <c r="PJ76" s="521"/>
      <c r="PK76" s="521"/>
      <c r="PL76" s="521"/>
      <c r="PM76" s="521"/>
      <c r="PN76" s="521"/>
      <c r="PO76" s="521"/>
      <c r="PP76" s="521"/>
      <c r="PQ76" s="521"/>
      <c r="PR76" s="521"/>
      <c r="PS76" s="521"/>
      <c r="PT76" s="521"/>
      <c r="PU76" s="521"/>
      <c r="PV76" s="521"/>
      <c r="PW76" s="521"/>
      <c r="PX76" s="521"/>
      <c r="PY76" s="521"/>
      <c r="PZ76" s="521"/>
      <c r="QA76" s="521"/>
      <c r="QB76" s="521"/>
      <c r="QC76" s="521"/>
      <c r="QD76" s="521"/>
      <c r="QE76" s="521"/>
      <c r="QF76" s="521"/>
      <c r="QG76" s="521"/>
      <c r="QH76" s="521"/>
      <c r="QI76" s="521"/>
      <c r="QJ76" s="521"/>
      <c r="QK76" s="521"/>
      <c r="QL76" s="521"/>
      <c r="QM76" s="521"/>
      <c r="QN76" s="521"/>
      <c r="QO76" s="521"/>
      <c r="QP76" s="521"/>
      <c r="QQ76" s="521"/>
      <c r="QR76" s="521"/>
      <c r="QS76" s="521"/>
      <c r="QT76" s="521"/>
      <c r="QU76" s="521"/>
      <c r="QV76" s="521"/>
      <c r="QW76" s="521"/>
      <c r="QX76" s="521"/>
      <c r="QY76" s="521"/>
      <c r="QZ76" s="521"/>
      <c r="RA76" s="521"/>
      <c r="RB76" s="521"/>
      <c r="RC76" s="521"/>
      <c r="RD76" s="521"/>
      <c r="RE76" s="521"/>
      <c r="RF76" s="521"/>
      <c r="RG76" s="521"/>
      <c r="RH76" s="521"/>
      <c r="RI76" s="521"/>
      <c r="RJ76" s="521"/>
      <c r="RK76" s="521"/>
      <c r="RL76" s="521"/>
      <c r="RM76" s="521"/>
      <c r="RN76" s="521"/>
      <c r="RO76" s="521"/>
      <c r="RP76" s="521"/>
      <c r="RQ76" s="521"/>
      <c r="RR76" s="521"/>
      <c r="RS76" s="521"/>
      <c r="RT76" s="521"/>
      <c r="RU76" s="521"/>
      <c r="RV76" s="521"/>
      <c r="RW76" s="521"/>
      <c r="RX76" s="521"/>
      <c r="RY76" s="521"/>
      <c r="RZ76" s="521"/>
      <c r="SA76" s="521"/>
      <c r="SB76" s="521"/>
      <c r="SC76" s="521"/>
      <c r="SD76" s="521"/>
      <c r="SE76" s="521"/>
      <c r="SF76" s="521"/>
      <c r="SG76" s="521"/>
      <c r="SH76" s="521"/>
      <c r="SI76" s="471"/>
      <c r="SJ76" s="452"/>
      <c r="SK76" s="440"/>
      <c r="SL76" s="440"/>
      <c r="SM76" s="440"/>
    </row>
    <row r="77" spans="1:507" outlineLevel="1" x14ac:dyDescent="0.25">
      <c r="A77" s="440"/>
      <c r="B77" s="449"/>
      <c r="C77" s="659">
        <f>INT($C$40)+1</f>
        <v>2</v>
      </c>
      <c r="D77" s="471"/>
      <c r="E77" s="529"/>
      <c r="F77" s="529"/>
      <c r="G77" s="471"/>
      <c r="H77" s="675" t="s">
        <v>707</v>
      </c>
      <c r="I77" s="675" t="s">
        <v>880</v>
      </c>
      <c r="J77" s="680">
        <f>COUNT($J$79:$J$112)</f>
        <v>33</v>
      </c>
      <c r="K77" s="458"/>
      <c r="L77" s="458"/>
      <c r="M77" s="458"/>
      <c r="N77" s="458"/>
      <c r="O77" s="458"/>
      <c r="P77" s="458"/>
      <c r="Q77" s="458"/>
      <c r="R77" s="458"/>
      <c r="S77" s="458"/>
      <c r="T77" s="458"/>
      <c r="U77" s="458"/>
      <c r="V77" s="458"/>
      <c r="W77" s="458"/>
      <c r="X77" s="458"/>
      <c r="Y77" s="458"/>
      <c r="Z77" s="458"/>
      <c r="AA77" s="458"/>
      <c r="AB77" s="458"/>
      <c r="AC77" s="458"/>
      <c r="AD77" s="458"/>
      <c r="AE77" s="458"/>
      <c r="AF77" s="458"/>
      <c r="AG77" s="458"/>
      <c r="AH77" s="458"/>
      <c r="AI77" s="458"/>
      <c r="AJ77" s="458"/>
      <c r="AK77" s="458"/>
      <c r="AL77" s="458"/>
      <c r="AM77" s="458"/>
      <c r="AN77" s="458"/>
      <c r="AO77" s="458"/>
      <c r="AP77" s="458"/>
      <c r="AQ77" s="458"/>
      <c r="AR77" s="458"/>
      <c r="AS77" s="458"/>
      <c r="AT77" s="458"/>
      <c r="AU77" s="458"/>
      <c r="AV77" s="458"/>
      <c r="AW77" s="458"/>
      <c r="AX77" s="458"/>
      <c r="AY77" s="458"/>
      <c r="AZ77" s="458"/>
      <c r="BA77" s="458"/>
      <c r="BB77" s="458"/>
      <c r="BC77" s="458"/>
      <c r="BD77" s="458"/>
      <c r="BE77" s="458"/>
      <c r="BF77" s="458"/>
      <c r="BG77" s="458"/>
      <c r="BH77" s="458"/>
      <c r="BI77" s="458"/>
      <c r="BJ77" s="458"/>
      <c r="BK77" s="458"/>
      <c r="BL77" s="458"/>
      <c r="BM77" s="458"/>
      <c r="BN77" s="458"/>
      <c r="BO77" s="458"/>
      <c r="BP77" s="458"/>
      <c r="BQ77" s="458"/>
      <c r="BR77" s="458"/>
      <c r="BS77" s="458"/>
      <c r="BT77" s="458"/>
      <c r="BU77" s="458"/>
      <c r="BV77" s="458"/>
      <c r="BW77" s="458"/>
      <c r="BX77" s="458"/>
      <c r="BY77" s="458"/>
      <c r="BZ77" s="458"/>
      <c r="CA77" s="458"/>
      <c r="CB77" s="458"/>
      <c r="CC77" s="458"/>
      <c r="CD77" s="458"/>
      <c r="CE77" s="458"/>
      <c r="CF77" s="458"/>
      <c r="CG77" s="458"/>
      <c r="CH77" s="458"/>
      <c r="CI77" s="458"/>
      <c r="CJ77" s="458"/>
      <c r="CK77" s="458"/>
      <c r="CL77" s="458"/>
      <c r="CM77" s="458"/>
      <c r="CN77" s="458"/>
      <c r="CO77" s="458"/>
      <c r="CP77" s="458"/>
      <c r="CQ77" s="521"/>
      <c r="CR77" s="521"/>
      <c r="CS77" s="521"/>
      <c r="CT77" s="521"/>
      <c r="CU77" s="521"/>
      <c r="CV77" s="521"/>
      <c r="CW77" s="521"/>
      <c r="CX77" s="521"/>
      <c r="CY77" s="521"/>
      <c r="CZ77" s="521"/>
      <c r="DA77" s="521"/>
      <c r="DB77" s="521"/>
      <c r="DC77" s="521"/>
      <c r="DD77" s="521"/>
      <c r="DE77" s="521"/>
      <c r="DF77" s="521"/>
      <c r="DG77" s="521"/>
      <c r="DH77" s="521"/>
      <c r="DI77" s="521"/>
      <c r="DJ77" s="521"/>
      <c r="DK77" s="521"/>
      <c r="DL77" s="521"/>
      <c r="DM77" s="521"/>
      <c r="DN77" s="521"/>
      <c r="DO77" s="521"/>
      <c r="DP77" s="521"/>
      <c r="DQ77" s="521"/>
      <c r="DR77" s="521"/>
      <c r="DS77" s="521"/>
      <c r="DT77" s="521"/>
      <c r="DU77" s="521"/>
      <c r="DV77" s="521"/>
      <c r="DW77" s="521"/>
      <c r="DX77" s="521"/>
      <c r="DY77" s="521"/>
      <c r="DZ77" s="521"/>
      <c r="EA77" s="521"/>
      <c r="EB77" s="521"/>
      <c r="EC77" s="521"/>
      <c r="ED77" s="521"/>
      <c r="EE77" s="521"/>
      <c r="EF77" s="521"/>
      <c r="EG77" s="521"/>
      <c r="EH77" s="521"/>
      <c r="EI77" s="521"/>
      <c r="EJ77" s="521"/>
      <c r="EK77" s="521"/>
      <c r="EL77" s="521"/>
      <c r="EM77" s="521"/>
      <c r="EN77" s="521"/>
      <c r="EO77" s="521"/>
      <c r="EP77" s="521"/>
      <c r="EQ77" s="521"/>
      <c r="ER77" s="521"/>
      <c r="ES77" s="521"/>
      <c r="ET77" s="521"/>
      <c r="EU77" s="521"/>
      <c r="EV77" s="521"/>
      <c r="EW77" s="521"/>
      <c r="EX77" s="521"/>
      <c r="EY77" s="521"/>
      <c r="EZ77" s="521"/>
      <c r="FA77" s="521"/>
      <c r="FB77" s="521"/>
      <c r="FC77" s="521"/>
      <c r="FD77" s="521"/>
      <c r="FE77" s="521"/>
      <c r="FF77" s="521"/>
      <c r="FG77" s="521"/>
      <c r="FH77" s="521"/>
      <c r="FI77" s="521"/>
      <c r="FJ77" s="521"/>
      <c r="FK77" s="521"/>
      <c r="FL77" s="521"/>
      <c r="FM77" s="521"/>
      <c r="FN77" s="521"/>
      <c r="FO77" s="521"/>
      <c r="FP77" s="521"/>
      <c r="FQ77" s="521"/>
      <c r="FR77" s="521"/>
      <c r="FS77" s="521"/>
      <c r="FT77" s="521"/>
      <c r="FU77" s="521"/>
      <c r="FV77" s="521"/>
      <c r="FW77" s="521"/>
      <c r="FX77" s="521"/>
      <c r="FY77" s="521"/>
      <c r="FZ77" s="521"/>
      <c r="GA77" s="521"/>
      <c r="GB77" s="521"/>
      <c r="GC77" s="521"/>
      <c r="GD77" s="521"/>
      <c r="GE77" s="521"/>
      <c r="GF77" s="521"/>
      <c r="GG77" s="521"/>
      <c r="GH77" s="521"/>
      <c r="GI77" s="521"/>
      <c r="GJ77" s="521"/>
      <c r="GK77" s="521"/>
      <c r="GL77" s="521"/>
      <c r="GM77" s="521"/>
      <c r="GN77" s="521"/>
      <c r="GO77" s="521"/>
      <c r="GP77" s="521"/>
      <c r="GQ77" s="521"/>
      <c r="GR77" s="521"/>
      <c r="GS77" s="521"/>
      <c r="GT77" s="521"/>
      <c r="GU77" s="521"/>
      <c r="GV77" s="521"/>
      <c r="GW77" s="521"/>
      <c r="GX77" s="521"/>
      <c r="GY77" s="521"/>
      <c r="GZ77" s="521"/>
      <c r="HA77" s="521"/>
      <c r="HB77" s="521"/>
      <c r="HC77" s="521"/>
      <c r="HD77" s="521"/>
      <c r="HE77" s="521"/>
      <c r="HF77" s="521"/>
      <c r="HG77" s="521"/>
      <c r="HH77" s="521"/>
      <c r="HI77" s="521"/>
      <c r="HJ77" s="521"/>
      <c r="HK77" s="521"/>
      <c r="HL77" s="521"/>
      <c r="HM77" s="521"/>
      <c r="HN77" s="521"/>
      <c r="HO77" s="521"/>
      <c r="HP77" s="521"/>
      <c r="HQ77" s="521"/>
      <c r="HR77" s="521"/>
      <c r="HS77" s="521"/>
      <c r="HT77" s="521"/>
      <c r="HU77" s="521"/>
      <c r="HV77" s="521"/>
      <c r="HW77" s="521"/>
      <c r="HX77" s="521"/>
      <c r="HY77" s="521"/>
      <c r="HZ77" s="521"/>
      <c r="IA77" s="521"/>
      <c r="IB77" s="521"/>
      <c r="IC77" s="521"/>
      <c r="ID77" s="521"/>
      <c r="IE77" s="521"/>
      <c r="IF77" s="521"/>
      <c r="IG77" s="521"/>
      <c r="IH77" s="521"/>
      <c r="II77" s="521"/>
      <c r="IJ77" s="521"/>
      <c r="IK77" s="521"/>
      <c r="IL77" s="521"/>
      <c r="IM77" s="521"/>
      <c r="IN77" s="521"/>
      <c r="IO77" s="521"/>
      <c r="IP77" s="521"/>
      <c r="IQ77" s="521"/>
      <c r="IR77" s="521"/>
      <c r="IS77" s="521"/>
      <c r="IT77" s="521"/>
      <c r="IU77" s="521"/>
      <c r="IV77" s="521"/>
      <c r="IW77" s="521"/>
      <c r="IX77" s="521"/>
      <c r="IY77" s="521"/>
      <c r="IZ77" s="521"/>
      <c r="JA77" s="521"/>
      <c r="JB77" s="521"/>
      <c r="JC77" s="521"/>
      <c r="JD77" s="521"/>
      <c r="JE77" s="521"/>
      <c r="JF77" s="521"/>
      <c r="JG77" s="521"/>
      <c r="JH77" s="521"/>
      <c r="JI77" s="521"/>
      <c r="JJ77" s="521"/>
      <c r="JK77" s="521"/>
      <c r="JL77" s="521"/>
      <c r="JM77" s="521"/>
      <c r="JN77" s="521"/>
      <c r="JO77" s="521"/>
      <c r="JP77" s="521"/>
      <c r="JQ77" s="521"/>
      <c r="JR77" s="521"/>
      <c r="JS77" s="521"/>
      <c r="JT77" s="521"/>
      <c r="JU77" s="521"/>
      <c r="JV77" s="521"/>
      <c r="JW77" s="521"/>
      <c r="JX77" s="521"/>
      <c r="JY77" s="521"/>
      <c r="JZ77" s="521"/>
      <c r="KA77" s="521"/>
      <c r="KB77" s="521"/>
      <c r="KC77" s="521"/>
      <c r="KD77" s="521"/>
      <c r="KE77" s="521"/>
      <c r="KF77" s="521"/>
      <c r="KG77" s="521"/>
      <c r="KH77" s="521"/>
      <c r="KI77" s="521"/>
      <c r="KJ77" s="521"/>
      <c r="KK77" s="521"/>
      <c r="KL77" s="521"/>
      <c r="KM77" s="521"/>
      <c r="KN77" s="521"/>
      <c r="KO77" s="521"/>
      <c r="KP77" s="521"/>
      <c r="KQ77" s="521"/>
      <c r="KR77" s="521"/>
      <c r="KS77" s="521"/>
      <c r="KT77" s="521"/>
      <c r="KU77" s="521"/>
      <c r="KV77" s="521"/>
      <c r="KW77" s="521"/>
      <c r="KX77" s="521"/>
      <c r="KY77" s="521"/>
      <c r="KZ77" s="521"/>
      <c r="LA77" s="521"/>
      <c r="LB77" s="521"/>
      <c r="LC77" s="521"/>
      <c r="LD77" s="521"/>
      <c r="LE77" s="521"/>
      <c r="LF77" s="521"/>
      <c r="LG77" s="521"/>
      <c r="LH77" s="521"/>
      <c r="LI77" s="521"/>
      <c r="LJ77" s="521"/>
      <c r="LK77" s="521"/>
      <c r="LL77" s="521"/>
      <c r="LM77" s="521"/>
      <c r="LN77" s="521"/>
      <c r="LO77" s="521"/>
      <c r="LP77" s="521"/>
      <c r="LQ77" s="521"/>
      <c r="LR77" s="521"/>
      <c r="LS77" s="521"/>
      <c r="LT77" s="521"/>
      <c r="LU77" s="521"/>
      <c r="LV77" s="521"/>
      <c r="LW77" s="521"/>
      <c r="LX77" s="521"/>
      <c r="LY77" s="521"/>
      <c r="LZ77" s="521"/>
      <c r="MA77" s="521"/>
      <c r="MB77" s="521"/>
      <c r="MC77" s="521"/>
      <c r="MD77" s="521"/>
      <c r="ME77" s="521"/>
      <c r="MF77" s="521"/>
      <c r="MG77" s="521"/>
      <c r="MH77" s="521"/>
      <c r="MI77" s="521"/>
      <c r="MJ77" s="521"/>
      <c r="MK77" s="521"/>
      <c r="ML77" s="521"/>
      <c r="MM77" s="521"/>
      <c r="MN77" s="521"/>
      <c r="MO77" s="521"/>
      <c r="MP77" s="521"/>
      <c r="MQ77" s="521"/>
      <c r="MR77" s="521"/>
      <c r="MS77" s="521"/>
      <c r="MT77" s="521"/>
      <c r="MU77" s="521"/>
      <c r="MV77" s="521"/>
      <c r="MW77" s="521"/>
      <c r="MX77" s="521"/>
      <c r="MY77" s="521"/>
      <c r="MZ77" s="521"/>
      <c r="NA77" s="521"/>
      <c r="NB77" s="521"/>
      <c r="NC77" s="521"/>
      <c r="ND77" s="521"/>
      <c r="NE77" s="521"/>
      <c r="NF77" s="521"/>
      <c r="NG77" s="521"/>
      <c r="NH77" s="521"/>
      <c r="NI77" s="521"/>
      <c r="NJ77" s="521"/>
      <c r="NK77" s="521"/>
      <c r="NL77" s="521"/>
      <c r="NM77" s="521"/>
      <c r="NN77" s="521"/>
      <c r="NO77" s="521"/>
      <c r="NP77" s="521"/>
      <c r="NQ77" s="521"/>
      <c r="NR77" s="521"/>
      <c r="NS77" s="521"/>
      <c r="NT77" s="521"/>
      <c r="NU77" s="521"/>
      <c r="NV77" s="521"/>
      <c r="NW77" s="521"/>
      <c r="NX77" s="521"/>
      <c r="NY77" s="521"/>
      <c r="NZ77" s="521"/>
      <c r="OA77" s="521"/>
      <c r="OB77" s="521"/>
      <c r="OC77" s="521"/>
      <c r="OD77" s="521"/>
      <c r="OE77" s="521"/>
      <c r="OF77" s="521"/>
      <c r="OG77" s="521"/>
      <c r="OH77" s="521"/>
      <c r="OI77" s="521"/>
      <c r="OJ77" s="521"/>
      <c r="OK77" s="521"/>
      <c r="OL77" s="521"/>
      <c r="OM77" s="521"/>
      <c r="ON77" s="521"/>
      <c r="OO77" s="521"/>
      <c r="OP77" s="521"/>
      <c r="OQ77" s="521"/>
      <c r="OR77" s="521"/>
      <c r="OS77" s="521"/>
      <c r="OT77" s="521"/>
      <c r="OU77" s="521"/>
      <c r="OV77" s="521"/>
      <c r="OW77" s="521"/>
      <c r="OX77" s="521"/>
      <c r="OY77" s="521"/>
      <c r="OZ77" s="521"/>
      <c r="PA77" s="521"/>
      <c r="PB77" s="521"/>
      <c r="PC77" s="521"/>
      <c r="PD77" s="521"/>
      <c r="PE77" s="521"/>
      <c r="PF77" s="521"/>
      <c r="PG77" s="521"/>
      <c r="PH77" s="521"/>
      <c r="PI77" s="521"/>
      <c r="PJ77" s="521"/>
      <c r="PK77" s="521"/>
      <c r="PL77" s="521"/>
      <c r="PM77" s="521"/>
      <c r="PN77" s="521"/>
      <c r="PO77" s="521"/>
      <c r="PP77" s="521"/>
      <c r="PQ77" s="521"/>
      <c r="PR77" s="521"/>
      <c r="PS77" s="521"/>
      <c r="PT77" s="521"/>
      <c r="PU77" s="521"/>
      <c r="PV77" s="521"/>
      <c r="PW77" s="521"/>
      <c r="PX77" s="521"/>
      <c r="PY77" s="521"/>
      <c r="PZ77" s="521"/>
      <c r="QA77" s="521"/>
      <c r="QB77" s="521"/>
      <c r="QC77" s="521"/>
      <c r="QD77" s="521"/>
      <c r="QE77" s="521"/>
      <c r="QF77" s="521"/>
      <c r="QG77" s="521"/>
      <c r="QH77" s="521"/>
      <c r="QI77" s="521"/>
      <c r="QJ77" s="521"/>
      <c r="QK77" s="521"/>
      <c r="QL77" s="521"/>
      <c r="QM77" s="521"/>
      <c r="QN77" s="521"/>
      <c r="QO77" s="521"/>
      <c r="QP77" s="521"/>
      <c r="QQ77" s="521"/>
      <c r="QR77" s="521"/>
      <c r="QS77" s="521"/>
      <c r="QT77" s="521"/>
      <c r="QU77" s="521"/>
      <c r="QV77" s="521"/>
      <c r="QW77" s="521"/>
      <c r="QX77" s="521"/>
      <c r="QY77" s="521"/>
      <c r="QZ77" s="521"/>
      <c r="RA77" s="521"/>
      <c r="RB77" s="521"/>
      <c r="RC77" s="521"/>
      <c r="RD77" s="521"/>
      <c r="RE77" s="521"/>
      <c r="RF77" s="521"/>
      <c r="RG77" s="521"/>
      <c r="RH77" s="521"/>
      <c r="RI77" s="521"/>
      <c r="RJ77" s="521"/>
      <c r="RK77" s="521"/>
      <c r="RL77" s="521"/>
      <c r="RM77" s="521"/>
      <c r="RN77" s="521"/>
      <c r="RO77" s="521"/>
      <c r="RP77" s="521"/>
      <c r="RQ77" s="521"/>
      <c r="RR77" s="521"/>
      <c r="RS77" s="521"/>
      <c r="RT77" s="521"/>
      <c r="RU77" s="521"/>
      <c r="RV77" s="521"/>
      <c r="RW77" s="521"/>
      <c r="RX77" s="521"/>
      <c r="RY77" s="521"/>
      <c r="RZ77" s="521"/>
      <c r="SA77" s="521"/>
      <c r="SB77" s="521"/>
      <c r="SC77" s="521"/>
      <c r="SD77" s="521"/>
      <c r="SE77" s="521"/>
      <c r="SF77" s="521"/>
      <c r="SG77" s="521"/>
      <c r="SH77" s="521"/>
      <c r="SI77" s="471"/>
      <c r="SJ77" s="452"/>
      <c r="SK77" s="440"/>
      <c r="SL77" s="440"/>
      <c r="SM77" s="440"/>
    </row>
    <row r="78" spans="1:507" ht="5.0999999999999996" customHeight="1" outlineLevel="3" x14ac:dyDescent="0.25">
      <c r="A78" s="440"/>
      <c r="B78" s="449"/>
      <c r="C78" s="659">
        <f>INT($C$40)+3.005</f>
        <v>4.0049999999999999</v>
      </c>
      <c r="D78" s="471" t="s">
        <v>502</v>
      </c>
      <c r="E78" s="471"/>
      <c r="F78" s="471"/>
      <c r="G78" s="471"/>
      <c r="H78" s="641"/>
      <c r="I78" s="641"/>
      <c r="J78" s="641"/>
      <c r="K78" s="641"/>
      <c r="L78" s="641"/>
      <c r="M78" s="641"/>
      <c r="N78" s="641"/>
      <c r="O78" s="641"/>
      <c r="P78" s="641"/>
      <c r="Q78" s="641"/>
      <c r="R78" s="641"/>
      <c r="S78" s="641"/>
      <c r="T78" s="641"/>
      <c r="U78" s="641"/>
      <c r="V78" s="641"/>
      <c r="W78" s="641"/>
      <c r="X78" s="641"/>
      <c r="Y78" s="641"/>
      <c r="Z78" s="641"/>
      <c r="AA78" s="641"/>
      <c r="AB78" s="641"/>
      <c r="AC78" s="641"/>
      <c r="AD78" s="641"/>
      <c r="AE78" s="641"/>
      <c r="AF78" s="641"/>
      <c r="AG78" s="641"/>
      <c r="AH78" s="641"/>
      <c r="AI78" s="641"/>
      <c r="AJ78" s="641"/>
      <c r="AK78" s="641"/>
      <c r="AL78" s="641"/>
      <c r="AM78" s="641"/>
      <c r="AN78" s="641"/>
      <c r="AO78" s="641"/>
      <c r="AP78" s="641"/>
      <c r="AQ78" s="641"/>
      <c r="AR78" s="641"/>
      <c r="AS78" s="641"/>
      <c r="AT78" s="641"/>
      <c r="AU78" s="641"/>
      <c r="AV78" s="641"/>
      <c r="AW78" s="641"/>
      <c r="AX78" s="641"/>
      <c r="AY78" s="641"/>
      <c r="AZ78" s="641"/>
      <c r="BA78" s="641"/>
      <c r="BB78" s="641"/>
      <c r="BC78" s="641"/>
      <c r="BD78" s="641"/>
      <c r="BE78" s="641"/>
      <c r="BF78" s="641"/>
      <c r="BG78" s="641"/>
      <c r="BH78" s="641"/>
      <c r="BI78" s="641"/>
      <c r="BJ78" s="641"/>
      <c r="BK78" s="641"/>
      <c r="BL78" s="641"/>
      <c r="BM78" s="641"/>
      <c r="BN78" s="641"/>
      <c r="BO78" s="641"/>
      <c r="BP78" s="641"/>
      <c r="BQ78" s="641"/>
      <c r="BR78" s="641"/>
      <c r="BS78" s="641"/>
      <c r="BT78" s="641"/>
      <c r="BU78" s="641"/>
      <c r="BV78" s="641"/>
      <c r="BW78" s="641"/>
      <c r="BX78" s="641"/>
      <c r="BY78" s="641"/>
      <c r="BZ78" s="641"/>
      <c r="CA78" s="641"/>
      <c r="CB78" s="641"/>
      <c r="CC78" s="641"/>
      <c r="CD78" s="641"/>
      <c r="CE78" s="641"/>
      <c r="CF78" s="641"/>
      <c r="CG78" s="641"/>
      <c r="CH78" s="641"/>
      <c r="CI78" s="641"/>
      <c r="CJ78" s="641"/>
      <c r="CK78" s="641"/>
      <c r="CL78" s="641"/>
      <c r="CM78" s="641"/>
      <c r="CN78" s="641"/>
      <c r="CO78" s="641"/>
      <c r="CP78" s="641"/>
      <c r="CQ78" s="641"/>
      <c r="CR78" s="641"/>
      <c r="CS78" s="641"/>
      <c r="CT78" s="641"/>
      <c r="CU78" s="641"/>
      <c r="CV78" s="641"/>
      <c r="CW78" s="641"/>
      <c r="CX78" s="641"/>
      <c r="CY78" s="641"/>
      <c r="CZ78" s="641"/>
      <c r="DA78" s="641"/>
      <c r="DB78" s="641"/>
      <c r="DC78" s="641"/>
      <c r="DD78" s="641"/>
      <c r="DE78" s="641"/>
      <c r="DF78" s="641"/>
      <c r="DG78" s="641"/>
      <c r="DH78" s="641"/>
      <c r="DI78" s="641"/>
      <c r="DJ78" s="641"/>
      <c r="DK78" s="641"/>
      <c r="DL78" s="641"/>
      <c r="DM78" s="641"/>
      <c r="DN78" s="641"/>
      <c r="DO78" s="641"/>
      <c r="DP78" s="641"/>
      <c r="DQ78" s="641"/>
      <c r="DR78" s="641"/>
      <c r="DS78" s="641"/>
      <c r="DT78" s="641"/>
      <c r="DU78" s="641"/>
      <c r="DV78" s="641"/>
      <c r="DW78" s="641"/>
      <c r="DX78" s="641"/>
      <c r="DY78" s="641"/>
      <c r="DZ78" s="641"/>
      <c r="EA78" s="641"/>
      <c r="EB78" s="641"/>
      <c r="EC78" s="641"/>
      <c r="ED78" s="641"/>
      <c r="EE78" s="641"/>
      <c r="EF78" s="641"/>
      <c r="EG78" s="641"/>
      <c r="EH78" s="641"/>
      <c r="EI78" s="641"/>
      <c r="EJ78" s="641"/>
      <c r="EK78" s="641"/>
      <c r="EL78" s="641"/>
      <c r="EM78" s="641"/>
      <c r="EN78" s="641"/>
      <c r="EO78" s="641"/>
      <c r="EP78" s="641"/>
      <c r="EQ78" s="641"/>
      <c r="ER78" s="641"/>
      <c r="ES78" s="641"/>
      <c r="ET78" s="641"/>
      <c r="EU78" s="641"/>
      <c r="EV78" s="641"/>
      <c r="EW78" s="641"/>
      <c r="EX78" s="641"/>
      <c r="EY78" s="641"/>
      <c r="EZ78" s="641"/>
      <c r="FA78" s="641"/>
      <c r="FB78" s="641"/>
      <c r="FC78" s="641"/>
      <c r="FD78" s="641"/>
      <c r="FE78" s="641"/>
      <c r="FF78" s="641"/>
      <c r="FG78" s="641"/>
      <c r="FH78" s="641"/>
      <c r="FI78" s="641"/>
      <c r="FJ78" s="641"/>
      <c r="FK78" s="641"/>
      <c r="FL78" s="641"/>
      <c r="FM78" s="641"/>
      <c r="FN78" s="641"/>
      <c r="FO78" s="641"/>
      <c r="FP78" s="641"/>
      <c r="FQ78" s="641"/>
      <c r="FR78" s="641"/>
      <c r="FS78" s="641"/>
      <c r="FT78" s="641"/>
      <c r="FU78" s="641"/>
      <c r="FV78" s="641"/>
      <c r="FW78" s="641"/>
      <c r="FX78" s="641"/>
      <c r="FY78" s="641"/>
      <c r="FZ78" s="641"/>
      <c r="GA78" s="641"/>
      <c r="GB78" s="641"/>
      <c r="GC78" s="641"/>
      <c r="GD78" s="641"/>
      <c r="GE78" s="641"/>
      <c r="GF78" s="641"/>
      <c r="GG78" s="641"/>
      <c r="GH78" s="641"/>
      <c r="GI78" s="641"/>
      <c r="GJ78" s="641"/>
      <c r="GK78" s="641"/>
      <c r="GL78" s="641"/>
      <c r="GM78" s="641"/>
      <c r="GN78" s="641"/>
      <c r="GO78" s="641"/>
      <c r="GP78" s="641"/>
      <c r="GQ78" s="641"/>
      <c r="GR78" s="641"/>
      <c r="GS78" s="641"/>
      <c r="GT78" s="641"/>
      <c r="GU78" s="641"/>
      <c r="GV78" s="641"/>
      <c r="GW78" s="641"/>
      <c r="GX78" s="641"/>
      <c r="GY78" s="641"/>
      <c r="GZ78" s="641"/>
      <c r="HA78" s="641"/>
      <c r="HB78" s="641"/>
      <c r="HC78" s="641"/>
      <c r="HD78" s="641"/>
      <c r="HE78" s="641"/>
      <c r="HF78" s="641"/>
      <c r="HG78" s="641"/>
      <c r="HH78" s="641"/>
      <c r="HI78" s="641"/>
      <c r="HJ78" s="641"/>
      <c r="HK78" s="641"/>
      <c r="HL78" s="641"/>
      <c r="HM78" s="641"/>
      <c r="HN78" s="641"/>
      <c r="HO78" s="641"/>
      <c r="HP78" s="641"/>
      <c r="HQ78" s="641"/>
      <c r="HR78" s="641"/>
      <c r="HS78" s="641"/>
      <c r="HT78" s="641"/>
      <c r="HU78" s="641"/>
      <c r="HV78" s="641"/>
      <c r="HW78" s="641"/>
      <c r="HX78" s="641"/>
      <c r="HY78" s="641"/>
      <c r="HZ78" s="641"/>
      <c r="IA78" s="641"/>
      <c r="IB78" s="641"/>
      <c r="IC78" s="641"/>
      <c r="ID78" s="641"/>
      <c r="IE78" s="641"/>
      <c r="IF78" s="641"/>
      <c r="IG78" s="641"/>
      <c r="IH78" s="641"/>
      <c r="II78" s="641"/>
      <c r="IJ78" s="641"/>
      <c r="IK78" s="641"/>
      <c r="IL78" s="641"/>
      <c r="IM78" s="641"/>
      <c r="IN78" s="641"/>
      <c r="IO78" s="641"/>
      <c r="IP78" s="641"/>
      <c r="IQ78" s="641"/>
      <c r="IR78" s="641"/>
      <c r="IS78" s="641"/>
      <c r="IT78" s="641"/>
      <c r="IU78" s="641"/>
      <c r="IV78" s="641"/>
      <c r="IW78" s="641"/>
      <c r="IX78" s="641"/>
      <c r="IY78" s="641"/>
      <c r="IZ78" s="641"/>
      <c r="JA78" s="641"/>
      <c r="JB78" s="641"/>
      <c r="JC78" s="641"/>
      <c r="JD78" s="641"/>
      <c r="JE78" s="641"/>
      <c r="JF78" s="641"/>
      <c r="JG78" s="641"/>
      <c r="JH78" s="641"/>
      <c r="JI78" s="641"/>
      <c r="JJ78" s="641"/>
      <c r="JK78" s="641"/>
      <c r="JL78" s="641"/>
      <c r="JM78" s="641"/>
      <c r="JN78" s="641"/>
      <c r="JO78" s="641"/>
      <c r="JP78" s="641"/>
      <c r="JQ78" s="641"/>
      <c r="JR78" s="641"/>
      <c r="JS78" s="641"/>
      <c r="JT78" s="641"/>
      <c r="JU78" s="641"/>
      <c r="JV78" s="641"/>
      <c r="JW78" s="641"/>
      <c r="JX78" s="641"/>
      <c r="JY78" s="641"/>
      <c r="JZ78" s="641"/>
      <c r="KA78" s="641"/>
      <c r="KB78" s="641"/>
      <c r="KC78" s="641"/>
      <c r="KD78" s="641"/>
      <c r="KE78" s="641"/>
      <c r="KF78" s="641"/>
      <c r="KG78" s="641"/>
      <c r="KH78" s="641"/>
      <c r="KI78" s="641"/>
      <c r="KJ78" s="641"/>
      <c r="KK78" s="641"/>
      <c r="KL78" s="641"/>
      <c r="KM78" s="641"/>
      <c r="KN78" s="641"/>
      <c r="KO78" s="641"/>
      <c r="KP78" s="641"/>
      <c r="KQ78" s="641"/>
      <c r="KR78" s="641"/>
      <c r="KS78" s="641"/>
      <c r="KT78" s="641"/>
      <c r="KU78" s="641"/>
      <c r="KV78" s="641"/>
      <c r="KW78" s="641"/>
      <c r="KX78" s="641"/>
      <c r="KY78" s="641"/>
      <c r="KZ78" s="641"/>
      <c r="LA78" s="641"/>
      <c r="LB78" s="641"/>
      <c r="LC78" s="641"/>
      <c r="LD78" s="641"/>
      <c r="LE78" s="641"/>
      <c r="LF78" s="641"/>
      <c r="LG78" s="641"/>
      <c r="LH78" s="641"/>
      <c r="LI78" s="641"/>
      <c r="LJ78" s="641"/>
      <c r="LK78" s="641"/>
      <c r="LL78" s="641"/>
      <c r="LM78" s="641"/>
      <c r="LN78" s="641"/>
      <c r="LO78" s="641"/>
      <c r="LP78" s="641"/>
      <c r="LQ78" s="641"/>
      <c r="LR78" s="641"/>
      <c r="LS78" s="641"/>
      <c r="LT78" s="641"/>
      <c r="LU78" s="641"/>
      <c r="LV78" s="641"/>
      <c r="LW78" s="641"/>
      <c r="LX78" s="641"/>
      <c r="LY78" s="641"/>
      <c r="LZ78" s="641"/>
      <c r="MA78" s="641"/>
      <c r="MB78" s="641"/>
      <c r="MC78" s="641"/>
      <c r="MD78" s="641"/>
      <c r="ME78" s="641"/>
      <c r="MF78" s="641"/>
      <c r="MG78" s="641"/>
      <c r="MH78" s="641"/>
      <c r="MI78" s="641"/>
      <c r="MJ78" s="641"/>
      <c r="MK78" s="641"/>
      <c r="ML78" s="641"/>
      <c r="MM78" s="641"/>
      <c r="MN78" s="641"/>
      <c r="MO78" s="641"/>
      <c r="MP78" s="641"/>
      <c r="MQ78" s="641"/>
      <c r="MR78" s="641"/>
      <c r="MS78" s="641"/>
      <c r="MT78" s="641"/>
      <c r="MU78" s="641"/>
      <c r="MV78" s="641"/>
      <c r="MW78" s="641"/>
      <c r="MX78" s="641"/>
      <c r="MY78" s="641"/>
      <c r="MZ78" s="641"/>
      <c r="NA78" s="641"/>
      <c r="NB78" s="641"/>
      <c r="NC78" s="641"/>
      <c r="ND78" s="641"/>
      <c r="NE78" s="641"/>
      <c r="NF78" s="641"/>
      <c r="NG78" s="641"/>
      <c r="NH78" s="641"/>
      <c r="NI78" s="641"/>
      <c r="NJ78" s="641"/>
      <c r="NK78" s="641"/>
      <c r="NL78" s="641"/>
      <c r="NM78" s="641"/>
      <c r="NN78" s="641"/>
      <c r="NO78" s="641"/>
      <c r="NP78" s="641"/>
      <c r="NQ78" s="641"/>
      <c r="NR78" s="641"/>
      <c r="NS78" s="641"/>
      <c r="NT78" s="641"/>
      <c r="NU78" s="641"/>
      <c r="NV78" s="641"/>
      <c r="NW78" s="641"/>
      <c r="NX78" s="641"/>
      <c r="NY78" s="641"/>
      <c r="NZ78" s="641"/>
      <c r="OA78" s="641"/>
      <c r="OB78" s="641"/>
      <c r="OC78" s="641"/>
      <c r="OD78" s="641"/>
      <c r="OE78" s="641"/>
      <c r="OF78" s="641"/>
      <c r="OG78" s="641"/>
      <c r="OH78" s="641"/>
      <c r="OI78" s="641"/>
      <c r="OJ78" s="641"/>
      <c r="OK78" s="641"/>
      <c r="OL78" s="641"/>
      <c r="OM78" s="641"/>
      <c r="ON78" s="641"/>
      <c r="OO78" s="641"/>
      <c r="OP78" s="641"/>
      <c r="OQ78" s="641"/>
      <c r="OR78" s="641"/>
      <c r="OS78" s="641"/>
      <c r="OT78" s="641"/>
      <c r="OU78" s="641"/>
      <c r="OV78" s="641"/>
      <c r="OW78" s="641"/>
      <c r="OX78" s="641"/>
      <c r="OY78" s="641"/>
      <c r="OZ78" s="641"/>
      <c r="PA78" s="641"/>
      <c r="PB78" s="641"/>
      <c r="PC78" s="641"/>
      <c r="PD78" s="641"/>
      <c r="PE78" s="641"/>
      <c r="PF78" s="641"/>
      <c r="PG78" s="641"/>
      <c r="PH78" s="641"/>
      <c r="PI78" s="641"/>
      <c r="PJ78" s="641"/>
      <c r="PK78" s="641"/>
      <c r="PL78" s="641"/>
      <c r="PM78" s="641"/>
      <c r="PN78" s="641"/>
      <c r="PO78" s="641"/>
      <c r="PP78" s="641"/>
      <c r="PQ78" s="641"/>
      <c r="PR78" s="641"/>
      <c r="PS78" s="641"/>
      <c r="PT78" s="641"/>
      <c r="PU78" s="641"/>
      <c r="PV78" s="641"/>
      <c r="PW78" s="641"/>
      <c r="PX78" s="641"/>
      <c r="PY78" s="641"/>
      <c r="PZ78" s="641"/>
      <c r="QA78" s="641"/>
      <c r="QB78" s="641"/>
      <c r="QC78" s="641"/>
      <c r="QD78" s="641"/>
      <c r="QE78" s="641"/>
      <c r="QF78" s="641"/>
      <c r="QG78" s="641"/>
      <c r="QH78" s="641"/>
      <c r="QI78" s="641"/>
      <c r="QJ78" s="641"/>
      <c r="QK78" s="641"/>
      <c r="QL78" s="641"/>
      <c r="QM78" s="641"/>
      <c r="QN78" s="641"/>
      <c r="QO78" s="641"/>
      <c r="QP78" s="641"/>
      <c r="QQ78" s="641"/>
      <c r="QR78" s="641"/>
      <c r="QS78" s="641"/>
      <c r="QT78" s="641"/>
      <c r="QU78" s="641"/>
      <c r="QV78" s="641"/>
      <c r="QW78" s="641"/>
      <c r="QX78" s="641"/>
      <c r="QY78" s="641"/>
      <c r="QZ78" s="641"/>
      <c r="RA78" s="641"/>
      <c r="RB78" s="641"/>
      <c r="RC78" s="641"/>
      <c r="RD78" s="641"/>
      <c r="RE78" s="641"/>
      <c r="RF78" s="641"/>
      <c r="RG78" s="641"/>
      <c r="RH78" s="641"/>
      <c r="RI78" s="641"/>
      <c r="RJ78" s="641"/>
      <c r="RK78" s="641"/>
      <c r="RL78" s="641"/>
      <c r="RM78" s="641"/>
      <c r="RN78" s="641"/>
      <c r="RO78" s="641"/>
      <c r="RP78" s="641"/>
      <c r="RQ78" s="641"/>
      <c r="RR78" s="641"/>
      <c r="RS78" s="641"/>
      <c r="RT78" s="641"/>
      <c r="RU78" s="641"/>
      <c r="RV78" s="641"/>
      <c r="RW78" s="641"/>
      <c r="RX78" s="641"/>
      <c r="RY78" s="641"/>
      <c r="RZ78" s="641"/>
      <c r="SA78" s="641"/>
      <c r="SB78" s="641"/>
      <c r="SC78" s="641"/>
      <c r="SD78" s="641"/>
      <c r="SE78" s="641"/>
      <c r="SF78" s="641"/>
      <c r="SG78" s="641"/>
      <c r="SH78" s="641"/>
      <c r="SI78" s="471"/>
      <c r="SJ78" s="452"/>
      <c r="SK78" s="440"/>
      <c r="SL78" s="440"/>
      <c r="SM78" s="440"/>
    </row>
    <row r="79" spans="1:507" outlineLevel="2" x14ac:dyDescent="0.25">
      <c r="A79" s="440"/>
      <c r="B79" s="449"/>
      <c r="C79" s="659">
        <f>INT($C$40)+2</f>
        <v>3</v>
      </c>
      <c r="D79" s="471"/>
      <c r="E79" s="529"/>
      <c r="F79" s="529"/>
      <c r="G79" s="471"/>
      <c r="H79" s="686"/>
      <c r="I79" s="686" t="s">
        <v>881</v>
      </c>
      <c r="J79" s="686">
        <v>0</v>
      </c>
      <c r="K79" s="687">
        <v>0</v>
      </c>
      <c r="L79" s="687">
        <v>0</v>
      </c>
      <c r="M79" s="687">
        <v>0</v>
      </c>
      <c r="N79" s="687">
        <v>0</v>
      </c>
      <c r="O79" s="687">
        <v>0</v>
      </c>
      <c r="P79" s="687">
        <v>0</v>
      </c>
      <c r="Q79" s="687">
        <v>0</v>
      </c>
      <c r="R79" s="687">
        <v>0</v>
      </c>
      <c r="S79" s="687">
        <v>0</v>
      </c>
      <c r="T79" s="687">
        <v>0</v>
      </c>
      <c r="U79" s="687">
        <v>0</v>
      </c>
      <c r="V79" s="687">
        <v>0</v>
      </c>
      <c r="W79" s="687">
        <v>0</v>
      </c>
      <c r="X79" s="687">
        <v>0</v>
      </c>
      <c r="Y79" s="687">
        <v>0</v>
      </c>
      <c r="Z79" s="687">
        <v>0</v>
      </c>
      <c r="AA79" s="687">
        <v>0</v>
      </c>
      <c r="AB79" s="687">
        <v>0</v>
      </c>
      <c r="AC79" s="687">
        <v>0</v>
      </c>
      <c r="AD79" s="687">
        <v>0</v>
      </c>
      <c r="AE79" s="687">
        <v>0</v>
      </c>
      <c r="AF79" s="687">
        <v>0</v>
      </c>
      <c r="AG79" s="687">
        <v>0</v>
      </c>
      <c r="AH79" s="687">
        <v>0</v>
      </c>
      <c r="AI79" s="687">
        <v>0</v>
      </c>
      <c r="AJ79" s="687">
        <v>0</v>
      </c>
      <c r="AK79" s="687">
        <v>0</v>
      </c>
      <c r="AL79" s="687">
        <v>0</v>
      </c>
      <c r="AM79" s="687">
        <v>0</v>
      </c>
      <c r="AN79" s="687">
        <v>0</v>
      </c>
      <c r="AO79" s="687">
        <v>0</v>
      </c>
      <c r="AP79" s="687">
        <v>0</v>
      </c>
      <c r="AQ79" s="687">
        <v>0</v>
      </c>
      <c r="AR79" s="687">
        <v>0</v>
      </c>
      <c r="AS79" s="687">
        <v>0</v>
      </c>
      <c r="AT79" s="687">
        <v>0</v>
      </c>
      <c r="AU79" s="687">
        <v>0</v>
      </c>
      <c r="AV79" s="687">
        <v>0</v>
      </c>
      <c r="AW79" s="687">
        <v>0</v>
      </c>
      <c r="AX79" s="687">
        <v>0</v>
      </c>
      <c r="AY79" s="687">
        <v>0</v>
      </c>
      <c r="AZ79" s="687">
        <v>0</v>
      </c>
      <c r="BA79" s="687">
        <v>0</v>
      </c>
      <c r="BB79" s="687">
        <v>0</v>
      </c>
      <c r="BC79" s="687">
        <v>0</v>
      </c>
      <c r="BD79" s="687">
        <v>0</v>
      </c>
      <c r="BE79" s="687">
        <v>0</v>
      </c>
      <c r="BF79" s="687">
        <v>0</v>
      </c>
      <c r="BG79" s="687">
        <v>0</v>
      </c>
      <c r="BH79" s="687">
        <v>0</v>
      </c>
      <c r="BI79" s="687">
        <v>0</v>
      </c>
      <c r="BJ79" s="687">
        <v>0</v>
      </c>
      <c r="BK79" s="687">
        <v>0</v>
      </c>
      <c r="BL79" s="687">
        <v>0</v>
      </c>
      <c r="BM79" s="687">
        <v>0</v>
      </c>
      <c r="BN79" s="687">
        <v>0</v>
      </c>
      <c r="BO79" s="687">
        <v>0</v>
      </c>
      <c r="BP79" s="687">
        <v>0</v>
      </c>
      <c r="BQ79" s="687">
        <v>0</v>
      </c>
      <c r="BR79" s="687">
        <v>0</v>
      </c>
      <c r="BS79" s="687">
        <v>0</v>
      </c>
      <c r="BT79" s="687">
        <v>0</v>
      </c>
      <c r="BU79" s="687">
        <v>0</v>
      </c>
      <c r="BV79" s="687">
        <v>0</v>
      </c>
      <c r="BW79" s="687">
        <v>0</v>
      </c>
      <c r="BX79" s="687">
        <v>0</v>
      </c>
      <c r="BY79" s="687">
        <v>0</v>
      </c>
      <c r="BZ79" s="687">
        <v>0</v>
      </c>
      <c r="CA79" s="687">
        <v>0</v>
      </c>
      <c r="CB79" s="687">
        <v>0</v>
      </c>
      <c r="CC79" s="687">
        <v>0</v>
      </c>
      <c r="CD79" s="687">
        <v>0</v>
      </c>
      <c r="CE79" s="687">
        <v>0</v>
      </c>
      <c r="CF79" s="687">
        <v>0</v>
      </c>
      <c r="CG79" s="687">
        <v>0</v>
      </c>
      <c r="CH79" s="687">
        <v>0</v>
      </c>
      <c r="CI79" s="687">
        <v>0</v>
      </c>
      <c r="CJ79" s="687">
        <v>0</v>
      </c>
      <c r="CK79" s="687">
        <v>0</v>
      </c>
      <c r="CL79" s="687">
        <v>0</v>
      </c>
      <c r="CM79" s="687">
        <v>0</v>
      </c>
      <c r="CN79" s="687">
        <v>0</v>
      </c>
      <c r="CO79" s="687">
        <v>0</v>
      </c>
      <c r="CP79" s="687">
        <v>0</v>
      </c>
      <c r="CQ79" s="687">
        <v>0</v>
      </c>
      <c r="CR79" s="687">
        <v>0</v>
      </c>
      <c r="CS79" s="687">
        <v>0</v>
      </c>
      <c r="CT79" s="687">
        <v>0</v>
      </c>
      <c r="CU79" s="687">
        <v>0</v>
      </c>
      <c r="CV79" s="687">
        <v>0</v>
      </c>
      <c r="CW79" s="687">
        <v>0</v>
      </c>
      <c r="CX79" s="687">
        <v>0</v>
      </c>
      <c r="CY79" s="687">
        <v>0</v>
      </c>
      <c r="CZ79" s="687">
        <v>0</v>
      </c>
      <c r="DA79" s="687">
        <v>0</v>
      </c>
      <c r="DB79" s="687">
        <v>0</v>
      </c>
      <c r="DC79" s="687">
        <v>0</v>
      </c>
      <c r="DD79" s="687">
        <v>0</v>
      </c>
      <c r="DE79" s="687">
        <v>0</v>
      </c>
      <c r="DF79" s="687">
        <v>0</v>
      </c>
      <c r="DG79" s="687">
        <v>0</v>
      </c>
      <c r="DH79" s="687">
        <v>0</v>
      </c>
      <c r="DI79" s="687">
        <v>0</v>
      </c>
      <c r="DJ79" s="687">
        <v>0</v>
      </c>
      <c r="DK79" s="687">
        <v>0</v>
      </c>
      <c r="DL79" s="687">
        <v>0</v>
      </c>
      <c r="DM79" s="687">
        <v>0</v>
      </c>
      <c r="DN79" s="687">
        <v>0</v>
      </c>
      <c r="DO79" s="687">
        <v>0</v>
      </c>
      <c r="DP79" s="687">
        <v>0</v>
      </c>
      <c r="DQ79" s="687">
        <v>0</v>
      </c>
      <c r="DR79" s="687">
        <v>0</v>
      </c>
      <c r="DS79" s="687">
        <v>0</v>
      </c>
      <c r="DT79" s="687">
        <v>0</v>
      </c>
      <c r="DU79" s="687">
        <v>0</v>
      </c>
      <c r="DV79" s="687">
        <v>0</v>
      </c>
      <c r="DW79" s="687">
        <v>0</v>
      </c>
      <c r="DX79" s="687">
        <v>0</v>
      </c>
      <c r="DY79" s="687">
        <v>0</v>
      </c>
      <c r="DZ79" s="687">
        <v>0</v>
      </c>
      <c r="EA79" s="687">
        <v>0</v>
      </c>
      <c r="EB79" s="687">
        <v>0</v>
      </c>
      <c r="EC79" s="687">
        <v>0</v>
      </c>
      <c r="ED79" s="687">
        <v>0</v>
      </c>
      <c r="EE79" s="687">
        <v>0</v>
      </c>
      <c r="EF79" s="687">
        <v>0</v>
      </c>
      <c r="EG79" s="687">
        <v>0</v>
      </c>
      <c r="EH79" s="687">
        <v>0</v>
      </c>
      <c r="EI79" s="687">
        <v>0</v>
      </c>
      <c r="EJ79" s="687">
        <v>0</v>
      </c>
      <c r="EK79" s="687">
        <v>0</v>
      </c>
      <c r="EL79" s="687">
        <v>0</v>
      </c>
      <c r="EM79" s="687">
        <v>0</v>
      </c>
      <c r="EN79" s="687">
        <v>0</v>
      </c>
      <c r="EO79" s="687">
        <v>0</v>
      </c>
      <c r="EP79" s="687">
        <v>0</v>
      </c>
      <c r="EQ79" s="687">
        <v>0</v>
      </c>
      <c r="ER79" s="687">
        <v>0</v>
      </c>
      <c r="ES79" s="687">
        <v>0</v>
      </c>
      <c r="ET79" s="687">
        <v>0</v>
      </c>
      <c r="EU79" s="687">
        <v>0</v>
      </c>
      <c r="EV79" s="687">
        <v>0</v>
      </c>
      <c r="EW79" s="687">
        <v>0</v>
      </c>
      <c r="EX79" s="687">
        <v>0</v>
      </c>
      <c r="EY79" s="687">
        <v>0</v>
      </c>
      <c r="EZ79" s="687">
        <v>0</v>
      </c>
      <c r="FA79" s="687">
        <v>0</v>
      </c>
      <c r="FB79" s="687">
        <v>0</v>
      </c>
      <c r="FC79" s="687">
        <v>0</v>
      </c>
      <c r="FD79" s="687">
        <v>0</v>
      </c>
      <c r="FE79" s="687">
        <v>0</v>
      </c>
      <c r="FF79" s="687">
        <v>0</v>
      </c>
      <c r="FG79" s="687">
        <v>0</v>
      </c>
      <c r="FH79" s="687">
        <v>0</v>
      </c>
      <c r="FI79" s="687">
        <v>0</v>
      </c>
      <c r="FJ79" s="687">
        <v>0</v>
      </c>
      <c r="FK79" s="687">
        <v>0</v>
      </c>
      <c r="FL79" s="687">
        <v>0</v>
      </c>
      <c r="FM79" s="687">
        <v>0</v>
      </c>
      <c r="FN79" s="687">
        <v>0</v>
      </c>
      <c r="FO79" s="687">
        <v>0</v>
      </c>
      <c r="FP79" s="687">
        <v>0</v>
      </c>
      <c r="FQ79" s="687">
        <v>0</v>
      </c>
      <c r="FR79" s="687">
        <v>0</v>
      </c>
      <c r="FS79" s="687">
        <v>0</v>
      </c>
      <c r="FT79" s="687">
        <v>0</v>
      </c>
      <c r="FU79" s="687">
        <v>0</v>
      </c>
      <c r="FV79" s="687">
        <v>0</v>
      </c>
      <c r="FW79" s="687">
        <v>0</v>
      </c>
      <c r="FX79" s="687">
        <v>0</v>
      </c>
      <c r="FY79" s="687">
        <v>0</v>
      </c>
      <c r="FZ79" s="687">
        <v>0</v>
      </c>
      <c r="GA79" s="687">
        <v>0</v>
      </c>
      <c r="GB79" s="687">
        <v>0</v>
      </c>
      <c r="GC79" s="687">
        <v>0</v>
      </c>
      <c r="GD79" s="687">
        <v>0</v>
      </c>
      <c r="GE79" s="687">
        <v>0</v>
      </c>
      <c r="GF79" s="687">
        <v>0</v>
      </c>
      <c r="GG79" s="687">
        <v>0</v>
      </c>
      <c r="GH79" s="687">
        <v>0</v>
      </c>
      <c r="GI79" s="687">
        <v>0</v>
      </c>
      <c r="GJ79" s="687">
        <v>0</v>
      </c>
      <c r="GK79" s="687">
        <v>0</v>
      </c>
      <c r="GL79" s="687">
        <v>0</v>
      </c>
      <c r="GM79" s="687">
        <v>0</v>
      </c>
      <c r="GN79" s="687">
        <v>0</v>
      </c>
      <c r="GO79" s="687">
        <v>0</v>
      </c>
      <c r="GP79" s="687">
        <v>0</v>
      </c>
      <c r="GQ79" s="687">
        <v>0</v>
      </c>
      <c r="GR79" s="687">
        <v>0</v>
      </c>
      <c r="GS79" s="687">
        <v>0</v>
      </c>
      <c r="GT79" s="687">
        <v>0</v>
      </c>
      <c r="GU79" s="687">
        <v>0</v>
      </c>
      <c r="GV79" s="687">
        <v>0</v>
      </c>
      <c r="GW79" s="687">
        <v>0</v>
      </c>
      <c r="GX79" s="687">
        <v>0</v>
      </c>
      <c r="GY79" s="687">
        <v>0</v>
      </c>
      <c r="GZ79" s="687">
        <v>0</v>
      </c>
      <c r="HA79" s="687">
        <v>0</v>
      </c>
      <c r="HB79" s="687">
        <v>0</v>
      </c>
      <c r="HC79" s="687">
        <v>0</v>
      </c>
      <c r="HD79" s="687">
        <v>0</v>
      </c>
      <c r="HE79" s="687">
        <v>0</v>
      </c>
      <c r="HF79" s="687">
        <v>0</v>
      </c>
      <c r="HG79" s="687">
        <v>0</v>
      </c>
      <c r="HH79" s="687">
        <v>0</v>
      </c>
      <c r="HI79" s="687">
        <v>0</v>
      </c>
      <c r="HJ79" s="687">
        <v>0</v>
      </c>
      <c r="HK79" s="687">
        <v>0</v>
      </c>
      <c r="HL79" s="687">
        <v>0</v>
      </c>
      <c r="HM79" s="687">
        <v>0</v>
      </c>
      <c r="HN79" s="687">
        <v>0</v>
      </c>
      <c r="HO79" s="687">
        <v>0</v>
      </c>
      <c r="HP79" s="687">
        <v>0</v>
      </c>
      <c r="HQ79" s="687">
        <v>0</v>
      </c>
      <c r="HR79" s="687">
        <v>0</v>
      </c>
      <c r="HS79" s="687">
        <v>0</v>
      </c>
      <c r="HT79" s="687">
        <v>0</v>
      </c>
      <c r="HU79" s="687">
        <v>0</v>
      </c>
      <c r="HV79" s="687">
        <v>0</v>
      </c>
      <c r="HW79" s="687">
        <v>0</v>
      </c>
      <c r="HX79" s="687">
        <v>0</v>
      </c>
      <c r="HY79" s="687">
        <v>0</v>
      </c>
      <c r="HZ79" s="687">
        <v>0</v>
      </c>
      <c r="IA79" s="687">
        <v>0</v>
      </c>
      <c r="IB79" s="687">
        <v>0</v>
      </c>
      <c r="IC79" s="687">
        <v>0</v>
      </c>
      <c r="ID79" s="687">
        <v>0</v>
      </c>
      <c r="IE79" s="687">
        <v>0</v>
      </c>
      <c r="IF79" s="687">
        <v>0</v>
      </c>
      <c r="IG79" s="687">
        <v>0</v>
      </c>
      <c r="IH79" s="687">
        <v>0</v>
      </c>
      <c r="II79" s="687">
        <v>0</v>
      </c>
      <c r="IJ79" s="687">
        <v>0</v>
      </c>
      <c r="IK79" s="687">
        <v>0</v>
      </c>
      <c r="IL79" s="687">
        <v>0</v>
      </c>
      <c r="IM79" s="687">
        <v>0</v>
      </c>
      <c r="IN79" s="687">
        <v>0</v>
      </c>
      <c r="IO79" s="687">
        <v>0</v>
      </c>
      <c r="IP79" s="687">
        <v>0</v>
      </c>
      <c r="IQ79" s="687">
        <v>0</v>
      </c>
      <c r="IR79" s="687">
        <v>0</v>
      </c>
      <c r="IS79" s="687">
        <v>0</v>
      </c>
      <c r="IT79" s="687">
        <v>0</v>
      </c>
      <c r="IU79" s="687">
        <v>0</v>
      </c>
      <c r="IV79" s="687">
        <v>0</v>
      </c>
      <c r="IW79" s="687">
        <v>0</v>
      </c>
      <c r="IX79" s="687">
        <v>0</v>
      </c>
      <c r="IY79" s="687">
        <v>0</v>
      </c>
      <c r="IZ79" s="687">
        <v>0</v>
      </c>
      <c r="JA79" s="687">
        <v>0</v>
      </c>
      <c r="JB79" s="687">
        <v>0</v>
      </c>
      <c r="JC79" s="687">
        <v>0</v>
      </c>
      <c r="JD79" s="687">
        <v>0</v>
      </c>
      <c r="JE79" s="687">
        <v>0</v>
      </c>
      <c r="JF79" s="687">
        <v>0</v>
      </c>
      <c r="JG79" s="687">
        <v>0</v>
      </c>
      <c r="JH79" s="687">
        <v>0</v>
      </c>
      <c r="JI79" s="687">
        <v>0</v>
      </c>
      <c r="JJ79" s="687">
        <v>0</v>
      </c>
      <c r="JK79" s="687">
        <v>0</v>
      </c>
      <c r="JL79" s="687">
        <v>0</v>
      </c>
      <c r="JM79" s="687">
        <v>0</v>
      </c>
      <c r="JN79" s="687">
        <v>0</v>
      </c>
      <c r="JO79" s="687">
        <v>0</v>
      </c>
      <c r="JP79" s="687">
        <v>0</v>
      </c>
      <c r="JQ79" s="687">
        <v>0</v>
      </c>
      <c r="JR79" s="687">
        <v>0</v>
      </c>
      <c r="JS79" s="687">
        <v>0</v>
      </c>
      <c r="JT79" s="687">
        <v>0</v>
      </c>
      <c r="JU79" s="687">
        <v>0</v>
      </c>
      <c r="JV79" s="687">
        <v>0</v>
      </c>
      <c r="JW79" s="687">
        <v>0</v>
      </c>
      <c r="JX79" s="687">
        <v>0</v>
      </c>
      <c r="JY79" s="687">
        <v>0</v>
      </c>
      <c r="JZ79" s="687">
        <v>0</v>
      </c>
      <c r="KA79" s="687">
        <v>0</v>
      </c>
      <c r="KB79" s="687">
        <v>0</v>
      </c>
      <c r="KC79" s="687">
        <v>0</v>
      </c>
      <c r="KD79" s="687">
        <v>0</v>
      </c>
      <c r="KE79" s="687">
        <v>0</v>
      </c>
      <c r="KF79" s="687">
        <v>0</v>
      </c>
      <c r="KG79" s="687">
        <v>0</v>
      </c>
      <c r="KH79" s="687">
        <v>0</v>
      </c>
      <c r="KI79" s="687">
        <v>0</v>
      </c>
      <c r="KJ79" s="687">
        <v>0</v>
      </c>
      <c r="KK79" s="687">
        <v>0</v>
      </c>
      <c r="KL79" s="687">
        <v>0</v>
      </c>
      <c r="KM79" s="687">
        <v>0</v>
      </c>
      <c r="KN79" s="687">
        <v>0</v>
      </c>
      <c r="KO79" s="687">
        <v>0</v>
      </c>
      <c r="KP79" s="687">
        <v>0</v>
      </c>
      <c r="KQ79" s="687">
        <v>0</v>
      </c>
      <c r="KR79" s="687">
        <v>0</v>
      </c>
      <c r="KS79" s="687">
        <v>0</v>
      </c>
      <c r="KT79" s="687">
        <v>0</v>
      </c>
      <c r="KU79" s="687">
        <v>0</v>
      </c>
      <c r="KV79" s="687">
        <v>0</v>
      </c>
      <c r="KW79" s="687">
        <v>0</v>
      </c>
      <c r="KX79" s="687">
        <v>0</v>
      </c>
      <c r="KY79" s="687">
        <v>0</v>
      </c>
      <c r="KZ79" s="687">
        <v>0</v>
      </c>
      <c r="LA79" s="687">
        <v>0</v>
      </c>
      <c r="LB79" s="687">
        <v>0</v>
      </c>
      <c r="LC79" s="687">
        <v>0</v>
      </c>
      <c r="LD79" s="687">
        <v>0</v>
      </c>
      <c r="LE79" s="687">
        <v>0</v>
      </c>
      <c r="LF79" s="687">
        <v>0</v>
      </c>
      <c r="LG79" s="687">
        <v>0</v>
      </c>
      <c r="LH79" s="687">
        <v>0</v>
      </c>
      <c r="LI79" s="687">
        <v>0</v>
      </c>
      <c r="LJ79" s="687">
        <v>0</v>
      </c>
      <c r="LK79" s="687">
        <v>0</v>
      </c>
      <c r="LL79" s="687">
        <v>0</v>
      </c>
      <c r="LM79" s="687">
        <v>0</v>
      </c>
      <c r="LN79" s="687">
        <v>0</v>
      </c>
      <c r="LO79" s="687">
        <v>0</v>
      </c>
      <c r="LP79" s="687">
        <v>0</v>
      </c>
      <c r="LQ79" s="687">
        <v>0</v>
      </c>
      <c r="LR79" s="687">
        <v>0</v>
      </c>
      <c r="LS79" s="687">
        <v>0</v>
      </c>
      <c r="LT79" s="687">
        <v>0</v>
      </c>
      <c r="LU79" s="687">
        <v>0</v>
      </c>
      <c r="LV79" s="687">
        <v>0</v>
      </c>
      <c r="LW79" s="687">
        <v>0</v>
      </c>
      <c r="LX79" s="687">
        <v>0</v>
      </c>
      <c r="LY79" s="687">
        <v>0</v>
      </c>
      <c r="LZ79" s="687">
        <v>0</v>
      </c>
      <c r="MA79" s="687">
        <v>0</v>
      </c>
      <c r="MB79" s="687">
        <v>0</v>
      </c>
      <c r="MC79" s="687">
        <v>0</v>
      </c>
      <c r="MD79" s="687">
        <v>0</v>
      </c>
      <c r="ME79" s="687">
        <v>0</v>
      </c>
      <c r="MF79" s="687">
        <v>0</v>
      </c>
      <c r="MG79" s="687">
        <v>0</v>
      </c>
      <c r="MH79" s="687">
        <v>0</v>
      </c>
      <c r="MI79" s="687">
        <v>0</v>
      </c>
      <c r="MJ79" s="687">
        <v>0</v>
      </c>
      <c r="MK79" s="687">
        <v>0</v>
      </c>
      <c r="ML79" s="687">
        <v>0</v>
      </c>
      <c r="MM79" s="687">
        <v>0</v>
      </c>
      <c r="MN79" s="687">
        <v>0</v>
      </c>
      <c r="MO79" s="687">
        <v>0</v>
      </c>
      <c r="MP79" s="687">
        <v>0</v>
      </c>
      <c r="MQ79" s="687">
        <v>0</v>
      </c>
      <c r="MR79" s="687">
        <v>0</v>
      </c>
      <c r="MS79" s="687">
        <v>0</v>
      </c>
      <c r="MT79" s="687">
        <v>0</v>
      </c>
      <c r="MU79" s="687">
        <v>0</v>
      </c>
      <c r="MV79" s="687">
        <v>0</v>
      </c>
      <c r="MW79" s="687">
        <v>0</v>
      </c>
      <c r="MX79" s="687">
        <v>0</v>
      </c>
      <c r="MY79" s="687">
        <v>0</v>
      </c>
      <c r="MZ79" s="687">
        <v>0</v>
      </c>
      <c r="NA79" s="687">
        <v>0</v>
      </c>
      <c r="NB79" s="687">
        <v>0</v>
      </c>
      <c r="NC79" s="687">
        <v>0</v>
      </c>
      <c r="ND79" s="687">
        <v>0</v>
      </c>
      <c r="NE79" s="687">
        <v>0</v>
      </c>
      <c r="NF79" s="687">
        <v>0</v>
      </c>
      <c r="NG79" s="687">
        <v>0</v>
      </c>
      <c r="NH79" s="687">
        <v>0</v>
      </c>
      <c r="NI79" s="687">
        <v>0</v>
      </c>
      <c r="NJ79" s="687">
        <v>0</v>
      </c>
      <c r="NK79" s="687">
        <v>0</v>
      </c>
      <c r="NL79" s="687">
        <v>0</v>
      </c>
      <c r="NM79" s="687">
        <v>0</v>
      </c>
      <c r="NN79" s="687">
        <v>0</v>
      </c>
      <c r="NO79" s="687">
        <v>0</v>
      </c>
      <c r="NP79" s="687">
        <v>0</v>
      </c>
      <c r="NQ79" s="687">
        <v>0</v>
      </c>
      <c r="NR79" s="687">
        <v>0</v>
      </c>
      <c r="NS79" s="687">
        <v>0</v>
      </c>
      <c r="NT79" s="687">
        <v>0</v>
      </c>
      <c r="NU79" s="687">
        <v>0</v>
      </c>
      <c r="NV79" s="687">
        <v>0</v>
      </c>
      <c r="NW79" s="687">
        <v>0</v>
      </c>
      <c r="NX79" s="687">
        <v>0</v>
      </c>
      <c r="NY79" s="687">
        <v>0</v>
      </c>
      <c r="NZ79" s="687">
        <v>0</v>
      </c>
      <c r="OA79" s="687">
        <v>0</v>
      </c>
      <c r="OB79" s="687">
        <v>0</v>
      </c>
      <c r="OC79" s="687">
        <v>0</v>
      </c>
      <c r="OD79" s="687">
        <v>0</v>
      </c>
      <c r="OE79" s="687">
        <v>0</v>
      </c>
      <c r="OF79" s="687">
        <v>0</v>
      </c>
      <c r="OG79" s="687">
        <v>0</v>
      </c>
      <c r="OH79" s="687">
        <v>0</v>
      </c>
      <c r="OI79" s="687">
        <v>0</v>
      </c>
      <c r="OJ79" s="687">
        <v>0</v>
      </c>
      <c r="OK79" s="687">
        <v>0</v>
      </c>
      <c r="OL79" s="687">
        <v>0</v>
      </c>
      <c r="OM79" s="687">
        <v>0</v>
      </c>
      <c r="ON79" s="687">
        <v>0</v>
      </c>
      <c r="OO79" s="687">
        <v>0</v>
      </c>
      <c r="OP79" s="687">
        <v>0</v>
      </c>
      <c r="OQ79" s="687">
        <v>0</v>
      </c>
      <c r="OR79" s="687">
        <v>0</v>
      </c>
      <c r="OS79" s="687">
        <v>0</v>
      </c>
      <c r="OT79" s="687">
        <v>0</v>
      </c>
      <c r="OU79" s="687">
        <v>0</v>
      </c>
      <c r="OV79" s="687">
        <v>0</v>
      </c>
      <c r="OW79" s="687">
        <v>0</v>
      </c>
      <c r="OX79" s="687">
        <v>0</v>
      </c>
      <c r="OY79" s="687">
        <v>0</v>
      </c>
      <c r="OZ79" s="687">
        <v>0</v>
      </c>
      <c r="PA79" s="687">
        <v>0</v>
      </c>
      <c r="PB79" s="687">
        <v>0</v>
      </c>
      <c r="PC79" s="687">
        <v>0</v>
      </c>
      <c r="PD79" s="687">
        <v>0</v>
      </c>
      <c r="PE79" s="687">
        <v>0</v>
      </c>
      <c r="PF79" s="687">
        <v>0</v>
      </c>
      <c r="PG79" s="687">
        <v>0</v>
      </c>
      <c r="PH79" s="687">
        <v>0</v>
      </c>
      <c r="PI79" s="687">
        <v>0</v>
      </c>
      <c r="PJ79" s="687">
        <v>0</v>
      </c>
      <c r="PK79" s="687">
        <v>0</v>
      </c>
      <c r="PL79" s="687">
        <v>0</v>
      </c>
      <c r="PM79" s="687">
        <v>0</v>
      </c>
      <c r="PN79" s="687">
        <v>0</v>
      </c>
      <c r="PO79" s="687">
        <v>0</v>
      </c>
      <c r="PP79" s="687">
        <v>0</v>
      </c>
      <c r="PQ79" s="687">
        <v>0</v>
      </c>
      <c r="PR79" s="687">
        <v>0</v>
      </c>
      <c r="PS79" s="687">
        <v>0</v>
      </c>
      <c r="PT79" s="687">
        <v>0</v>
      </c>
      <c r="PU79" s="687">
        <v>0</v>
      </c>
      <c r="PV79" s="687">
        <v>0</v>
      </c>
      <c r="PW79" s="687">
        <v>0</v>
      </c>
      <c r="PX79" s="687">
        <v>0</v>
      </c>
      <c r="PY79" s="687">
        <v>0</v>
      </c>
      <c r="PZ79" s="687">
        <v>0</v>
      </c>
      <c r="QA79" s="687">
        <v>0</v>
      </c>
      <c r="QB79" s="687">
        <v>0</v>
      </c>
      <c r="QC79" s="687">
        <v>0</v>
      </c>
      <c r="QD79" s="687">
        <v>0</v>
      </c>
      <c r="QE79" s="687">
        <v>0</v>
      </c>
      <c r="QF79" s="687">
        <v>0</v>
      </c>
      <c r="QG79" s="687">
        <v>0</v>
      </c>
      <c r="QH79" s="687">
        <v>0</v>
      </c>
      <c r="QI79" s="687">
        <v>0</v>
      </c>
      <c r="QJ79" s="687">
        <v>0</v>
      </c>
      <c r="QK79" s="687">
        <v>0</v>
      </c>
      <c r="QL79" s="687">
        <v>0</v>
      </c>
      <c r="QM79" s="687">
        <v>0</v>
      </c>
      <c r="QN79" s="687">
        <v>0</v>
      </c>
      <c r="QO79" s="687">
        <v>0</v>
      </c>
      <c r="QP79" s="687">
        <v>0</v>
      </c>
      <c r="QQ79" s="687">
        <v>0</v>
      </c>
      <c r="QR79" s="687">
        <v>0</v>
      </c>
      <c r="QS79" s="687">
        <v>0</v>
      </c>
      <c r="QT79" s="687">
        <v>0</v>
      </c>
      <c r="QU79" s="687">
        <v>0</v>
      </c>
      <c r="QV79" s="687">
        <v>0</v>
      </c>
      <c r="QW79" s="687">
        <v>0</v>
      </c>
      <c r="QX79" s="687">
        <v>0</v>
      </c>
      <c r="QY79" s="687">
        <v>0</v>
      </c>
      <c r="QZ79" s="687">
        <v>0</v>
      </c>
      <c r="RA79" s="687">
        <v>0</v>
      </c>
      <c r="RB79" s="687">
        <v>0</v>
      </c>
      <c r="RC79" s="687">
        <v>0</v>
      </c>
      <c r="RD79" s="687">
        <v>0</v>
      </c>
      <c r="RE79" s="687">
        <v>0</v>
      </c>
      <c r="RF79" s="687">
        <v>0</v>
      </c>
      <c r="RG79" s="687">
        <v>0</v>
      </c>
      <c r="RH79" s="687">
        <v>0</v>
      </c>
      <c r="RI79" s="687">
        <v>0</v>
      </c>
      <c r="RJ79" s="687">
        <v>0</v>
      </c>
      <c r="RK79" s="687">
        <v>0</v>
      </c>
      <c r="RL79" s="687">
        <v>0</v>
      </c>
      <c r="RM79" s="687">
        <v>0</v>
      </c>
      <c r="RN79" s="687">
        <v>0</v>
      </c>
      <c r="RO79" s="687">
        <v>0</v>
      </c>
      <c r="RP79" s="687">
        <v>0</v>
      </c>
      <c r="RQ79" s="687">
        <v>0</v>
      </c>
      <c r="RR79" s="687">
        <v>0</v>
      </c>
      <c r="RS79" s="687">
        <v>0</v>
      </c>
      <c r="RT79" s="687">
        <v>0</v>
      </c>
      <c r="RU79" s="687">
        <v>0</v>
      </c>
      <c r="RV79" s="687">
        <v>0</v>
      </c>
      <c r="RW79" s="687">
        <v>0</v>
      </c>
      <c r="RX79" s="687">
        <v>0</v>
      </c>
      <c r="RY79" s="687">
        <v>0</v>
      </c>
      <c r="RZ79" s="687">
        <v>0</v>
      </c>
      <c r="SA79" s="687">
        <v>0</v>
      </c>
      <c r="SB79" s="687">
        <v>0</v>
      </c>
      <c r="SC79" s="687">
        <v>0</v>
      </c>
      <c r="SD79" s="687">
        <v>0</v>
      </c>
      <c r="SE79" s="687">
        <v>0</v>
      </c>
      <c r="SF79" s="687">
        <v>0</v>
      </c>
      <c r="SG79" s="687">
        <v>0</v>
      </c>
      <c r="SH79" s="687">
        <v>0</v>
      </c>
      <c r="SI79" s="471"/>
      <c r="SJ79" s="452"/>
      <c r="SK79" s="440"/>
      <c r="SL79" s="440"/>
      <c r="SM79" s="440"/>
    </row>
    <row r="80" spans="1:507" outlineLevel="2" x14ac:dyDescent="0.25">
      <c r="A80" s="440"/>
      <c r="B80" s="449"/>
      <c r="C80" s="659">
        <f>INT($C$40)+2</f>
        <v>3</v>
      </c>
      <c r="D80" s="471"/>
      <c r="E80" s="529"/>
      <c r="F80" s="529"/>
      <c r="G80" s="471"/>
      <c r="H80" s="681" t="str">
        <f>Sheep!$H$258</f>
        <v>May</v>
      </c>
      <c r="I80" s="681" t="s">
        <v>167</v>
      </c>
      <c r="J80" s="681">
        <f>J79+1</f>
        <v>1</v>
      </c>
      <c r="K80" s="605">
        <v>0</v>
      </c>
      <c r="L80" s="605">
        <v>0</v>
      </c>
      <c r="M80" s="605">
        <v>0</v>
      </c>
      <c r="N80" s="605">
        <v>0</v>
      </c>
      <c r="O80" s="605">
        <v>0</v>
      </c>
      <c r="P80" s="605">
        <v>0</v>
      </c>
      <c r="Q80" s="605">
        <v>0</v>
      </c>
      <c r="R80" s="605">
        <v>0</v>
      </c>
      <c r="S80" s="605">
        <v>0</v>
      </c>
      <c r="T80" s="605">
        <v>0</v>
      </c>
      <c r="U80" s="605">
        <v>0</v>
      </c>
      <c r="V80" s="605">
        <v>0</v>
      </c>
      <c r="W80" s="605">
        <v>0</v>
      </c>
      <c r="X80" s="605">
        <v>0</v>
      </c>
      <c r="Y80" s="605">
        <v>0</v>
      </c>
      <c r="Z80" s="605">
        <v>0</v>
      </c>
      <c r="AA80" s="605">
        <v>0</v>
      </c>
      <c r="AB80" s="605">
        <v>0</v>
      </c>
      <c r="AC80" s="605">
        <v>0</v>
      </c>
      <c r="AD80" s="605">
        <v>0</v>
      </c>
      <c r="AE80" s="605">
        <v>0</v>
      </c>
      <c r="AF80" s="605">
        <v>0</v>
      </c>
      <c r="AG80" s="605">
        <v>0</v>
      </c>
      <c r="AH80" s="605">
        <v>0</v>
      </c>
      <c r="AI80" s="605">
        <v>0</v>
      </c>
      <c r="AJ80" s="605">
        <v>0</v>
      </c>
      <c r="AK80" s="605">
        <v>0</v>
      </c>
      <c r="AL80" s="605">
        <v>0</v>
      </c>
      <c r="AM80" s="605">
        <v>0</v>
      </c>
      <c r="AN80" s="605">
        <v>0</v>
      </c>
      <c r="AO80" s="605">
        <v>0</v>
      </c>
      <c r="AP80" s="605">
        <v>0</v>
      </c>
      <c r="AQ80" s="605">
        <v>0</v>
      </c>
      <c r="AR80" s="605">
        <v>0</v>
      </c>
      <c r="AS80" s="605">
        <v>0</v>
      </c>
      <c r="AT80" s="605">
        <v>0</v>
      </c>
      <c r="AU80" s="605">
        <v>0</v>
      </c>
      <c r="AV80" s="605">
        <v>0</v>
      </c>
      <c r="AW80" s="605">
        <v>0</v>
      </c>
      <c r="AX80" s="605">
        <v>0</v>
      </c>
      <c r="AY80" s="605">
        <v>0</v>
      </c>
      <c r="AZ80" s="605">
        <v>0</v>
      </c>
      <c r="BA80" s="605">
        <v>0</v>
      </c>
      <c r="BB80" s="605">
        <v>0</v>
      </c>
      <c r="BC80" s="605">
        <v>0</v>
      </c>
      <c r="BD80" s="605">
        <v>0</v>
      </c>
      <c r="BE80" s="605">
        <v>0</v>
      </c>
      <c r="BF80" s="605">
        <v>0</v>
      </c>
      <c r="BG80" s="605">
        <v>0</v>
      </c>
      <c r="BH80" s="605">
        <v>0</v>
      </c>
      <c r="BI80" s="605">
        <v>0</v>
      </c>
      <c r="BJ80" s="605">
        <v>0</v>
      </c>
      <c r="BK80" s="605">
        <v>0</v>
      </c>
      <c r="BL80" s="605">
        <v>0</v>
      </c>
      <c r="BM80" s="605">
        <v>0</v>
      </c>
      <c r="BN80" s="605">
        <v>0</v>
      </c>
      <c r="BO80" s="605">
        <v>0</v>
      </c>
      <c r="BP80" s="605">
        <v>0</v>
      </c>
      <c r="BQ80" s="605">
        <v>0</v>
      </c>
      <c r="BR80" s="605">
        <v>0</v>
      </c>
      <c r="BS80" s="605">
        <v>0</v>
      </c>
      <c r="BT80" s="605">
        <v>0</v>
      </c>
      <c r="BU80" s="605">
        <v>0</v>
      </c>
      <c r="BV80" s="605">
        <v>0</v>
      </c>
      <c r="BW80" s="605">
        <v>0</v>
      </c>
      <c r="BX80" s="605">
        <v>0</v>
      </c>
      <c r="BY80" s="493">
        <v>0</v>
      </c>
      <c r="BZ80" s="493">
        <v>0</v>
      </c>
      <c r="CA80" s="493">
        <v>0</v>
      </c>
      <c r="CB80" s="493">
        <v>0</v>
      </c>
      <c r="CC80" s="493">
        <v>0</v>
      </c>
      <c r="CD80" s="493">
        <v>0</v>
      </c>
      <c r="CE80" s="493">
        <v>0</v>
      </c>
      <c r="CF80" s="493">
        <v>0</v>
      </c>
      <c r="CG80" s="493">
        <v>0</v>
      </c>
      <c r="CH80" s="493">
        <v>0</v>
      </c>
      <c r="CI80" s="493">
        <v>0</v>
      </c>
      <c r="CJ80" s="493">
        <v>0</v>
      </c>
      <c r="CK80" s="493">
        <v>0</v>
      </c>
      <c r="CL80" s="493">
        <v>0</v>
      </c>
      <c r="CM80" s="493">
        <v>0</v>
      </c>
      <c r="CN80" s="493">
        <v>0</v>
      </c>
      <c r="CO80" s="493">
        <v>0</v>
      </c>
      <c r="CP80" s="493">
        <v>0</v>
      </c>
      <c r="CQ80" s="493">
        <v>0</v>
      </c>
      <c r="CR80" s="493">
        <v>0</v>
      </c>
      <c r="CS80" s="493">
        <v>0</v>
      </c>
      <c r="CT80" s="493">
        <v>0</v>
      </c>
      <c r="CU80" s="493">
        <v>0</v>
      </c>
      <c r="CV80" s="493">
        <v>0</v>
      </c>
      <c r="CW80" s="605">
        <v>0</v>
      </c>
      <c r="CX80" s="605">
        <v>0</v>
      </c>
      <c r="CY80" s="605">
        <v>0</v>
      </c>
      <c r="CZ80" s="605">
        <v>0</v>
      </c>
      <c r="DA80" s="605">
        <v>0</v>
      </c>
      <c r="DB80" s="605">
        <v>0</v>
      </c>
      <c r="DC80" s="605">
        <v>0</v>
      </c>
      <c r="DD80" s="605">
        <v>0</v>
      </c>
      <c r="DE80" s="605">
        <v>0</v>
      </c>
      <c r="DF80" s="605">
        <v>0</v>
      </c>
      <c r="DG80" s="605">
        <v>0</v>
      </c>
      <c r="DH80" s="605">
        <v>0</v>
      </c>
      <c r="DI80" s="605">
        <v>0</v>
      </c>
      <c r="DJ80" s="605">
        <v>0</v>
      </c>
      <c r="DK80" s="605">
        <v>0</v>
      </c>
      <c r="DL80" s="605">
        <v>0</v>
      </c>
      <c r="DM80" s="605">
        <v>0</v>
      </c>
      <c r="DN80" s="605">
        <v>0</v>
      </c>
      <c r="DO80" s="605">
        <v>0</v>
      </c>
      <c r="DP80" s="605">
        <v>0</v>
      </c>
      <c r="DQ80" s="605">
        <v>0</v>
      </c>
      <c r="DR80" s="493">
        <v>0</v>
      </c>
      <c r="DS80" s="493">
        <v>0</v>
      </c>
      <c r="DT80" s="493">
        <v>0</v>
      </c>
      <c r="DU80" s="493">
        <v>0</v>
      </c>
      <c r="DV80" s="493">
        <v>0</v>
      </c>
      <c r="DW80" s="493">
        <v>0</v>
      </c>
      <c r="DX80" s="493">
        <v>0</v>
      </c>
      <c r="DY80" s="493">
        <v>0</v>
      </c>
      <c r="DZ80" s="493">
        <v>0</v>
      </c>
      <c r="EA80" s="493">
        <v>0</v>
      </c>
      <c r="EB80" s="493">
        <v>0</v>
      </c>
      <c r="EC80" s="493">
        <v>0</v>
      </c>
      <c r="ED80" s="493">
        <v>0</v>
      </c>
      <c r="EE80" s="493">
        <v>0</v>
      </c>
      <c r="EF80" s="493">
        <v>0</v>
      </c>
      <c r="EG80" s="493">
        <v>0</v>
      </c>
      <c r="EH80" s="493">
        <v>0</v>
      </c>
      <c r="EI80" s="493">
        <v>0</v>
      </c>
      <c r="EJ80" s="493">
        <v>0</v>
      </c>
      <c r="EK80" s="493">
        <v>0</v>
      </c>
      <c r="EL80" s="493">
        <v>0</v>
      </c>
      <c r="EM80" s="493">
        <v>0</v>
      </c>
      <c r="EN80" s="493">
        <v>0</v>
      </c>
      <c r="EO80" s="493">
        <v>0</v>
      </c>
      <c r="EP80" s="493">
        <v>0</v>
      </c>
      <c r="EQ80" s="605">
        <v>0</v>
      </c>
      <c r="ER80" s="605">
        <v>0</v>
      </c>
      <c r="ES80" s="605">
        <v>0</v>
      </c>
      <c r="ET80" s="605">
        <v>0</v>
      </c>
      <c r="EU80" s="605">
        <v>0</v>
      </c>
      <c r="EV80" s="605">
        <v>0</v>
      </c>
      <c r="EW80" s="605">
        <v>0</v>
      </c>
      <c r="EX80" s="605">
        <v>0</v>
      </c>
      <c r="EY80" s="605">
        <v>0</v>
      </c>
      <c r="EZ80" s="605">
        <v>0</v>
      </c>
      <c r="FA80" s="605">
        <v>0</v>
      </c>
      <c r="FB80" s="605">
        <v>0</v>
      </c>
      <c r="FC80" s="605">
        <v>0</v>
      </c>
      <c r="FD80" s="605">
        <v>0</v>
      </c>
      <c r="FE80" s="605">
        <v>0</v>
      </c>
      <c r="FF80" s="605">
        <v>0</v>
      </c>
      <c r="FG80" s="605">
        <v>0</v>
      </c>
      <c r="FH80" s="679">
        <v>0</v>
      </c>
      <c r="FI80" s="679">
        <v>0</v>
      </c>
      <c r="FJ80" s="679">
        <v>0</v>
      </c>
      <c r="FK80" s="679">
        <v>0</v>
      </c>
      <c r="FL80" s="679">
        <v>0</v>
      </c>
      <c r="FM80" s="679">
        <v>0</v>
      </c>
      <c r="FN80" s="679">
        <v>0</v>
      </c>
      <c r="FO80" s="679">
        <v>0</v>
      </c>
      <c r="FP80" s="679">
        <v>0</v>
      </c>
      <c r="FQ80" s="679">
        <v>0</v>
      </c>
      <c r="FR80" s="679">
        <v>0</v>
      </c>
      <c r="FS80" s="679">
        <v>0</v>
      </c>
      <c r="FT80" s="679">
        <v>0</v>
      </c>
      <c r="FU80" s="679">
        <v>0</v>
      </c>
      <c r="FV80" s="679">
        <v>0</v>
      </c>
      <c r="FW80" s="679">
        <v>0</v>
      </c>
      <c r="FX80" s="679">
        <v>0</v>
      </c>
      <c r="FY80" s="679">
        <v>0</v>
      </c>
      <c r="FZ80" s="679">
        <v>0</v>
      </c>
      <c r="GA80" s="679">
        <v>0</v>
      </c>
      <c r="GB80" s="679">
        <v>0</v>
      </c>
      <c r="GC80" s="679">
        <v>0</v>
      </c>
      <c r="GD80" s="679">
        <v>0</v>
      </c>
      <c r="GE80" s="679">
        <v>0</v>
      </c>
      <c r="GF80" s="679">
        <v>0</v>
      </c>
      <c r="GG80" s="679">
        <v>0</v>
      </c>
      <c r="GH80" s="679">
        <v>0</v>
      </c>
      <c r="GI80" s="679">
        <v>0</v>
      </c>
      <c r="GJ80" s="679">
        <v>0</v>
      </c>
      <c r="GK80" s="679">
        <v>0</v>
      </c>
      <c r="GL80" s="679">
        <v>0</v>
      </c>
      <c r="GM80" s="679">
        <v>0</v>
      </c>
      <c r="GN80" s="679">
        <v>0</v>
      </c>
      <c r="GO80" s="679">
        <v>0</v>
      </c>
      <c r="GP80" s="679">
        <v>0</v>
      </c>
      <c r="GQ80" s="679">
        <v>0</v>
      </c>
      <c r="GR80" s="679">
        <v>0</v>
      </c>
      <c r="GS80" s="679">
        <v>0</v>
      </c>
      <c r="GT80" s="679">
        <v>0</v>
      </c>
      <c r="GU80" s="679">
        <v>0</v>
      </c>
      <c r="GV80" s="679">
        <v>0</v>
      </c>
      <c r="GW80" s="679">
        <v>0</v>
      </c>
      <c r="GX80" s="679">
        <v>0</v>
      </c>
      <c r="GY80" s="679">
        <v>0</v>
      </c>
      <c r="GZ80" s="679">
        <v>0</v>
      </c>
      <c r="HA80" s="679">
        <v>0</v>
      </c>
      <c r="HB80" s="679">
        <v>0</v>
      </c>
      <c r="HC80" s="679">
        <v>0</v>
      </c>
      <c r="HD80" s="679">
        <v>0</v>
      </c>
      <c r="HE80" s="679">
        <v>0</v>
      </c>
      <c r="HF80" s="679">
        <v>0</v>
      </c>
      <c r="HG80" s="679">
        <v>0</v>
      </c>
      <c r="HH80" s="679">
        <v>0</v>
      </c>
      <c r="HI80" s="679">
        <v>0</v>
      </c>
      <c r="HJ80" s="679">
        <v>0</v>
      </c>
      <c r="HK80" s="679">
        <v>0</v>
      </c>
      <c r="HL80" s="679">
        <v>0</v>
      </c>
      <c r="HM80" s="679">
        <v>0</v>
      </c>
      <c r="HN80" s="679">
        <v>0</v>
      </c>
      <c r="HO80" s="679">
        <v>0</v>
      </c>
      <c r="HP80" s="679">
        <v>0</v>
      </c>
      <c r="HQ80" s="679">
        <v>0</v>
      </c>
      <c r="HR80" s="679">
        <v>0</v>
      </c>
      <c r="HS80" s="679">
        <v>0</v>
      </c>
      <c r="HT80" s="679">
        <v>0</v>
      </c>
      <c r="HU80" s="679">
        <v>0</v>
      </c>
      <c r="HV80" s="679">
        <v>0</v>
      </c>
      <c r="HW80" s="679">
        <v>0</v>
      </c>
      <c r="HX80" s="679">
        <v>0</v>
      </c>
      <c r="HY80" s="679">
        <v>0</v>
      </c>
      <c r="HZ80" s="679">
        <v>0</v>
      </c>
      <c r="IA80" s="679">
        <v>0</v>
      </c>
      <c r="IB80" s="679">
        <v>0</v>
      </c>
      <c r="IC80" s="679">
        <v>0</v>
      </c>
      <c r="ID80" s="679">
        <v>0</v>
      </c>
      <c r="IE80" s="679">
        <v>0</v>
      </c>
      <c r="IF80" s="679">
        <v>0</v>
      </c>
      <c r="IG80" s="679">
        <v>0</v>
      </c>
      <c r="IH80" s="679">
        <v>0</v>
      </c>
      <c r="II80" s="679">
        <v>0</v>
      </c>
      <c r="IJ80" s="679">
        <v>0</v>
      </c>
      <c r="IK80" s="679">
        <v>0</v>
      </c>
      <c r="IL80" s="679">
        <v>0</v>
      </c>
      <c r="IM80" s="679">
        <v>0</v>
      </c>
      <c r="IN80" s="679">
        <v>0</v>
      </c>
      <c r="IO80" s="679">
        <v>0</v>
      </c>
      <c r="IP80" s="679">
        <v>0</v>
      </c>
      <c r="IQ80" s="679">
        <v>0</v>
      </c>
      <c r="IR80" s="679">
        <v>0</v>
      </c>
      <c r="IS80" s="679">
        <v>0</v>
      </c>
      <c r="IT80" s="679">
        <v>0</v>
      </c>
      <c r="IU80" s="679">
        <v>0</v>
      </c>
      <c r="IV80" s="679">
        <v>0</v>
      </c>
      <c r="IW80" s="679">
        <v>0</v>
      </c>
      <c r="IX80" s="679">
        <v>0</v>
      </c>
      <c r="IY80" s="679">
        <v>0</v>
      </c>
      <c r="IZ80" s="679">
        <v>0</v>
      </c>
      <c r="JA80" s="679">
        <v>0</v>
      </c>
      <c r="JB80" s="679">
        <v>0</v>
      </c>
      <c r="JC80" s="679">
        <v>0</v>
      </c>
      <c r="JD80" s="679">
        <v>0</v>
      </c>
      <c r="JE80" s="679">
        <v>0</v>
      </c>
      <c r="JF80" s="679">
        <v>0</v>
      </c>
      <c r="JG80" s="679">
        <v>0</v>
      </c>
      <c r="JH80" s="679">
        <v>0</v>
      </c>
      <c r="JI80" s="679">
        <v>0</v>
      </c>
      <c r="JJ80" s="679">
        <v>0</v>
      </c>
      <c r="JK80" s="679">
        <v>0</v>
      </c>
      <c r="JL80" s="679">
        <v>0</v>
      </c>
      <c r="JM80" s="679">
        <v>0</v>
      </c>
      <c r="JN80" s="679">
        <v>0</v>
      </c>
      <c r="JO80" s="679">
        <v>0</v>
      </c>
      <c r="JP80" s="679">
        <v>0</v>
      </c>
      <c r="JQ80" s="679">
        <v>0</v>
      </c>
      <c r="JR80" s="679">
        <v>0</v>
      </c>
      <c r="JS80" s="679">
        <v>0</v>
      </c>
      <c r="JT80" s="679">
        <v>0</v>
      </c>
      <c r="JU80" s="679">
        <v>0</v>
      </c>
      <c r="JV80" s="679">
        <v>0</v>
      </c>
      <c r="JW80" s="679">
        <v>0</v>
      </c>
      <c r="JX80" s="679">
        <v>0</v>
      </c>
      <c r="JY80" s="679">
        <v>0</v>
      </c>
      <c r="JZ80" s="679">
        <v>0</v>
      </c>
      <c r="KA80" s="679">
        <v>0</v>
      </c>
      <c r="KB80" s="679">
        <v>0</v>
      </c>
      <c r="KC80" s="679">
        <v>0</v>
      </c>
      <c r="KD80" s="679">
        <v>0</v>
      </c>
      <c r="KE80" s="679">
        <v>0</v>
      </c>
      <c r="KF80" s="679">
        <v>0</v>
      </c>
      <c r="KG80" s="679">
        <v>0</v>
      </c>
      <c r="KH80" s="679">
        <v>0</v>
      </c>
      <c r="KI80" s="679">
        <v>0</v>
      </c>
      <c r="KJ80" s="679">
        <v>0</v>
      </c>
      <c r="KK80" s="679">
        <v>0</v>
      </c>
      <c r="KL80" s="679">
        <v>0</v>
      </c>
      <c r="KM80" s="679">
        <v>0</v>
      </c>
      <c r="KN80" s="679">
        <v>0</v>
      </c>
      <c r="KO80" s="679">
        <v>0</v>
      </c>
      <c r="KP80" s="679">
        <v>0</v>
      </c>
      <c r="KQ80" s="679">
        <v>0</v>
      </c>
      <c r="KR80" s="679">
        <v>0</v>
      </c>
      <c r="KS80" s="679">
        <v>0</v>
      </c>
      <c r="KT80" s="679">
        <v>0</v>
      </c>
      <c r="KU80" s="679">
        <v>0</v>
      </c>
      <c r="KV80" s="679">
        <v>0</v>
      </c>
      <c r="KW80" s="679">
        <v>0</v>
      </c>
      <c r="KX80" s="679">
        <v>0</v>
      </c>
      <c r="KY80" s="679">
        <v>0</v>
      </c>
      <c r="KZ80" s="679">
        <v>0</v>
      </c>
      <c r="LA80" s="679">
        <v>0</v>
      </c>
      <c r="LB80" s="679">
        <v>0</v>
      </c>
      <c r="LC80" s="679">
        <v>0</v>
      </c>
      <c r="LD80" s="679">
        <v>0</v>
      </c>
      <c r="LE80" s="679">
        <v>0</v>
      </c>
      <c r="LF80" s="679">
        <v>0</v>
      </c>
      <c r="LG80" s="679">
        <v>0</v>
      </c>
      <c r="LH80" s="679">
        <v>0</v>
      </c>
      <c r="LI80" s="679">
        <v>0</v>
      </c>
      <c r="LJ80" s="679">
        <v>0</v>
      </c>
      <c r="LK80" s="679">
        <v>0</v>
      </c>
      <c r="LL80" s="679">
        <v>0</v>
      </c>
      <c r="LM80" s="679">
        <v>0</v>
      </c>
      <c r="LN80" s="679">
        <v>0</v>
      </c>
      <c r="LO80" s="679">
        <v>0</v>
      </c>
      <c r="LP80" s="679">
        <v>0</v>
      </c>
      <c r="LQ80" s="679">
        <v>0</v>
      </c>
      <c r="LR80" s="679">
        <v>0</v>
      </c>
      <c r="LS80" s="679">
        <v>0</v>
      </c>
      <c r="LT80" s="679">
        <v>0</v>
      </c>
      <c r="LU80" s="679">
        <v>0</v>
      </c>
      <c r="LV80" s="679">
        <v>0</v>
      </c>
      <c r="LW80" s="679">
        <v>0</v>
      </c>
      <c r="LX80" s="679">
        <v>0</v>
      </c>
      <c r="LY80" s="679">
        <v>0</v>
      </c>
      <c r="LZ80" s="679">
        <v>0</v>
      </c>
      <c r="MA80" s="679">
        <v>0</v>
      </c>
      <c r="MB80" s="679">
        <v>0</v>
      </c>
      <c r="MC80" s="679">
        <v>0</v>
      </c>
      <c r="MD80" s="679">
        <v>0</v>
      </c>
      <c r="ME80" s="679">
        <v>0</v>
      </c>
      <c r="MF80" s="679">
        <v>0</v>
      </c>
      <c r="MG80" s="679">
        <v>0</v>
      </c>
      <c r="MH80" s="679">
        <v>0</v>
      </c>
      <c r="MI80" s="679">
        <v>0</v>
      </c>
      <c r="MJ80" s="679">
        <v>0</v>
      </c>
      <c r="MK80" s="679">
        <v>0</v>
      </c>
      <c r="ML80" s="679">
        <v>0</v>
      </c>
      <c r="MM80" s="679">
        <v>0</v>
      </c>
      <c r="MN80" s="679">
        <v>0</v>
      </c>
      <c r="MO80" s="679">
        <v>0</v>
      </c>
      <c r="MP80" s="679">
        <v>0</v>
      </c>
      <c r="MQ80" s="679">
        <v>0</v>
      </c>
      <c r="MR80" s="679">
        <v>0</v>
      </c>
      <c r="MS80" s="679">
        <v>0</v>
      </c>
      <c r="MT80" s="679">
        <v>0</v>
      </c>
      <c r="MU80" s="679">
        <v>0</v>
      </c>
      <c r="MV80" s="679">
        <v>0</v>
      </c>
      <c r="MW80" s="679">
        <v>0</v>
      </c>
      <c r="MX80" s="679">
        <v>0</v>
      </c>
      <c r="MY80" s="679">
        <v>0</v>
      </c>
      <c r="MZ80" s="679">
        <v>0</v>
      </c>
      <c r="NA80" s="679">
        <v>0</v>
      </c>
      <c r="NB80" s="679">
        <v>0</v>
      </c>
      <c r="NC80" s="679">
        <v>0</v>
      </c>
      <c r="ND80" s="679">
        <v>0</v>
      </c>
      <c r="NE80" s="679">
        <v>0</v>
      </c>
      <c r="NF80" s="679">
        <v>0</v>
      </c>
      <c r="NG80" s="679">
        <v>0</v>
      </c>
      <c r="NH80" s="679">
        <v>0</v>
      </c>
      <c r="NI80" s="679">
        <v>0</v>
      </c>
      <c r="NJ80" s="679">
        <v>0</v>
      </c>
      <c r="NK80" s="679">
        <v>0</v>
      </c>
      <c r="NL80" s="679">
        <v>0</v>
      </c>
      <c r="NM80" s="679">
        <v>0</v>
      </c>
      <c r="NN80" s="679">
        <v>0</v>
      </c>
      <c r="NO80" s="679">
        <v>0</v>
      </c>
      <c r="NP80" s="679">
        <v>0</v>
      </c>
      <c r="NQ80" s="679">
        <v>0</v>
      </c>
      <c r="NR80" s="679">
        <v>0</v>
      </c>
      <c r="NS80" s="679">
        <v>0</v>
      </c>
      <c r="NT80" s="679">
        <v>0</v>
      </c>
      <c r="NU80" s="679">
        <v>0</v>
      </c>
      <c r="NV80" s="679">
        <v>0</v>
      </c>
      <c r="NW80" s="679">
        <v>0</v>
      </c>
      <c r="NX80" s="679">
        <v>0</v>
      </c>
      <c r="NY80" s="679">
        <v>0</v>
      </c>
      <c r="NZ80" s="679">
        <v>0</v>
      </c>
      <c r="OA80" s="679">
        <v>0</v>
      </c>
      <c r="OB80" s="679">
        <v>0</v>
      </c>
      <c r="OC80" s="679">
        <v>0</v>
      </c>
      <c r="OD80" s="679">
        <v>0</v>
      </c>
      <c r="OE80" s="679">
        <v>0</v>
      </c>
      <c r="OF80" s="679">
        <v>0</v>
      </c>
      <c r="OG80" s="679">
        <v>0</v>
      </c>
      <c r="OH80" s="679">
        <v>0</v>
      </c>
      <c r="OI80" s="679">
        <v>0</v>
      </c>
      <c r="OJ80" s="679">
        <v>0</v>
      </c>
      <c r="OK80" s="679">
        <v>0</v>
      </c>
      <c r="OL80" s="679">
        <v>0</v>
      </c>
      <c r="OM80" s="679">
        <v>0</v>
      </c>
      <c r="ON80" s="679">
        <v>0</v>
      </c>
      <c r="OO80" s="679">
        <v>0</v>
      </c>
      <c r="OP80" s="679">
        <v>0</v>
      </c>
      <c r="OQ80" s="679">
        <v>0</v>
      </c>
      <c r="OR80" s="679">
        <v>0</v>
      </c>
      <c r="OS80" s="679">
        <v>0</v>
      </c>
      <c r="OT80" s="679">
        <v>0</v>
      </c>
      <c r="OU80" s="679">
        <v>0</v>
      </c>
      <c r="OV80" s="679">
        <v>0</v>
      </c>
      <c r="OW80" s="679">
        <v>0</v>
      </c>
      <c r="OX80" s="679">
        <v>0</v>
      </c>
      <c r="OY80" s="679">
        <v>0</v>
      </c>
      <c r="OZ80" s="679">
        <v>0</v>
      </c>
      <c r="PA80" s="679">
        <v>0</v>
      </c>
      <c r="PB80" s="679">
        <v>0</v>
      </c>
      <c r="PC80" s="679">
        <v>0</v>
      </c>
      <c r="PD80" s="679">
        <v>0</v>
      </c>
      <c r="PE80" s="679">
        <v>0</v>
      </c>
      <c r="PF80" s="679">
        <v>0</v>
      </c>
      <c r="PG80" s="679">
        <v>0</v>
      </c>
      <c r="PH80" s="679">
        <v>0</v>
      </c>
      <c r="PI80" s="679">
        <v>0</v>
      </c>
      <c r="PJ80" s="679">
        <v>0</v>
      </c>
      <c r="PK80" s="679">
        <v>0</v>
      </c>
      <c r="PL80" s="679">
        <v>0</v>
      </c>
      <c r="PM80" s="679">
        <v>0</v>
      </c>
      <c r="PN80" s="679">
        <v>0</v>
      </c>
      <c r="PO80" s="679">
        <v>0</v>
      </c>
      <c r="PP80" s="679">
        <v>0</v>
      </c>
      <c r="PQ80" s="679">
        <v>0</v>
      </c>
      <c r="PR80" s="679">
        <v>0</v>
      </c>
      <c r="PS80" s="679">
        <v>0</v>
      </c>
      <c r="PT80" s="679">
        <v>0</v>
      </c>
      <c r="PU80" s="679">
        <v>0</v>
      </c>
      <c r="PV80" s="679">
        <v>0</v>
      </c>
      <c r="PW80" s="679">
        <v>0</v>
      </c>
      <c r="PX80" s="679">
        <v>0</v>
      </c>
      <c r="PY80" s="679">
        <v>0</v>
      </c>
      <c r="PZ80" s="679">
        <v>0</v>
      </c>
      <c r="QA80" s="679">
        <v>0</v>
      </c>
      <c r="QB80" s="679">
        <v>0</v>
      </c>
      <c r="QC80" s="679">
        <v>0</v>
      </c>
      <c r="QD80" s="679">
        <v>0</v>
      </c>
      <c r="QE80" s="679">
        <v>0</v>
      </c>
      <c r="QF80" s="679">
        <v>0</v>
      </c>
      <c r="QG80" s="679">
        <v>0</v>
      </c>
      <c r="QH80" s="679">
        <v>0</v>
      </c>
      <c r="QI80" s="679">
        <v>0</v>
      </c>
      <c r="QJ80" s="679">
        <v>0</v>
      </c>
      <c r="QK80" s="679">
        <v>0</v>
      </c>
      <c r="QL80" s="679">
        <v>0</v>
      </c>
      <c r="QM80" s="679">
        <v>0</v>
      </c>
      <c r="QN80" s="679">
        <v>0</v>
      </c>
      <c r="QO80" s="679">
        <v>0</v>
      </c>
      <c r="QP80" s="679">
        <v>0</v>
      </c>
      <c r="QQ80" s="679">
        <v>0</v>
      </c>
      <c r="QR80" s="679">
        <v>0</v>
      </c>
      <c r="QS80" s="679">
        <v>0</v>
      </c>
      <c r="QT80" s="679">
        <v>0</v>
      </c>
      <c r="QU80" s="679">
        <v>0</v>
      </c>
      <c r="QV80" s="679">
        <v>0</v>
      </c>
      <c r="QW80" s="679">
        <v>0</v>
      </c>
      <c r="QX80" s="679">
        <v>0</v>
      </c>
      <c r="QY80" s="679">
        <v>0</v>
      </c>
      <c r="QZ80" s="679">
        <v>0</v>
      </c>
      <c r="RA80" s="679">
        <v>0</v>
      </c>
      <c r="RB80" s="679">
        <v>0</v>
      </c>
      <c r="RC80" s="679">
        <v>0</v>
      </c>
      <c r="RD80" s="679">
        <v>0</v>
      </c>
      <c r="RE80" s="679">
        <v>0</v>
      </c>
      <c r="RF80" s="679">
        <v>0</v>
      </c>
      <c r="RG80" s="679">
        <v>0</v>
      </c>
      <c r="RH80" s="679">
        <v>0</v>
      </c>
      <c r="RI80" s="679">
        <v>0</v>
      </c>
      <c r="RJ80" s="679">
        <v>0</v>
      </c>
      <c r="RK80" s="679">
        <v>0</v>
      </c>
      <c r="RL80" s="679">
        <v>0</v>
      </c>
      <c r="RM80" s="679">
        <v>0</v>
      </c>
      <c r="RN80" s="679">
        <v>0</v>
      </c>
      <c r="RO80" s="679">
        <v>0</v>
      </c>
      <c r="RP80" s="679">
        <v>0</v>
      </c>
      <c r="RQ80" s="679">
        <v>0</v>
      </c>
      <c r="RR80" s="679">
        <v>0</v>
      </c>
      <c r="RS80" s="679">
        <v>0</v>
      </c>
      <c r="RT80" s="679">
        <v>0</v>
      </c>
      <c r="RU80" s="679">
        <v>0</v>
      </c>
      <c r="RV80" s="679">
        <v>0</v>
      </c>
      <c r="RW80" s="679">
        <v>0</v>
      </c>
      <c r="RX80" s="679">
        <v>0</v>
      </c>
      <c r="RY80" s="679">
        <v>0</v>
      </c>
      <c r="RZ80" s="679">
        <v>0</v>
      </c>
      <c r="SA80" s="679">
        <v>0</v>
      </c>
      <c r="SB80" s="679">
        <v>0</v>
      </c>
      <c r="SC80" s="679">
        <v>0</v>
      </c>
      <c r="SD80" s="679">
        <v>0</v>
      </c>
      <c r="SE80" s="679">
        <v>0</v>
      </c>
      <c r="SF80" s="679">
        <v>0</v>
      </c>
      <c r="SG80" s="679">
        <v>0</v>
      </c>
      <c r="SH80" s="679">
        <v>0</v>
      </c>
      <c r="SI80" s="471"/>
      <c r="SJ80" s="452"/>
      <c r="SK80" s="440"/>
      <c r="SL80" s="440"/>
      <c r="SM80" s="440"/>
    </row>
    <row r="81" spans="1:507" outlineLevel="3" x14ac:dyDescent="0.25">
      <c r="A81" s="440"/>
      <c r="B81" s="449"/>
      <c r="C81" s="659">
        <f>INT($C$40)+3</f>
        <v>4</v>
      </c>
      <c r="D81" s="471"/>
      <c r="E81" s="529"/>
      <c r="F81" s="529"/>
      <c r="G81" s="471"/>
      <c r="H81" s="492"/>
      <c r="I81" s="492" t="s">
        <v>721</v>
      </c>
      <c r="J81" s="681">
        <f t="shared" ref="J81:J111" si="88">J80+1</f>
        <v>2</v>
      </c>
      <c r="K81" s="493">
        <v>0</v>
      </c>
      <c r="L81" s="493">
        <v>0</v>
      </c>
      <c r="M81" s="493">
        <v>0</v>
      </c>
      <c r="N81" s="493">
        <v>0</v>
      </c>
      <c r="O81" s="493">
        <v>0</v>
      </c>
      <c r="P81" s="493">
        <v>0</v>
      </c>
      <c r="Q81" s="493">
        <v>0</v>
      </c>
      <c r="R81" s="493">
        <v>0</v>
      </c>
      <c r="S81" s="493">
        <v>0</v>
      </c>
      <c r="T81" s="493">
        <v>0</v>
      </c>
      <c r="U81" s="493">
        <v>0</v>
      </c>
      <c r="V81" s="493">
        <v>0</v>
      </c>
      <c r="W81" s="493">
        <v>0</v>
      </c>
      <c r="X81" s="493">
        <v>0</v>
      </c>
      <c r="Y81" s="493">
        <v>0</v>
      </c>
      <c r="Z81" s="493">
        <v>0</v>
      </c>
      <c r="AA81" s="493">
        <v>0</v>
      </c>
      <c r="AB81" s="493">
        <v>0</v>
      </c>
      <c r="AC81" s="493">
        <v>0</v>
      </c>
      <c r="AD81" s="493">
        <v>0</v>
      </c>
      <c r="AE81" s="493">
        <v>0</v>
      </c>
      <c r="AF81" s="493">
        <v>0</v>
      </c>
      <c r="AG81" s="493">
        <v>0</v>
      </c>
      <c r="AH81" s="493">
        <v>0</v>
      </c>
      <c r="AI81" s="493">
        <v>0</v>
      </c>
      <c r="AJ81" s="493">
        <v>0</v>
      </c>
      <c r="AK81" s="493">
        <v>0</v>
      </c>
      <c r="AL81" s="493">
        <v>0</v>
      </c>
      <c r="AM81" s="493">
        <v>0</v>
      </c>
      <c r="AN81" s="493">
        <v>0</v>
      </c>
      <c r="AO81" s="493">
        <v>0</v>
      </c>
      <c r="AP81" s="493">
        <v>0</v>
      </c>
      <c r="AQ81" s="493">
        <v>0</v>
      </c>
      <c r="AR81" s="493">
        <v>0</v>
      </c>
      <c r="AS81" s="493">
        <v>0</v>
      </c>
      <c r="AT81" s="493">
        <v>0</v>
      </c>
      <c r="AU81" s="493">
        <v>0</v>
      </c>
      <c r="AV81" s="493">
        <v>0</v>
      </c>
      <c r="AW81" s="493">
        <v>0</v>
      </c>
      <c r="AX81" s="493">
        <v>0</v>
      </c>
      <c r="AY81" s="493">
        <v>0</v>
      </c>
      <c r="AZ81" s="493">
        <v>0</v>
      </c>
      <c r="BA81" s="493">
        <v>0</v>
      </c>
      <c r="BB81" s="493">
        <v>0</v>
      </c>
      <c r="BC81" s="493">
        <v>0</v>
      </c>
      <c r="BD81" s="493">
        <v>0</v>
      </c>
      <c r="BE81" s="493">
        <v>0</v>
      </c>
      <c r="BF81" s="493">
        <v>0</v>
      </c>
      <c r="BG81" s="493">
        <v>0</v>
      </c>
      <c r="BH81" s="493">
        <v>0</v>
      </c>
      <c r="BI81" s="493">
        <v>0</v>
      </c>
      <c r="BJ81" s="493">
        <v>0</v>
      </c>
      <c r="BK81" s="493">
        <v>0</v>
      </c>
      <c r="BL81" s="493">
        <v>0</v>
      </c>
      <c r="BM81" s="493">
        <v>0</v>
      </c>
      <c r="BN81" s="493">
        <v>0</v>
      </c>
      <c r="BO81" s="493">
        <v>0</v>
      </c>
      <c r="BP81" s="493">
        <v>0</v>
      </c>
      <c r="BQ81" s="493">
        <v>0</v>
      </c>
      <c r="BR81" s="493">
        <v>0</v>
      </c>
      <c r="BS81" s="493">
        <v>0</v>
      </c>
      <c r="BT81" s="493">
        <v>0</v>
      </c>
      <c r="BU81" s="493">
        <v>0</v>
      </c>
      <c r="BV81" s="493">
        <v>0</v>
      </c>
      <c r="BW81" s="493">
        <v>0</v>
      </c>
      <c r="BX81" s="493">
        <v>0</v>
      </c>
      <c r="BY81" s="493">
        <v>0</v>
      </c>
      <c r="BZ81" s="493">
        <v>0</v>
      </c>
      <c r="CA81" s="493">
        <v>0</v>
      </c>
      <c r="CB81" s="493">
        <v>0</v>
      </c>
      <c r="CC81" s="493">
        <v>0</v>
      </c>
      <c r="CD81" s="493">
        <v>0</v>
      </c>
      <c r="CE81" s="493">
        <v>0</v>
      </c>
      <c r="CF81" s="493">
        <v>0</v>
      </c>
      <c r="CG81" s="493">
        <v>0</v>
      </c>
      <c r="CH81" s="493">
        <v>0</v>
      </c>
      <c r="CI81" s="493">
        <v>0</v>
      </c>
      <c r="CJ81" s="493">
        <v>0</v>
      </c>
      <c r="CK81" s="493">
        <v>0</v>
      </c>
      <c r="CL81" s="493">
        <v>0</v>
      </c>
      <c r="CM81" s="493">
        <v>0</v>
      </c>
      <c r="CN81" s="493">
        <v>0</v>
      </c>
      <c r="CO81" s="493">
        <v>0</v>
      </c>
      <c r="CP81" s="493">
        <v>0</v>
      </c>
      <c r="CQ81" s="493">
        <v>0</v>
      </c>
      <c r="CR81" s="493">
        <v>0</v>
      </c>
      <c r="CS81" s="493">
        <v>0</v>
      </c>
      <c r="CT81" s="493">
        <v>0</v>
      </c>
      <c r="CU81" s="493">
        <v>0</v>
      </c>
      <c r="CV81" s="493">
        <v>0</v>
      </c>
      <c r="CW81" s="493">
        <v>0</v>
      </c>
      <c r="CX81" s="493">
        <v>0</v>
      </c>
      <c r="CY81" s="493">
        <v>0</v>
      </c>
      <c r="CZ81" s="493">
        <v>0</v>
      </c>
      <c r="DA81" s="493">
        <v>0</v>
      </c>
      <c r="DB81" s="493">
        <v>0</v>
      </c>
      <c r="DC81" s="493">
        <v>0</v>
      </c>
      <c r="DD81" s="493">
        <v>0</v>
      </c>
      <c r="DE81" s="493">
        <v>0</v>
      </c>
      <c r="DF81" s="493">
        <v>0</v>
      </c>
      <c r="DG81" s="493">
        <v>0</v>
      </c>
      <c r="DH81" s="493">
        <v>0</v>
      </c>
      <c r="DI81" s="493">
        <v>0</v>
      </c>
      <c r="DJ81" s="493">
        <v>0</v>
      </c>
      <c r="DK81" s="493">
        <v>0</v>
      </c>
      <c r="DL81" s="493">
        <v>0</v>
      </c>
      <c r="DM81" s="493">
        <v>0</v>
      </c>
      <c r="DN81" s="493">
        <v>0</v>
      </c>
      <c r="DO81" s="493">
        <v>0</v>
      </c>
      <c r="DP81" s="493">
        <v>0</v>
      </c>
      <c r="DQ81" s="493">
        <v>0</v>
      </c>
      <c r="DR81" s="493">
        <v>0</v>
      </c>
      <c r="DS81" s="493">
        <v>0</v>
      </c>
      <c r="DT81" s="493">
        <v>0</v>
      </c>
      <c r="DU81" s="493">
        <v>0</v>
      </c>
      <c r="DV81" s="493">
        <v>0</v>
      </c>
      <c r="DW81" s="493">
        <v>0</v>
      </c>
      <c r="DX81" s="493">
        <v>0</v>
      </c>
      <c r="DY81" s="493">
        <v>0</v>
      </c>
      <c r="DZ81" s="493">
        <v>0</v>
      </c>
      <c r="EA81" s="493">
        <v>0</v>
      </c>
      <c r="EB81" s="493">
        <v>0</v>
      </c>
      <c r="EC81" s="493">
        <v>0</v>
      </c>
      <c r="ED81" s="493">
        <v>0</v>
      </c>
      <c r="EE81" s="493">
        <v>0</v>
      </c>
      <c r="EF81" s="493">
        <v>0</v>
      </c>
      <c r="EG81" s="493">
        <v>0</v>
      </c>
      <c r="EH81" s="493">
        <v>0</v>
      </c>
      <c r="EI81" s="493">
        <v>0</v>
      </c>
      <c r="EJ81" s="493">
        <v>0</v>
      </c>
      <c r="EK81" s="493">
        <v>0</v>
      </c>
      <c r="EL81" s="493">
        <v>0</v>
      </c>
      <c r="EM81" s="493">
        <v>0</v>
      </c>
      <c r="EN81" s="493">
        <v>0</v>
      </c>
      <c r="EO81" s="493">
        <v>0</v>
      </c>
      <c r="EP81" s="493">
        <v>0</v>
      </c>
      <c r="EQ81" s="493">
        <v>0</v>
      </c>
      <c r="ER81" s="493">
        <v>0</v>
      </c>
      <c r="ES81" s="493">
        <v>0</v>
      </c>
      <c r="ET81" s="493">
        <v>0</v>
      </c>
      <c r="EU81" s="493">
        <v>0</v>
      </c>
      <c r="EV81" s="493">
        <v>0</v>
      </c>
      <c r="EW81" s="493">
        <v>0</v>
      </c>
      <c r="EX81" s="493">
        <v>0</v>
      </c>
      <c r="EY81" s="493">
        <v>0</v>
      </c>
      <c r="EZ81" s="493">
        <v>0</v>
      </c>
      <c r="FA81" s="493">
        <v>0</v>
      </c>
      <c r="FB81" s="493">
        <v>0</v>
      </c>
      <c r="FC81" s="493">
        <v>0</v>
      </c>
      <c r="FD81" s="493">
        <v>0</v>
      </c>
      <c r="FE81" s="493">
        <v>0</v>
      </c>
      <c r="FF81" s="493">
        <v>0</v>
      </c>
      <c r="FG81" s="493">
        <v>0</v>
      </c>
      <c r="FH81" s="679">
        <v>0</v>
      </c>
      <c r="FI81" s="679">
        <v>0</v>
      </c>
      <c r="FJ81" s="679">
        <v>0</v>
      </c>
      <c r="FK81" s="679">
        <v>0</v>
      </c>
      <c r="FL81" s="679">
        <v>0</v>
      </c>
      <c r="FM81" s="679">
        <v>0</v>
      </c>
      <c r="FN81" s="679">
        <v>0</v>
      </c>
      <c r="FO81" s="679">
        <v>0</v>
      </c>
      <c r="FP81" s="679">
        <v>0</v>
      </c>
      <c r="FQ81" s="679">
        <v>0</v>
      </c>
      <c r="FR81" s="679">
        <v>0</v>
      </c>
      <c r="FS81" s="679">
        <v>0</v>
      </c>
      <c r="FT81" s="679">
        <v>0</v>
      </c>
      <c r="FU81" s="679">
        <v>0</v>
      </c>
      <c r="FV81" s="679">
        <v>0</v>
      </c>
      <c r="FW81" s="679">
        <v>0</v>
      </c>
      <c r="FX81" s="679">
        <v>0</v>
      </c>
      <c r="FY81" s="679">
        <v>0</v>
      </c>
      <c r="FZ81" s="679">
        <v>0</v>
      </c>
      <c r="GA81" s="679">
        <v>0</v>
      </c>
      <c r="GB81" s="679">
        <v>0</v>
      </c>
      <c r="GC81" s="679">
        <v>0</v>
      </c>
      <c r="GD81" s="679">
        <v>0</v>
      </c>
      <c r="GE81" s="679">
        <v>0</v>
      </c>
      <c r="GF81" s="679">
        <v>0</v>
      </c>
      <c r="GG81" s="679">
        <v>0</v>
      </c>
      <c r="GH81" s="679">
        <v>0</v>
      </c>
      <c r="GI81" s="679">
        <v>0</v>
      </c>
      <c r="GJ81" s="679">
        <v>0</v>
      </c>
      <c r="GK81" s="679">
        <v>0</v>
      </c>
      <c r="GL81" s="679">
        <v>0</v>
      </c>
      <c r="GM81" s="679">
        <v>0</v>
      </c>
      <c r="GN81" s="679">
        <v>0</v>
      </c>
      <c r="GO81" s="679">
        <v>0</v>
      </c>
      <c r="GP81" s="679">
        <v>0</v>
      </c>
      <c r="GQ81" s="679">
        <v>0</v>
      </c>
      <c r="GR81" s="679">
        <v>0</v>
      </c>
      <c r="GS81" s="679">
        <v>0</v>
      </c>
      <c r="GT81" s="679">
        <v>0</v>
      </c>
      <c r="GU81" s="679">
        <v>0</v>
      </c>
      <c r="GV81" s="679">
        <v>0</v>
      </c>
      <c r="GW81" s="679">
        <v>0</v>
      </c>
      <c r="GX81" s="679">
        <v>0</v>
      </c>
      <c r="GY81" s="679">
        <v>0</v>
      </c>
      <c r="GZ81" s="679">
        <v>0</v>
      </c>
      <c r="HA81" s="679">
        <v>0</v>
      </c>
      <c r="HB81" s="679">
        <v>0</v>
      </c>
      <c r="HC81" s="679">
        <v>0</v>
      </c>
      <c r="HD81" s="679">
        <v>0</v>
      </c>
      <c r="HE81" s="679">
        <v>0</v>
      </c>
      <c r="HF81" s="679">
        <v>0</v>
      </c>
      <c r="HG81" s="679">
        <v>0</v>
      </c>
      <c r="HH81" s="679">
        <v>0</v>
      </c>
      <c r="HI81" s="679">
        <v>0</v>
      </c>
      <c r="HJ81" s="679">
        <v>0</v>
      </c>
      <c r="HK81" s="679">
        <v>0</v>
      </c>
      <c r="HL81" s="679">
        <v>0</v>
      </c>
      <c r="HM81" s="679">
        <v>0</v>
      </c>
      <c r="HN81" s="679">
        <v>0</v>
      </c>
      <c r="HO81" s="679">
        <v>0</v>
      </c>
      <c r="HP81" s="679">
        <v>0</v>
      </c>
      <c r="HQ81" s="679">
        <v>0</v>
      </c>
      <c r="HR81" s="679">
        <v>0</v>
      </c>
      <c r="HS81" s="679">
        <v>0</v>
      </c>
      <c r="HT81" s="679">
        <v>0</v>
      </c>
      <c r="HU81" s="679">
        <v>0</v>
      </c>
      <c r="HV81" s="679">
        <v>0</v>
      </c>
      <c r="HW81" s="679">
        <v>0</v>
      </c>
      <c r="HX81" s="679">
        <v>0</v>
      </c>
      <c r="HY81" s="679">
        <v>0</v>
      </c>
      <c r="HZ81" s="679">
        <v>0</v>
      </c>
      <c r="IA81" s="679">
        <v>0</v>
      </c>
      <c r="IB81" s="679">
        <v>0</v>
      </c>
      <c r="IC81" s="679">
        <v>0</v>
      </c>
      <c r="ID81" s="679">
        <v>0</v>
      </c>
      <c r="IE81" s="679">
        <v>0</v>
      </c>
      <c r="IF81" s="679">
        <v>0</v>
      </c>
      <c r="IG81" s="679">
        <v>0</v>
      </c>
      <c r="IH81" s="679">
        <v>0</v>
      </c>
      <c r="II81" s="679">
        <v>0</v>
      </c>
      <c r="IJ81" s="679">
        <v>0</v>
      </c>
      <c r="IK81" s="679">
        <v>0</v>
      </c>
      <c r="IL81" s="679">
        <v>0</v>
      </c>
      <c r="IM81" s="679">
        <v>0</v>
      </c>
      <c r="IN81" s="679">
        <v>0</v>
      </c>
      <c r="IO81" s="679">
        <v>0</v>
      </c>
      <c r="IP81" s="679">
        <v>0</v>
      </c>
      <c r="IQ81" s="679">
        <v>0</v>
      </c>
      <c r="IR81" s="679">
        <v>0</v>
      </c>
      <c r="IS81" s="679">
        <v>0</v>
      </c>
      <c r="IT81" s="679">
        <v>0</v>
      </c>
      <c r="IU81" s="679">
        <v>0</v>
      </c>
      <c r="IV81" s="679">
        <v>0</v>
      </c>
      <c r="IW81" s="679">
        <v>0</v>
      </c>
      <c r="IX81" s="679">
        <v>0</v>
      </c>
      <c r="IY81" s="679">
        <v>0</v>
      </c>
      <c r="IZ81" s="679">
        <v>0</v>
      </c>
      <c r="JA81" s="679">
        <v>0</v>
      </c>
      <c r="JB81" s="679">
        <v>0</v>
      </c>
      <c r="JC81" s="679">
        <v>0</v>
      </c>
      <c r="JD81" s="679">
        <v>0</v>
      </c>
      <c r="JE81" s="679">
        <v>0</v>
      </c>
      <c r="JF81" s="679">
        <v>0</v>
      </c>
      <c r="JG81" s="679">
        <v>0</v>
      </c>
      <c r="JH81" s="679">
        <v>0</v>
      </c>
      <c r="JI81" s="679">
        <v>0</v>
      </c>
      <c r="JJ81" s="679">
        <v>0</v>
      </c>
      <c r="JK81" s="679">
        <v>0</v>
      </c>
      <c r="JL81" s="679">
        <v>0</v>
      </c>
      <c r="JM81" s="679">
        <v>0</v>
      </c>
      <c r="JN81" s="679">
        <v>0</v>
      </c>
      <c r="JO81" s="679">
        <v>0</v>
      </c>
      <c r="JP81" s="679">
        <v>0</v>
      </c>
      <c r="JQ81" s="679">
        <v>0</v>
      </c>
      <c r="JR81" s="679">
        <v>0</v>
      </c>
      <c r="JS81" s="679">
        <v>0</v>
      </c>
      <c r="JT81" s="679">
        <v>0</v>
      </c>
      <c r="JU81" s="679">
        <v>0</v>
      </c>
      <c r="JV81" s="679">
        <v>0</v>
      </c>
      <c r="JW81" s="679">
        <v>0</v>
      </c>
      <c r="JX81" s="679">
        <v>0</v>
      </c>
      <c r="JY81" s="679">
        <v>0</v>
      </c>
      <c r="JZ81" s="679">
        <v>0</v>
      </c>
      <c r="KA81" s="679">
        <v>0</v>
      </c>
      <c r="KB81" s="679">
        <v>0</v>
      </c>
      <c r="KC81" s="679">
        <v>0</v>
      </c>
      <c r="KD81" s="679">
        <v>0</v>
      </c>
      <c r="KE81" s="679">
        <v>0</v>
      </c>
      <c r="KF81" s="679">
        <v>0</v>
      </c>
      <c r="KG81" s="679">
        <v>0</v>
      </c>
      <c r="KH81" s="679">
        <v>0</v>
      </c>
      <c r="KI81" s="679">
        <v>0</v>
      </c>
      <c r="KJ81" s="679">
        <v>0</v>
      </c>
      <c r="KK81" s="679">
        <v>0</v>
      </c>
      <c r="KL81" s="679">
        <v>0</v>
      </c>
      <c r="KM81" s="679">
        <v>0</v>
      </c>
      <c r="KN81" s="679">
        <v>0</v>
      </c>
      <c r="KO81" s="679">
        <v>0</v>
      </c>
      <c r="KP81" s="679">
        <v>0</v>
      </c>
      <c r="KQ81" s="679">
        <v>0</v>
      </c>
      <c r="KR81" s="679">
        <v>0</v>
      </c>
      <c r="KS81" s="679">
        <v>0</v>
      </c>
      <c r="KT81" s="679">
        <v>0</v>
      </c>
      <c r="KU81" s="679">
        <v>0</v>
      </c>
      <c r="KV81" s="679">
        <v>0</v>
      </c>
      <c r="KW81" s="679">
        <v>0</v>
      </c>
      <c r="KX81" s="679">
        <v>0</v>
      </c>
      <c r="KY81" s="679">
        <v>0</v>
      </c>
      <c r="KZ81" s="679">
        <v>0</v>
      </c>
      <c r="LA81" s="679">
        <v>0</v>
      </c>
      <c r="LB81" s="679">
        <v>0</v>
      </c>
      <c r="LC81" s="679">
        <v>0</v>
      </c>
      <c r="LD81" s="679">
        <v>0</v>
      </c>
      <c r="LE81" s="679">
        <v>0</v>
      </c>
      <c r="LF81" s="679">
        <v>0</v>
      </c>
      <c r="LG81" s="679">
        <v>0</v>
      </c>
      <c r="LH81" s="679">
        <v>0</v>
      </c>
      <c r="LI81" s="679">
        <v>0</v>
      </c>
      <c r="LJ81" s="679">
        <v>0</v>
      </c>
      <c r="LK81" s="679">
        <v>0</v>
      </c>
      <c r="LL81" s="679">
        <v>0</v>
      </c>
      <c r="LM81" s="679">
        <v>0</v>
      </c>
      <c r="LN81" s="679">
        <v>0</v>
      </c>
      <c r="LO81" s="679">
        <v>0</v>
      </c>
      <c r="LP81" s="679">
        <v>0</v>
      </c>
      <c r="LQ81" s="679">
        <v>0</v>
      </c>
      <c r="LR81" s="679">
        <v>0</v>
      </c>
      <c r="LS81" s="679">
        <v>0</v>
      </c>
      <c r="LT81" s="679">
        <v>0</v>
      </c>
      <c r="LU81" s="679">
        <v>0</v>
      </c>
      <c r="LV81" s="679">
        <v>0</v>
      </c>
      <c r="LW81" s="679">
        <v>0</v>
      </c>
      <c r="LX81" s="679">
        <v>0</v>
      </c>
      <c r="LY81" s="679">
        <v>0</v>
      </c>
      <c r="LZ81" s="679">
        <v>0</v>
      </c>
      <c r="MA81" s="679">
        <v>0</v>
      </c>
      <c r="MB81" s="679">
        <v>0</v>
      </c>
      <c r="MC81" s="679">
        <v>0</v>
      </c>
      <c r="MD81" s="679">
        <v>0</v>
      </c>
      <c r="ME81" s="679">
        <v>0</v>
      </c>
      <c r="MF81" s="679">
        <v>0</v>
      </c>
      <c r="MG81" s="679">
        <v>0</v>
      </c>
      <c r="MH81" s="679">
        <v>0</v>
      </c>
      <c r="MI81" s="679">
        <v>0</v>
      </c>
      <c r="MJ81" s="679">
        <v>0</v>
      </c>
      <c r="MK81" s="679">
        <v>0</v>
      </c>
      <c r="ML81" s="679">
        <v>0</v>
      </c>
      <c r="MM81" s="679">
        <v>0</v>
      </c>
      <c r="MN81" s="679">
        <v>0</v>
      </c>
      <c r="MO81" s="679">
        <v>0</v>
      </c>
      <c r="MP81" s="679">
        <v>0</v>
      </c>
      <c r="MQ81" s="679">
        <v>0</v>
      </c>
      <c r="MR81" s="679">
        <v>0</v>
      </c>
      <c r="MS81" s="679">
        <v>0</v>
      </c>
      <c r="MT81" s="679">
        <v>0</v>
      </c>
      <c r="MU81" s="679">
        <v>0</v>
      </c>
      <c r="MV81" s="679">
        <v>0</v>
      </c>
      <c r="MW81" s="679">
        <v>0</v>
      </c>
      <c r="MX81" s="679">
        <v>0</v>
      </c>
      <c r="MY81" s="679">
        <v>0</v>
      </c>
      <c r="MZ81" s="679">
        <v>0</v>
      </c>
      <c r="NA81" s="679">
        <v>0</v>
      </c>
      <c r="NB81" s="679">
        <v>0</v>
      </c>
      <c r="NC81" s="679">
        <v>0</v>
      </c>
      <c r="ND81" s="679">
        <v>0</v>
      </c>
      <c r="NE81" s="679">
        <v>0</v>
      </c>
      <c r="NF81" s="679">
        <v>0</v>
      </c>
      <c r="NG81" s="679">
        <v>0</v>
      </c>
      <c r="NH81" s="679">
        <v>0</v>
      </c>
      <c r="NI81" s="679">
        <v>0</v>
      </c>
      <c r="NJ81" s="679">
        <v>0</v>
      </c>
      <c r="NK81" s="679">
        <v>0</v>
      </c>
      <c r="NL81" s="679">
        <v>0</v>
      </c>
      <c r="NM81" s="679">
        <v>0</v>
      </c>
      <c r="NN81" s="679">
        <v>0</v>
      </c>
      <c r="NO81" s="679">
        <v>0</v>
      </c>
      <c r="NP81" s="679">
        <v>0</v>
      </c>
      <c r="NQ81" s="679">
        <v>0</v>
      </c>
      <c r="NR81" s="679">
        <v>0</v>
      </c>
      <c r="NS81" s="679">
        <v>0</v>
      </c>
      <c r="NT81" s="679">
        <v>0</v>
      </c>
      <c r="NU81" s="679">
        <v>0</v>
      </c>
      <c r="NV81" s="679">
        <v>0</v>
      </c>
      <c r="NW81" s="679">
        <v>0</v>
      </c>
      <c r="NX81" s="679">
        <v>0</v>
      </c>
      <c r="NY81" s="679">
        <v>0</v>
      </c>
      <c r="NZ81" s="679">
        <v>0</v>
      </c>
      <c r="OA81" s="679">
        <v>0</v>
      </c>
      <c r="OB81" s="679">
        <v>0</v>
      </c>
      <c r="OC81" s="679">
        <v>0</v>
      </c>
      <c r="OD81" s="679">
        <v>0</v>
      </c>
      <c r="OE81" s="679">
        <v>0</v>
      </c>
      <c r="OF81" s="679">
        <v>0</v>
      </c>
      <c r="OG81" s="679">
        <v>0</v>
      </c>
      <c r="OH81" s="679">
        <v>0</v>
      </c>
      <c r="OI81" s="679">
        <v>0</v>
      </c>
      <c r="OJ81" s="679">
        <v>0</v>
      </c>
      <c r="OK81" s="679">
        <v>0</v>
      </c>
      <c r="OL81" s="679">
        <v>0</v>
      </c>
      <c r="OM81" s="679">
        <v>0</v>
      </c>
      <c r="ON81" s="679">
        <v>0</v>
      </c>
      <c r="OO81" s="679">
        <v>0</v>
      </c>
      <c r="OP81" s="679">
        <v>0</v>
      </c>
      <c r="OQ81" s="679">
        <v>0</v>
      </c>
      <c r="OR81" s="679">
        <v>0</v>
      </c>
      <c r="OS81" s="679">
        <v>0</v>
      </c>
      <c r="OT81" s="679">
        <v>0</v>
      </c>
      <c r="OU81" s="679">
        <v>0</v>
      </c>
      <c r="OV81" s="679">
        <v>0</v>
      </c>
      <c r="OW81" s="679">
        <v>0</v>
      </c>
      <c r="OX81" s="679">
        <v>0</v>
      </c>
      <c r="OY81" s="679">
        <v>0</v>
      </c>
      <c r="OZ81" s="679">
        <v>0</v>
      </c>
      <c r="PA81" s="679">
        <v>0</v>
      </c>
      <c r="PB81" s="679">
        <v>0</v>
      </c>
      <c r="PC81" s="679">
        <v>0</v>
      </c>
      <c r="PD81" s="679">
        <v>0</v>
      </c>
      <c r="PE81" s="679">
        <v>0</v>
      </c>
      <c r="PF81" s="679">
        <v>0</v>
      </c>
      <c r="PG81" s="679">
        <v>0</v>
      </c>
      <c r="PH81" s="679">
        <v>0</v>
      </c>
      <c r="PI81" s="679">
        <v>0</v>
      </c>
      <c r="PJ81" s="679">
        <v>0</v>
      </c>
      <c r="PK81" s="679">
        <v>0</v>
      </c>
      <c r="PL81" s="679">
        <v>0</v>
      </c>
      <c r="PM81" s="679">
        <v>0</v>
      </c>
      <c r="PN81" s="679">
        <v>0</v>
      </c>
      <c r="PO81" s="679">
        <v>0</v>
      </c>
      <c r="PP81" s="679">
        <v>0</v>
      </c>
      <c r="PQ81" s="679">
        <v>0</v>
      </c>
      <c r="PR81" s="679">
        <v>0</v>
      </c>
      <c r="PS81" s="679">
        <v>0</v>
      </c>
      <c r="PT81" s="679">
        <v>0</v>
      </c>
      <c r="PU81" s="679">
        <v>0</v>
      </c>
      <c r="PV81" s="679">
        <v>0</v>
      </c>
      <c r="PW81" s="679">
        <v>0</v>
      </c>
      <c r="PX81" s="679">
        <v>0</v>
      </c>
      <c r="PY81" s="679">
        <v>0</v>
      </c>
      <c r="PZ81" s="679">
        <v>0</v>
      </c>
      <c r="QA81" s="679">
        <v>0</v>
      </c>
      <c r="QB81" s="679">
        <v>0</v>
      </c>
      <c r="QC81" s="679">
        <v>0</v>
      </c>
      <c r="QD81" s="679">
        <v>0</v>
      </c>
      <c r="QE81" s="679">
        <v>0</v>
      </c>
      <c r="QF81" s="679">
        <v>0</v>
      </c>
      <c r="QG81" s="679">
        <v>0</v>
      </c>
      <c r="QH81" s="679">
        <v>0</v>
      </c>
      <c r="QI81" s="679">
        <v>0</v>
      </c>
      <c r="QJ81" s="679">
        <v>0</v>
      </c>
      <c r="QK81" s="679">
        <v>0</v>
      </c>
      <c r="QL81" s="679">
        <v>0</v>
      </c>
      <c r="QM81" s="679">
        <v>0</v>
      </c>
      <c r="QN81" s="679">
        <v>0</v>
      </c>
      <c r="QO81" s="679">
        <v>0</v>
      </c>
      <c r="QP81" s="679">
        <v>0</v>
      </c>
      <c r="QQ81" s="679">
        <v>0</v>
      </c>
      <c r="QR81" s="679">
        <v>0</v>
      </c>
      <c r="QS81" s="679">
        <v>0</v>
      </c>
      <c r="QT81" s="679">
        <v>0</v>
      </c>
      <c r="QU81" s="679">
        <v>0</v>
      </c>
      <c r="QV81" s="679">
        <v>0</v>
      </c>
      <c r="QW81" s="679">
        <v>0</v>
      </c>
      <c r="QX81" s="679">
        <v>0</v>
      </c>
      <c r="QY81" s="679">
        <v>0</v>
      </c>
      <c r="QZ81" s="679">
        <v>0</v>
      </c>
      <c r="RA81" s="679">
        <v>0</v>
      </c>
      <c r="RB81" s="679">
        <v>0</v>
      </c>
      <c r="RC81" s="679">
        <v>0</v>
      </c>
      <c r="RD81" s="679">
        <v>0</v>
      </c>
      <c r="RE81" s="679">
        <v>0</v>
      </c>
      <c r="RF81" s="679">
        <v>0</v>
      </c>
      <c r="RG81" s="679">
        <v>0</v>
      </c>
      <c r="RH81" s="679">
        <v>0</v>
      </c>
      <c r="RI81" s="679">
        <v>0</v>
      </c>
      <c r="RJ81" s="679">
        <v>0</v>
      </c>
      <c r="RK81" s="679">
        <v>0</v>
      </c>
      <c r="RL81" s="679">
        <v>0</v>
      </c>
      <c r="RM81" s="679">
        <v>0</v>
      </c>
      <c r="RN81" s="679">
        <v>0</v>
      </c>
      <c r="RO81" s="679">
        <v>0</v>
      </c>
      <c r="RP81" s="679">
        <v>0</v>
      </c>
      <c r="RQ81" s="679">
        <v>0</v>
      </c>
      <c r="RR81" s="679">
        <v>0</v>
      </c>
      <c r="RS81" s="679">
        <v>0</v>
      </c>
      <c r="RT81" s="679">
        <v>0</v>
      </c>
      <c r="RU81" s="679">
        <v>0</v>
      </c>
      <c r="RV81" s="679">
        <v>0</v>
      </c>
      <c r="RW81" s="679">
        <v>0</v>
      </c>
      <c r="RX81" s="679">
        <v>0</v>
      </c>
      <c r="RY81" s="679">
        <v>0</v>
      </c>
      <c r="RZ81" s="679">
        <v>0</v>
      </c>
      <c r="SA81" s="679">
        <v>0</v>
      </c>
      <c r="SB81" s="679">
        <v>0</v>
      </c>
      <c r="SC81" s="679">
        <v>0</v>
      </c>
      <c r="SD81" s="679">
        <v>0</v>
      </c>
      <c r="SE81" s="679">
        <v>0</v>
      </c>
      <c r="SF81" s="679">
        <v>0</v>
      </c>
      <c r="SG81" s="679">
        <v>0</v>
      </c>
      <c r="SH81" s="679">
        <v>0</v>
      </c>
      <c r="SI81" s="471"/>
      <c r="SJ81" s="452"/>
      <c r="SK81" s="440"/>
      <c r="SL81" s="440"/>
      <c r="SM81" s="440"/>
    </row>
    <row r="82" spans="1:507" outlineLevel="3" x14ac:dyDescent="0.25">
      <c r="A82" s="440"/>
      <c r="B82" s="449"/>
      <c r="C82" s="659">
        <f>INT($C$40)+3</f>
        <v>4</v>
      </c>
      <c r="D82" s="471"/>
      <c r="E82" s="529"/>
      <c r="F82" s="529"/>
      <c r="G82" s="471"/>
      <c r="H82" s="492"/>
      <c r="I82" s="492" t="s">
        <v>722</v>
      </c>
      <c r="J82" s="681">
        <f t="shared" si="88"/>
        <v>3</v>
      </c>
      <c r="K82" s="493">
        <v>0</v>
      </c>
      <c r="L82" s="493">
        <v>0</v>
      </c>
      <c r="M82" s="493">
        <v>0</v>
      </c>
      <c r="N82" s="493">
        <v>0</v>
      </c>
      <c r="O82" s="493">
        <v>0</v>
      </c>
      <c r="P82" s="493">
        <v>0</v>
      </c>
      <c r="Q82" s="493">
        <v>0</v>
      </c>
      <c r="R82" s="493">
        <v>0</v>
      </c>
      <c r="S82" s="493">
        <v>0</v>
      </c>
      <c r="T82" s="493">
        <v>0</v>
      </c>
      <c r="U82" s="493">
        <v>0</v>
      </c>
      <c r="V82" s="493">
        <v>0</v>
      </c>
      <c r="W82" s="493">
        <v>0</v>
      </c>
      <c r="X82" s="493">
        <v>0</v>
      </c>
      <c r="Y82" s="493">
        <v>0</v>
      </c>
      <c r="Z82" s="493">
        <v>0</v>
      </c>
      <c r="AA82" s="493">
        <v>0</v>
      </c>
      <c r="AB82" s="493">
        <v>0</v>
      </c>
      <c r="AC82" s="493">
        <v>0</v>
      </c>
      <c r="AD82" s="493">
        <v>0</v>
      </c>
      <c r="AE82" s="493">
        <v>0</v>
      </c>
      <c r="AF82" s="493">
        <v>0</v>
      </c>
      <c r="AG82" s="493">
        <v>0</v>
      </c>
      <c r="AH82" s="493">
        <v>0</v>
      </c>
      <c r="AI82" s="493">
        <v>0</v>
      </c>
      <c r="AJ82" s="493">
        <v>0</v>
      </c>
      <c r="AK82" s="493">
        <v>0</v>
      </c>
      <c r="AL82" s="493">
        <v>0</v>
      </c>
      <c r="AM82" s="493">
        <v>0</v>
      </c>
      <c r="AN82" s="493">
        <v>0</v>
      </c>
      <c r="AO82" s="493">
        <v>0</v>
      </c>
      <c r="AP82" s="493">
        <v>0</v>
      </c>
      <c r="AQ82" s="493">
        <v>0</v>
      </c>
      <c r="AR82" s="493">
        <v>0</v>
      </c>
      <c r="AS82" s="493">
        <v>0</v>
      </c>
      <c r="AT82" s="493">
        <v>0</v>
      </c>
      <c r="AU82" s="493">
        <v>0</v>
      </c>
      <c r="AV82" s="493">
        <v>0</v>
      </c>
      <c r="AW82" s="493">
        <v>0</v>
      </c>
      <c r="AX82" s="493">
        <v>0</v>
      </c>
      <c r="AY82" s="493">
        <v>0</v>
      </c>
      <c r="AZ82" s="493">
        <v>0</v>
      </c>
      <c r="BA82" s="493">
        <v>0</v>
      </c>
      <c r="BB82" s="493">
        <v>0</v>
      </c>
      <c r="BC82" s="493">
        <v>0</v>
      </c>
      <c r="BD82" s="493">
        <v>0</v>
      </c>
      <c r="BE82" s="493">
        <v>0</v>
      </c>
      <c r="BF82" s="493">
        <v>0</v>
      </c>
      <c r="BG82" s="493">
        <v>0</v>
      </c>
      <c r="BH82" s="493">
        <v>0</v>
      </c>
      <c r="BI82" s="493">
        <v>0</v>
      </c>
      <c r="BJ82" s="493">
        <v>0</v>
      </c>
      <c r="BK82" s="493">
        <v>0</v>
      </c>
      <c r="BL82" s="493">
        <v>0</v>
      </c>
      <c r="BM82" s="493">
        <v>0</v>
      </c>
      <c r="BN82" s="493">
        <v>0</v>
      </c>
      <c r="BO82" s="493">
        <v>0</v>
      </c>
      <c r="BP82" s="493">
        <v>0</v>
      </c>
      <c r="BQ82" s="493">
        <v>0</v>
      </c>
      <c r="BR82" s="493">
        <v>0</v>
      </c>
      <c r="BS82" s="493">
        <v>0</v>
      </c>
      <c r="BT82" s="493">
        <v>0</v>
      </c>
      <c r="BU82" s="493">
        <v>0</v>
      </c>
      <c r="BV82" s="493">
        <v>0</v>
      </c>
      <c r="BW82" s="493">
        <v>0</v>
      </c>
      <c r="BX82" s="493">
        <v>0</v>
      </c>
      <c r="BY82" s="493">
        <v>0</v>
      </c>
      <c r="BZ82" s="493">
        <v>0</v>
      </c>
      <c r="CA82" s="493">
        <v>0</v>
      </c>
      <c r="CB82" s="493">
        <v>0</v>
      </c>
      <c r="CC82" s="493">
        <v>0</v>
      </c>
      <c r="CD82" s="493">
        <v>0</v>
      </c>
      <c r="CE82" s="493">
        <v>0</v>
      </c>
      <c r="CF82" s="493">
        <v>0</v>
      </c>
      <c r="CG82" s="493">
        <v>0</v>
      </c>
      <c r="CH82" s="493">
        <v>0</v>
      </c>
      <c r="CI82" s="493">
        <v>0</v>
      </c>
      <c r="CJ82" s="493">
        <v>0</v>
      </c>
      <c r="CK82" s="493">
        <v>0</v>
      </c>
      <c r="CL82" s="493">
        <v>0</v>
      </c>
      <c r="CM82" s="493">
        <v>0</v>
      </c>
      <c r="CN82" s="493">
        <v>0</v>
      </c>
      <c r="CO82" s="493">
        <v>0</v>
      </c>
      <c r="CP82" s="493">
        <v>0</v>
      </c>
      <c r="CQ82" s="493">
        <v>0</v>
      </c>
      <c r="CR82" s="493">
        <v>0</v>
      </c>
      <c r="CS82" s="493">
        <v>0</v>
      </c>
      <c r="CT82" s="493">
        <v>0</v>
      </c>
      <c r="CU82" s="493">
        <v>0</v>
      </c>
      <c r="CV82" s="493">
        <v>0</v>
      </c>
      <c r="CW82" s="493">
        <v>0</v>
      </c>
      <c r="CX82" s="493">
        <v>0</v>
      </c>
      <c r="CY82" s="493">
        <v>0</v>
      </c>
      <c r="CZ82" s="493">
        <v>0</v>
      </c>
      <c r="DA82" s="493">
        <v>0</v>
      </c>
      <c r="DB82" s="493">
        <v>0</v>
      </c>
      <c r="DC82" s="493">
        <v>0</v>
      </c>
      <c r="DD82" s="493">
        <v>0</v>
      </c>
      <c r="DE82" s="493">
        <v>0</v>
      </c>
      <c r="DF82" s="493">
        <v>0</v>
      </c>
      <c r="DG82" s="493">
        <v>0</v>
      </c>
      <c r="DH82" s="493">
        <v>0</v>
      </c>
      <c r="DI82" s="493">
        <v>0</v>
      </c>
      <c r="DJ82" s="493">
        <v>0</v>
      </c>
      <c r="DK82" s="493">
        <v>0</v>
      </c>
      <c r="DL82" s="493">
        <v>0</v>
      </c>
      <c r="DM82" s="493">
        <v>0</v>
      </c>
      <c r="DN82" s="493">
        <v>0</v>
      </c>
      <c r="DO82" s="493">
        <v>0</v>
      </c>
      <c r="DP82" s="493">
        <v>0</v>
      </c>
      <c r="DQ82" s="493">
        <v>0</v>
      </c>
      <c r="DR82" s="493">
        <v>0</v>
      </c>
      <c r="DS82" s="493">
        <v>0</v>
      </c>
      <c r="DT82" s="493">
        <v>0</v>
      </c>
      <c r="DU82" s="493">
        <v>0</v>
      </c>
      <c r="DV82" s="493">
        <v>0</v>
      </c>
      <c r="DW82" s="493">
        <v>0</v>
      </c>
      <c r="DX82" s="493">
        <v>0</v>
      </c>
      <c r="DY82" s="493">
        <v>0</v>
      </c>
      <c r="DZ82" s="493">
        <v>0</v>
      </c>
      <c r="EA82" s="493">
        <v>0</v>
      </c>
      <c r="EB82" s="493">
        <v>0</v>
      </c>
      <c r="EC82" s="493">
        <v>0</v>
      </c>
      <c r="ED82" s="493">
        <v>0</v>
      </c>
      <c r="EE82" s="493">
        <v>0</v>
      </c>
      <c r="EF82" s="493">
        <v>0</v>
      </c>
      <c r="EG82" s="493">
        <v>0</v>
      </c>
      <c r="EH82" s="493">
        <v>0</v>
      </c>
      <c r="EI82" s="493">
        <v>0</v>
      </c>
      <c r="EJ82" s="493">
        <v>0</v>
      </c>
      <c r="EK82" s="493">
        <v>0</v>
      </c>
      <c r="EL82" s="493">
        <v>0</v>
      </c>
      <c r="EM82" s="493">
        <v>0</v>
      </c>
      <c r="EN82" s="493">
        <v>0</v>
      </c>
      <c r="EO82" s="493">
        <v>0</v>
      </c>
      <c r="EP82" s="493">
        <v>0</v>
      </c>
      <c r="EQ82" s="493">
        <v>0</v>
      </c>
      <c r="ER82" s="493">
        <v>0</v>
      </c>
      <c r="ES82" s="493">
        <v>0</v>
      </c>
      <c r="ET82" s="493">
        <v>0</v>
      </c>
      <c r="EU82" s="493">
        <v>0</v>
      </c>
      <c r="EV82" s="493">
        <v>0</v>
      </c>
      <c r="EW82" s="493">
        <v>0</v>
      </c>
      <c r="EX82" s="493">
        <v>0</v>
      </c>
      <c r="EY82" s="493">
        <v>0</v>
      </c>
      <c r="EZ82" s="493">
        <v>0</v>
      </c>
      <c r="FA82" s="493">
        <v>0</v>
      </c>
      <c r="FB82" s="493">
        <v>0</v>
      </c>
      <c r="FC82" s="493">
        <v>0</v>
      </c>
      <c r="FD82" s="493">
        <v>0</v>
      </c>
      <c r="FE82" s="493">
        <v>0</v>
      </c>
      <c r="FF82" s="493">
        <v>0</v>
      </c>
      <c r="FG82" s="493">
        <v>0</v>
      </c>
      <c r="FH82" s="679">
        <v>0</v>
      </c>
      <c r="FI82" s="679">
        <v>0</v>
      </c>
      <c r="FJ82" s="679">
        <v>0</v>
      </c>
      <c r="FK82" s="679">
        <v>0</v>
      </c>
      <c r="FL82" s="679">
        <v>0</v>
      </c>
      <c r="FM82" s="679">
        <v>0</v>
      </c>
      <c r="FN82" s="679">
        <v>0</v>
      </c>
      <c r="FO82" s="679">
        <v>0</v>
      </c>
      <c r="FP82" s="679">
        <v>0</v>
      </c>
      <c r="FQ82" s="679">
        <v>0</v>
      </c>
      <c r="FR82" s="679">
        <v>0</v>
      </c>
      <c r="FS82" s="679">
        <v>0</v>
      </c>
      <c r="FT82" s="679">
        <v>0</v>
      </c>
      <c r="FU82" s="679">
        <v>0</v>
      </c>
      <c r="FV82" s="679">
        <v>0</v>
      </c>
      <c r="FW82" s="679">
        <v>0</v>
      </c>
      <c r="FX82" s="679">
        <v>0</v>
      </c>
      <c r="FY82" s="679">
        <v>0</v>
      </c>
      <c r="FZ82" s="679">
        <v>0</v>
      </c>
      <c r="GA82" s="679">
        <v>0</v>
      </c>
      <c r="GB82" s="679">
        <v>0</v>
      </c>
      <c r="GC82" s="679">
        <v>0</v>
      </c>
      <c r="GD82" s="679">
        <v>0</v>
      </c>
      <c r="GE82" s="679">
        <v>0</v>
      </c>
      <c r="GF82" s="679">
        <v>0</v>
      </c>
      <c r="GG82" s="679">
        <v>0</v>
      </c>
      <c r="GH82" s="679">
        <v>0</v>
      </c>
      <c r="GI82" s="679">
        <v>0</v>
      </c>
      <c r="GJ82" s="679">
        <v>0</v>
      </c>
      <c r="GK82" s="679">
        <v>0</v>
      </c>
      <c r="GL82" s="679">
        <v>0</v>
      </c>
      <c r="GM82" s="679">
        <v>0</v>
      </c>
      <c r="GN82" s="679">
        <v>0</v>
      </c>
      <c r="GO82" s="679">
        <v>0</v>
      </c>
      <c r="GP82" s="679">
        <v>0</v>
      </c>
      <c r="GQ82" s="679">
        <v>0</v>
      </c>
      <c r="GR82" s="679">
        <v>0</v>
      </c>
      <c r="GS82" s="679">
        <v>0</v>
      </c>
      <c r="GT82" s="679">
        <v>0</v>
      </c>
      <c r="GU82" s="679">
        <v>0</v>
      </c>
      <c r="GV82" s="679">
        <v>0</v>
      </c>
      <c r="GW82" s="679">
        <v>0</v>
      </c>
      <c r="GX82" s="679">
        <v>0</v>
      </c>
      <c r="GY82" s="679">
        <v>0</v>
      </c>
      <c r="GZ82" s="679">
        <v>0</v>
      </c>
      <c r="HA82" s="679">
        <v>0</v>
      </c>
      <c r="HB82" s="679">
        <v>0</v>
      </c>
      <c r="HC82" s="679">
        <v>0</v>
      </c>
      <c r="HD82" s="679">
        <v>0</v>
      </c>
      <c r="HE82" s="679">
        <v>0</v>
      </c>
      <c r="HF82" s="679">
        <v>0</v>
      </c>
      <c r="HG82" s="679">
        <v>0</v>
      </c>
      <c r="HH82" s="679">
        <v>0</v>
      </c>
      <c r="HI82" s="679">
        <v>0</v>
      </c>
      <c r="HJ82" s="679">
        <v>0</v>
      </c>
      <c r="HK82" s="679">
        <v>0</v>
      </c>
      <c r="HL82" s="679">
        <v>0</v>
      </c>
      <c r="HM82" s="679">
        <v>0</v>
      </c>
      <c r="HN82" s="679">
        <v>0</v>
      </c>
      <c r="HO82" s="679">
        <v>0</v>
      </c>
      <c r="HP82" s="679">
        <v>0</v>
      </c>
      <c r="HQ82" s="679">
        <v>0</v>
      </c>
      <c r="HR82" s="679">
        <v>0</v>
      </c>
      <c r="HS82" s="679">
        <v>0</v>
      </c>
      <c r="HT82" s="679">
        <v>0</v>
      </c>
      <c r="HU82" s="679">
        <v>0</v>
      </c>
      <c r="HV82" s="679">
        <v>0</v>
      </c>
      <c r="HW82" s="679">
        <v>0</v>
      </c>
      <c r="HX82" s="679">
        <v>0</v>
      </c>
      <c r="HY82" s="679">
        <v>0</v>
      </c>
      <c r="HZ82" s="679">
        <v>0</v>
      </c>
      <c r="IA82" s="679">
        <v>0</v>
      </c>
      <c r="IB82" s="679">
        <v>0</v>
      </c>
      <c r="IC82" s="679">
        <v>0</v>
      </c>
      <c r="ID82" s="679">
        <v>0</v>
      </c>
      <c r="IE82" s="679">
        <v>0</v>
      </c>
      <c r="IF82" s="679">
        <v>0</v>
      </c>
      <c r="IG82" s="679">
        <v>0</v>
      </c>
      <c r="IH82" s="679">
        <v>0</v>
      </c>
      <c r="II82" s="679">
        <v>0</v>
      </c>
      <c r="IJ82" s="679">
        <v>0</v>
      </c>
      <c r="IK82" s="679">
        <v>0</v>
      </c>
      <c r="IL82" s="679">
        <v>0</v>
      </c>
      <c r="IM82" s="679">
        <v>0</v>
      </c>
      <c r="IN82" s="679">
        <v>0</v>
      </c>
      <c r="IO82" s="679">
        <v>0</v>
      </c>
      <c r="IP82" s="679">
        <v>0</v>
      </c>
      <c r="IQ82" s="679">
        <v>0</v>
      </c>
      <c r="IR82" s="679">
        <v>0</v>
      </c>
      <c r="IS82" s="679">
        <v>0</v>
      </c>
      <c r="IT82" s="679">
        <v>0</v>
      </c>
      <c r="IU82" s="679">
        <v>0</v>
      </c>
      <c r="IV82" s="679">
        <v>0</v>
      </c>
      <c r="IW82" s="679">
        <v>0</v>
      </c>
      <c r="IX82" s="679">
        <v>0</v>
      </c>
      <c r="IY82" s="679">
        <v>0</v>
      </c>
      <c r="IZ82" s="679">
        <v>0</v>
      </c>
      <c r="JA82" s="679">
        <v>0</v>
      </c>
      <c r="JB82" s="679">
        <v>0</v>
      </c>
      <c r="JC82" s="679">
        <v>0</v>
      </c>
      <c r="JD82" s="679">
        <v>0</v>
      </c>
      <c r="JE82" s="679">
        <v>0</v>
      </c>
      <c r="JF82" s="679">
        <v>0</v>
      </c>
      <c r="JG82" s="679">
        <v>0</v>
      </c>
      <c r="JH82" s="679">
        <v>0</v>
      </c>
      <c r="JI82" s="679">
        <v>0</v>
      </c>
      <c r="JJ82" s="679">
        <v>0</v>
      </c>
      <c r="JK82" s="679">
        <v>0</v>
      </c>
      <c r="JL82" s="679">
        <v>0</v>
      </c>
      <c r="JM82" s="679">
        <v>0</v>
      </c>
      <c r="JN82" s="679">
        <v>0</v>
      </c>
      <c r="JO82" s="679">
        <v>0</v>
      </c>
      <c r="JP82" s="679">
        <v>0</v>
      </c>
      <c r="JQ82" s="679">
        <v>0</v>
      </c>
      <c r="JR82" s="679">
        <v>0</v>
      </c>
      <c r="JS82" s="679">
        <v>0</v>
      </c>
      <c r="JT82" s="679">
        <v>0</v>
      </c>
      <c r="JU82" s="679">
        <v>0</v>
      </c>
      <c r="JV82" s="679">
        <v>0</v>
      </c>
      <c r="JW82" s="679">
        <v>0</v>
      </c>
      <c r="JX82" s="679">
        <v>0</v>
      </c>
      <c r="JY82" s="679">
        <v>0</v>
      </c>
      <c r="JZ82" s="679">
        <v>0</v>
      </c>
      <c r="KA82" s="679">
        <v>0</v>
      </c>
      <c r="KB82" s="679">
        <v>0</v>
      </c>
      <c r="KC82" s="679">
        <v>0</v>
      </c>
      <c r="KD82" s="679">
        <v>0</v>
      </c>
      <c r="KE82" s="679">
        <v>0</v>
      </c>
      <c r="KF82" s="679">
        <v>0</v>
      </c>
      <c r="KG82" s="679">
        <v>0</v>
      </c>
      <c r="KH82" s="679">
        <v>0</v>
      </c>
      <c r="KI82" s="679">
        <v>0</v>
      </c>
      <c r="KJ82" s="679">
        <v>0</v>
      </c>
      <c r="KK82" s="679">
        <v>0</v>
      </c>
      <c r="KL82" s="679">
        <v>0</v>
      </c>
      <c r="KM82" s="679">
        <v>0</v>
      </c>
      <c r="KN82" s="679">
        <v>0</v>
      </c>
      <c r="KO82" s="679">
        <v>0</v>
      </c>
      <c r="KP82" s="679">
        <v>0</v>
      </c>
      <c r="KQ82" s="679">
        <v>0</v>
      </c>
      <c r="KR82" s="679">
        <v>0</v>
      </c>
      <c r="KS82" s="679">
        <v>0</v>
      </c>
      <c r="KT82" s="679">
        <v>0</v>
      </c>
      <c r="KU82" s="679">
        <v>0</v>
      </c>
      <c r="KV82" s="679">
        <v>0</v>
      </c>
      <c r="KW82" s="679">
        <v>0</v>
      </c>
      <c r="KX82" s="679">
        <v>0</v>
      </c>
      <c r="KY82" s="679">
        <v>0</v>
      </c>
      <c r="KZ82" s="679">
        <v>0</v>
      </c>
      <c r="LA82" s="679">
        <v>0</v>
      </c>
      <c r="LB82" s="679">
        <v>0</v>
      </c>
      <c r="LC82" s="679">
        <v>0</v>
      </c>
      <c r="LD82" s="679">
        <v>0</v>
      </c>
      <c r="LE82" s="679">
        <v>0</v>
      </c>
      <c r="LF82" s="679">
        <v>0</v>
      </c>
      <c r="LG82" s="679">
        <v>0</v>
      </c>
      <c r="LH82" s="679">
        <v>0</v>
      </c>
      <c r="LI82" s="679">
        <v>0</v>
      </c>
      <c r="LJ82" s="679">
        <v>0</v>
      </c>
      <c r="LK82" s="679">
        <v>0</v>
      </c>
      <c r="LL82" s="679">
        <v>0</v>
      </c>
      <c r="LM82" s="679">
        <v>0</v>
      </c>
      <c r="LN82" s="679">
        <v>0</v>
      </c>
      <c r="LO82" s="679">
        <v>0</v>
      </c>
      <c r="LP82" s="679">
        <v>0</v>
      </c>
      <c r="LQ82" s="679">
        <v>0</v>
      </c>
      <c r="LR82" s="679">
        <v>0</v>
      </c>
      <c r="LS82" s="679">
        <v>0</v>
      </c>
      <c r="LT82" s="679">
        <v>0</v>
      </c>
      <c r="LU82" s="679">
        <v>0</v>
      </c>
      <c r="LV82" s="679">
        <v>0</v>
      </c>
      <c r="LW82" s="679">
        <v>0</v>
      </c>
      <c r="LX82" s="679">
        <v>0</v>
      </c>
      <c r="LY82" s="679">
        <v>0</v>
      </c>
      <c r="LZ82" s="679">
        <v>0</v>
      </c>
      <c r="MA82" s="679">
        <v>0</v>
      </c>
      <c r="MB82" s="679">
        <v>0</v>
      </c>
      <c r="MC82" s="679">
        <v>0</v>
      </c>
      <c r="MD82" s="679">
        <v>0</v>
      </c>
      <c r="ME82" s="679">
        <v>0</v>
      </c>
      <c r="MF82" s="679">
        <v>0</v>
      </c>
      <c r="MG82" s="679">
        <v>0</v>
      </c>
      <c r="MH82" s="679">
        <v>0</v>
      </c>
      <c r="MI82" s="679">
        <v>0</v>
      </c>
      <c r="MJ82" s="679">
        <v>0</v>
      </c>
      <c r="MK82" s="679">
        <v>0</v>
      </c>
      <c r="ML82" s="679">
        <v>0</v>
      </c>
      <c r="MM82" s="679">
        <v>0</v>
      </c>
      <c r="MN82" s="679">
        <v>0</v>
      </c>
      <c r="MO82" s="679">
        <v>0</v>
      </c>
      <c r="MP82" s="679">
        <v>0</v>
      </c>
      <c r="MQ82" s="679">
        <v>0</v>
      </c>
      <c r="MR82" s="679">
        <v>0</v>
      </c>
      <c r="MS82" s="679">
        <v>0</v>
      </c>
      <c r="MT82" s="679">
        <v>0</v>
      </c>
      <c r="MU82" s="679">
        <v>0</v>
      </c>
      <c r="MV82" s="679">
        <v>0</v>
      </c>
      <c r="MW82" s="679">
        <v>0</v>
      </c>
      <c r="MX82" s="679">
        <v>0</v>
      </c>
      <c r="MY82" s="679">
        <v>0</v>
      </c>
      <c r="MZ82" s="679">
        <v>0</v>
      </c>
      <c r="NA82" s="679">
        <v>0</v>
      </c>
      <c r="NB82" s="679">
        <v>0</v>
      </c>
      <c r="NC82" s="679">
        <v>0</v>
      </c>
      <c r="ND82" s="679">
        <v>0</v>
      </c>
      <c r="NE82" s="679">
        <v>0</v>
      </c>
      <c r="NF82" s="679">
        <v>0</v>
      </c>
      <c r="NG82" s="679">
        <v>0</v>
      </c>
      <c r="NH82" s="679">
        <v>0</v>
      </c>
      <c r="NI82" s="679">
        <v>0</v>
      </c>
      <c r="NJ82" s="679">
        <v>0</v>
      </c>
      <c r="NK82" s="679">
        <v>0</v>
      </c>
      <c r="NL82" s="679">
        <v>0</v>
      </c>
      <c r="NM82" s="679">
        <v>0</v>
      </c>
      <c r="NN82" s="679">
        <v>0</v>
      </c>
      <c r="NO82" s="679">
        <v>0</v>
      </c>
      <c r="NP82" s="679">
        <v>0</v>
      </c>
      <c r="NQ82" s="679">
        <v>0</v>
      </c>
      <c r="NR82" s="679">
        <v>0</v>
      </c>
      <c r="NS82" s="679">
        <v>0</v>
      </c>
      <c r="NT82" s="679">
        <v>0</v>
      </c>
      <c r="NU82" s="679">
        <v>0</v>
      </c>
      <c r="NV82" s="679">
        <v>0</v>
      </c>
      <c r="NW82" s="679">
        <v>0</v>
      </c>
      <c r="NX82" s="679">
        <v>0</v>
      </c>
      <c r="NY82" s="679">
        <v>0</v>
      </c>
      <c r="NZ82" s="679">
        <v>0</v>
      </c>
      <c r="OA82" s="679">
        <v>0</v>
      </c>
      <c r="OB82" s="679">
        <v>0</v>
      </c>
      <c r="OC82" s="679">
        <v>0</v>
      </c>
      <c r="OD82" s="679">
        <v>0</v>
      </c>
      <c r="OE82" s="679">
        <v>0</v>
      </c>
      <c r="OF82" s="679">
        <v>0</v>
      </c>
      <c r="OG82" s="679">
        <v>0</v>
      </c>
      <c r="OH82" s="679">
        <v>0</v>
      </c>
      <c r="OI82" s="679">
        <v>0</v>
      </c>
      <c r="OJ82" s="679">
        <v>0</v>
      </c>
      <c r="OK82" s="679">
        <v>0</v>
      </c>
      <c r="OL82" s="679">
        <v>0</v>
      </c>
      <c r="OM82" s="679">
        <v>0</v>
      </c>
      <c r="ON82" s="679">
        <v>0</v>
      </c>
      <c r="OO82" s="679">
        <v>0</v>
      </c>
      <c r="OP82" s="679">
        <v>0</v>
      </c>
      <c r="OQ82" s="679">
        <v>0</v>
      </c>
      <c r="OR82" s="679">
        <v>0</v>
      </c>
      <c r="OS82" s="679">
        <v>0</v>
      </c>
      <c r="OT82" s="679">
        <v>0</v>
      </c>
      <c r="OU82" s="679">
        <v>0</v>
      </c>
      <c r="OV82" s="679">
        <v>0</v>
      </c>
      <c r="OW82" s="679">
        <v>0</v>
      </c>
      <c r="OX82" s="679">
        <v>0</v>
      </c>
      <c r="OY82" s="679">
        <v>0</v>
      </c>
      <c r="OZ82" s="679">
        <v>0</v>
      </c>
      <c r="PA82" s="679">
        <v>0</v>
      </c>
      <c r="PB82" s="679">
        <v>0</v>
      </c>
      <c r="PC82" s="679">
        <v>0</v>
      </c>
      <c r="PD82" s="679">
        <v>0</v>
      </c>
      <c r="PE82" s="679">
        <v>0</v>
      </c>
      <c r="PF82" s="679">
        <v>0</v>
      </c>
      <c r="PG82" s="679">
        <v>0</v>
      </c>
      <c r="PH82" s="679">
        <v>0</v>
      </c>
      <c r="PI82" s="679">
        <v>0</v>
      </c>
      <c r="PJ82" s="679">
        <v>0</v>
      </c>
      <c r="PK82" s="679">
        <v>0</v>
      </c>
      <c r="PL82" s="679">
        <v>0</v>
      </c>
      <c r="PM82" s="679">
        <v>0</v>
      </c>
      <c r="PN82" s="679">
        <v>0</v>
      </c>
      <c r="PO82" s="679">
        <v>0</v>
      </c>
      <c r="PP82" s="679">
        <v>0</v>
      </c>
      <c r="PQ82" s="679">
        <v>0</v>
      </c>
      <c r="PR82" s="679">
        <v>0</v>
      </c>
      <c r="PS82" s="679">
        <v>0</v>
      </c>
      <c r="PT82" s="679">
        <v>0</v>
      </c>
      <c r="PU82" s="679">
        <v>0</v>
      </c>
      <c r="PV82" s="679">
        <v>0</v>
      </c>
      <c r="PW82" s="679">
        <v>0</v>
      </c>
      <c r="PX82" s="679">
        <v>0</v>
      </c>
      <c r="PY82" s="679">
        <v>0</v>
      </c>
      <c r="PZ82" s="679">
        <v>0</v>
      </c>
      <c r="QA82" s="679">
        <v>0</v>
      </c>
      <c r="QB82" s="679">
        <v>0</v>
      </c>
      <c r="QC82" s="679">
        <v>0</v>
      </c>
      <c r="QD82" s="679">
        <v>0</v>
      </c>
      <c r="QE82" s="679">
        <v>0</v>
      </c>
      <c r="QF82" s="679">
        <v>0</v>
      </c>
      <c r="QG82" s="679">
        <v>0</v>
      </c>
      <c r="QH82" s="679">
        <v>0</v>
      </c>
      <c r="QI82" s="679">
        <v>0</v>
      </c>
      <c r="QJ82" s="679">
        <v>0</v>
      </c>
      <c r="QK82" s="679">
        <v>0</v>
      </c>
      <c r="QL82" s="679">
        <v>0</v>
      </c>
      <c r="QM82" s="679">
        <v>0</v>
      </c>
      <c r="QN82" s="679">
        <v>0</v>
      </c>
      <c r="QO82" s="679">
        <v>0</v>
      </c>
      <c r="QP82" s="679">
        <v>0</v>
      </c>
      <c r="QQ82" s="679">
        <v>0</v>
      </c>
      <c r="QR82" s="679">
        <v>0</v>
      </c>
      <c r="QS82" s="679">
        <v>0</v>
      </c>
      <c r="QT82" s="679">
        <v>0</v>
      </c>
      <c r="QU82" s="679">
        <v>0</v>
      </c>
      <c r="QV82" s="679">
        <v>0</v>
      </c>
      <c r="QW82" s="679">
        <v>0</v>
      </c>
      <c r="QX82" s="679">
        <v>0</v>
      </c>
      <c r="QY82" s="679">
        <v>0</v>
      </c>
      <c r="QZ82" s="679">
        <v>0</v>
      </c>
      <c r="RA82" s="679">
        <v>0</v>
      </c>
      <c r="RB82" s="679">
        <v>0</v>
      </c>
      <c r="RC82" s="679">
        <v>0</v>
      </c>
      <c r="RD82" s="679">
        <v>0</v>
      </c>
      <c r="RE82" s="679">
        <v>0</v>
      </c>
      <c r="RF82" s="679">
        <v>0</v>
      </c>
      <c r="RG82" s="679">
        <v>0</v>
      </c>
      <c r="RH82" s="679">
        <v>0</v>
      </c>
      <c r="RI82" s="679">
        <v>0</v>
      </c>
      <c r="RJ82" s="679">
        <v>0</v>
      </c>
      <c r="RK82" s="679">
        <v>0</v>
      </c>
      <c r="RL82" s="679">
        <v>0</v>
      </c>
      <c r="RM82" s="679">
        <v>0</v>
      </c>
      <c r="RN82" s="679">
        <v>0</v>
      </c>
      <c r="RO82" s="679">
        <v>0</v>
      </c>
      <c r="RP82" s="679">
        <v>0</v>
      </c>
      <c r="RQ82" s="679">
        <v>0</v>
      </c>
      <c r="RR82" s="679">
        <v>0</v>
      </c>
      <c r="RS82" s="679">
        <v>0</v>
      </c>
      <c r="RT82" s="679">
        <v>0</v>
      </c>
      <c r="RU82" s="679">
        <v>0</v>
      </c>
      <c r="RV82" s="679">
        <v>0</v>
      </c>
      <c r="RW82" s="679">
        <v>0</v>
      </c>
      <c r="RX82" s="679">
        <v>0</v>
      </c>
      <c r="RY82" s="679">
        <v>0</v>
      </c>
      <c r="RZ82" s="679">
        <v>0</v>
      </c>
      <c r="SA82" s="679">
        <v>0</v>
      </c>
      <c r="SB82" s="679">
        <v>0</v>
      </c>
      <c r="SC82" s="679">
        <v>0</v>
      </c>
      <c r="SD82" s="679">
        <v>0</v>
      </c>
      <c r="SE82" s="679">
        <v>0</v>
      </c>
      <c r="SF82" s="679">
        <v>0</v>
      </c>
      <c r="SG82" s="679">
        <v>0</v>
      </c>
      <c r="SH82" s="679">
        <v>0</v>
      </c>
      <c r="SI82" s="471"/>
      <c r="SJ82" s="452"/>
      <c r="SK82" s="440"/>
      <c r="SL82" s="440"/>
      <c r="SM82" s="440"/>
    </row>
    <row r="83" spans="1:507" outlineLevel="3" x14ac:dyDescent="0.25">
      <c r="A83" s="440"/>
      <c r="B83" s="449"/>
      <c r="C83" s="659">
        <f>INT($C$40)+3</f>
        <v>4</v>
      </c>
      <c r="D83" s="471"/>
      <c r="E83" s="529"/>
      <c r="F83" s="529"/>
      <c r="G83" s="471"/>
      <c r="H83" s="492"/>
      <c r="I83" s="492" t="s">
        <v>723</v>
      </c>
      <c r="J83" s="681">
        <f t="shared" si="88"/>
        <v>4</v>
      </c>
      <c r="K83" s="493">
        <v>0</v>
      </c>
      <c r="L83" s="493">
        <v>0</v>
      </c>
      <c r="M83" s="493">
        <v>0</v>
      </c>
      <c r="N83" s="493">
        <v>0</v>
      </c>
      <c r="O83" s="493">
        <v>0</v>
      </c>
      <c r="P83" s="493">
        <v>0</v>
      </c>
      <c r="Q83" s="493">
        <v>0</v>
      </c>
      <c r="R83" s="493">
        <v>0</v>
      </c>
      <c r="S83" s="493">
        <v>0</v>
      </c>
      <c r="T83" s="493">
        <v>0</v>
      </c>
      <c r="U83" s="493">
        <v>0</v>
      </c>
      <c r="V83" s="493">
        <v>0</v>
      </c>
      <c r="W83" s="493">
        <v>0</v>
      </c>
      <c r="X83" s="493">
        <v>0</v>
      </c>
      <c r="Y83" s="493">
        <v>0</v>
      </c>
      <c r="Z83" s="493">
        <v>0</v>
      </c>
      <c r="AA83" s="493">
        <v>0</v>
      </c>
      <c r="AB83" s="493">
        <v>0</v>
      </c>
      <c r="AC83" s="493">
        <v>0</v>
      </c>
      <c r="AD83" s="493">
        <v>0</v>
      </c>
      <c r="AE83" s="493">
        <v>0</v>
      </c>
      <c r="AF83" s="493">
        <v>0</v>
      </c>
      <c r="AG83" s="493">
        <v>0</v>
      </c>
      <c r="AH83" s="493">
        <v>0</v>
      </c>
      <c r="AI83" s="493">
        <v>0</v>
      </c>
      <c r="AJ83" s="493">
        <v>0</v>
      </c>
      <c r="AK83" s="493">
        <v>0</v>
      </c>
      <c r="AL83" s="493">
        <v>0</v>
      </c>
      <c r="AM83" s="493">
        <v>0</v>
      </c>
      <c r="AN83" s="493">
        <v>0</v>
      </c>
      <c r="AO83" s="493">
        <v>0</v>
      </c>
      <c r="AP83" s="493">
        <v>0</v>
      </c>
      <c r="AQ83" s="493">
        <v>0</v>
      </c>
      <c r="AR83" s="493">
        <v>0</v>
      </c>
      <c r="AS83" s="493">
        <v>0</v>
      </c>
      <c r="AT83" s="493">
        <v>0</v>
      </c>
      <c r="AU83" s="493">
        <v>0</v>
      </c>
      <c r="AV83" s="493">
        <v>0</v>
      </c>
      <c r="AW83" s="493">
        <v>0</v>
      </c>
      <c r="AX83" s="493">
        <v>0</v>
      </c>
      <c r="AY83" s="493">
        <v>0</v>
      </c>
      <c r="AZ83" s="493">
        <v>0</v>
      </c>
      <c r="BA83" s="493">
        <v>0</v>
      </c>
      <c r="BB83" s="493">
        <v>0</v>
      </c>
      <c r="BC83" s="493">
        <v>0</v>
      </c>
      <c r="BD83" s="493">
        <v>0</v>
      </c>
      <c r="BE83" s="493">
        <v>0</v>
      </c>
      <c r="BF83" s="493">
        <v>0</v>
      </c>
      <c r="BG83" s="493">
        <v>0</v>
      </c>
      <c r="BH83" s="493">
        <v>0</v>
      </c>
      <c r="BI83" s="493">
        <v>0</v>
      </c>
      <c r="BJ83" s="493">
        <v>0</v>
      </c>
      <c r="BK83" s="493">
        <v>0</v>
      </c>
      <c r="BL83" s="493">
        <v>0</v>
      </c>
      <c r="BM83" s="493">
        <v>0</v>
      </c>
      <c r="BN83" s="493">
        <v>0</v>
      </c>
      <c r="BO83" s="493">
        <v>0</v>
      </c>
      <c r="BP83" s="493">
        <v>0</v>
      </c>
      <c r="BQ83" s="493">
        <v>0</v>
      </c>
      <c r="BR83" s="493">
        <v>0</v>
      </c>
      <c r="BS83" s="493">
        <v>0</v>
      </c>
      <c r="BT83" s="493">
        <v>0</v>
      </c>
      <c r="BU83" s="493">
        <v>0</v>
      </c>
      <c r="BV83" s="493">
        <v>0</v>
      </c>
      <c r="BW83" s="493">
        <v>0</v>
      </c>
      <c r="BX83" s="493">
        <v>0</v>
      </c>
      <c r="BY83" s="493">
        <v>0</v>
      </c>
      <c r="BZ83" s="493">
        <v>0</v>
      </c>
      <c r="CA83" s="493">
        <v>0</v>
      </c>
      <c r="CB83" s="493">
        <v>0</v>
      </c>
      <c r="CC83" s="493">
        <v>0</v>
      </c>
      <c r="CD83" s="493">
        <v>0</v>
      </c>
      <c r="CE83" s="493">
        <v>0</v>
      </c>
      <c r="CF83" s="493">
        <v>0</v>
      </c>
      <c r="CG83" s="493">
        <v>0</v>
      </c>
      <c r="CH83" s="493">
        <v>0</v>
      </c>
      <c r="CI83" s="493">
        <v>0</v>
      </c>
      <c r="CJ83" s="493">
        <v>0</v>
      </c>
      <c r="CK83" s="493">
        <v>0</v>
      </c>
      <c r="CL83" s="493">
        <v>0</v>
      </c>
      <c r="CM83" s="493">
        <v>0</v>
      </c>
      <c r="CN83" s="493">
        <v>0</v>
      </c>
      <c r="CO83" s="493">
        <v>0</v>
      </c>
      <c r="CP83" s="493">
        <v>0</v>
      </c>
      <c r="CQ83" s="493">
        <v>0</v>
      </c>
      <c r="CR83" s="493">
        <v>0</v>
      </c>
      <c r="CS83" s="493">
        <v>0</v>
      </c>
      <c r="CT83" s="493">
        <v>0</v>
      </c>
      <c r="CU83" s="493">
        <v>0</v>
      </c>
      <c r="CV83" s="493">
        <v>0</v>
      </c>
      <c r="CW83" s="493">
        <v>0</v>
      </c>
      <c r="CX83" s="493">
        <v>0</v>
      </c>
      <c r="CY83" s="493">
        <v>0</v>
      </c>
      <c r="CZ83" s="493">
        <v>0</v>
      </c>
      <c r="DA83" s="493">
        <v>0</v>
      </c>
      <c r="DB83" s="493">
        <v>0</v>
      </c>
      <c r="DC83" s="493">
        <v>0</v>
      </c>
      <c r="DD83" s="493">
        <v>0</v>
      </c>
      <c r="DE83" s="493">
        <v>0</v>
      </c>
      <c r="DF83" s="493">
        <v>0</v>
      </c>
      <c r="DG83" s="493">
        <v>0</v>
      </c>
      <c r="DH83" s="493">
        <v>0</v>
      </c>
      <c r="DI83" s="493">
        <v>0</v>
      </c>
      <c r="DJ83" s="493">
        <v>0</v>
      </c>
      <c r="DK83" s="493">
        <v>0</v>
      </c>
      <c r="DL83" s="493">
        <v>0</v>
      </c>
      <c r="DM83" s="493">
        <v>0</v>
      </c>
      <c r="DN83" s="493">
        <v>0</v>
      </c>
      <c r="DO83" s="493">
        <v>0</v>
      </c>
      <c r="DP83" s="493">
        <v>0</v>
      </c>
      <c r="DQ83" s="493">
        <v>0</v>
      </c>
      <c r="DR83" s="493">
        <v>0</v>
      </c>
      <c r="DS83" s="493">
        <v>0</v>
      </c>
      <c r="DT83" s="493">
        <v>0</v>
      </c>
      <c r="DU83" s="493">
        <v>0</v>
      </c>
      <c r="DV83" s="493">
        <v>0</v>
      </c>
      <c r="DW83" s="493">
        <v>0</v>
      </c>
      <c r="DX83" s="493">
        <v>0</v>
      </c>
      <c r="DY83" s="493">
        <v>0</v>
      </c>
      <c r="DZ83" s="493">
        <v>0</v>
      </c>
      <c r="EA83" s="493">
        <v>0</v>
      </c>
      <c r="EB83" s="493">
        <v>0</v>
      </c>
      <c r="EC83" s="493">
        <v>0</v>
      </c>
      <c r="ED83" s="493">
        <v>0</v>
      </c>
      <c r="EE83" s="493">
        <v>0</v>
      </c>
      <c r="EF83" s="493">
        <v>0</v>
      </c>
      <c r="EG83" s="493">
        <v>0</v>
      </c>
      <c r="EH83" s="493">
        <v>0</v>
      </c>
      <c r="EI83" s="493">
        <v>0</v>
      </c>
      <c r="EJ83" s="493">
        <v>0</v>
      </c>
      <c r="EK83" s="493">
        <v>0</v>
      </c>
      <c r="EL83" s="493">
        <v>0</v>
      </c>
      <c r="EM83" s="493">
        <v>0</v>
      </c>
      <c r="EN83" s="493">
        <v>0</v>
      </c>
      <c r="EO83" s="493">
        <v>0</v>
      </c>
      <c r="EP83" s="493">
        <v>0</v>
      </c>
      <c r="EQ83" s="493">
        <v>0</v>
      </c>
      <c r="ER83" s="493">
        <v>0</v>
      </c>
      <c r="ES83" s="493">
        <v>0</v>
      </c>
      <c r="ET83" s="493">
        <v>0</v>
      </c>
      <c r="EU83" s="493">
        <v>0</v>
      </c>
      <c r="EV83" s="493">
        <v>0</v>
      </c>
      <c r="EW83" s="493">
        <v>0</v>
      </c>
      <c r="EX83" s="493">
        <v>0</v>
      </c>
      <c r="EY83" s="493">
        <v>0</v>
      </c>
      <c r="EZ83" s="493">
        <v>0</v>
      </c>
      <c r="FA83" s="493">
        <v>0</v>
      </c>
      <c r="FB83" s="493">
        <v>0</v>
      </c>
      <c r="FC83" s="493">
        <v>0</v>
      </c>
      <c r="FD83" s="493">
        <v>0</v>
      </c>
      <c r="FE83" s="493">
        <v>0</v>
      </c>
      <c r="FF83" s="493">
        <v>0</v>
      </c>
      <c r="FG83" s="493">
        <v>0</v>
      </c>
      <c r="FH83" s="679">
        <v>0</v>
      </c>
      <c r="FI83" s="679">
        <v>0</v>
      </c>
      <c r="FJ83" s="679">
        <v>0</v>
      </c>
      <c r="FK83" s="679">
        <v>0</v>
      </c>
      <c r="FL83" s="679">
        <v>0</v>
      </c>
      <c r="FM83" s="679">
        <v>0</v>
      </c>
      <c r="FN83" s="679">
        <v>0</v>
      </c>
      <c r="FO83" s="679">
        <v>0</v>
      </c>
      <c r="FP83" s="679">
        <v>0</v>
      </c>
      <c r="FQ83" s="679">
        <v>0</v>
      </c>
      <c r="FR83" s="679">
        <v>0</v>
      </c>
      <c r="FS83" s="679">
        <v>0</v>
      </c>
      <c r="FT83" s="679">
        <v>0</v>
      </c>
      <c r="FU83" s="679">
        <v>0</v>
      </c>
      <c r="FV83" s="679">
        <v>0</v>
      </c>
      <c r="FW83" s="679">
        <v>0</v>
      </c>
      <c r="FX83" s="679">
        <v>0</v>
      </c>
      <c r="FY83" s="679">
        <v>0</v>
      </c>
      <c r="FZ83" s="679">
        <v>0</v>
      </c>
      <c r="GA83" s="679">
        <v>0</v>
      </c>
      <c r="GB83" s="679">
        <v>0</v>
      </c>
      <c r="GC83" s="679">
        <v>0</v>
      </c>
      <c r="GD83" s="679">
        <v>0</v>
      </c>
      <c r="GE83" s="679">
        <v>0</v>
      </c>
      <c r="GF83" s="679">
        <v>0</v>
      </c>
      <c r="GG83" s="679">
        <v>0</v>
      </c>
      <c r="GH83" s="679">
        <v>0</v>
      </c>
      <c r="GI83" s="679">
        <v>0</v>
      </c>
      <c r="GJ83" s="679">
        <v>0</v>
      </c>
      <c r="GK83" s="679">
        <v>0</v>
      </c>
      <c r="GL83" s="679">
        <v>0</v>
      </c>
      <c r="GM83" s="679">
        <v>0</v>
      </c>
      <c r="GN83" s="679">
        <v>0</v>
      </c>
      <c r="GO83" s="679">
        <v>0</v>
      </c>
      <c r="GP83" s="679">
        <v>0</v>
      </c>
      <c r="GQ83" s="679">
        <v>0</v>
      </c>
      <c r="GR83" s="679">
        <v>0</v>
      </c>
      <c r="GS83" s="679">
        <v>0</v>
      </c>
      <c r="GT83" s="679">
        <v>0</v>
      </c>
      <c r="GU83" s="679">
        <v>0</v>
      </c>
      <c r="GV83" s="679">
        <v>0</v>
      </c>
      <c r="GW83" s="679">
        <v>0</v>
      </c>
      <c r="GX83" s="679">
        <v>0</v>
      </c>
      <c r="GY83" s="679">
        <v>0</v>
      </c>
      <c r="GZ83" s="679">
        <v>0</v>
      </c>
      <c r="HA83" s="679">
        <v>0</v>
      </c>
      <c r="HB83" s="679">
        <v>0</v>
      </c>
      <c r="HC83" s="679">
        <v>0</v>
      </c>
      <c r="HD83" s="679">
        <v>0</v>
      </c>
      <c r="HE83" s="679">
        <v>0</v>
      </c>
      <c r="HF83" s="679">
        <v>0</v>
      </c>
      <c r="HG83" s="679">
        <v>0</v>
      </c>
      <c r="HH83" s="679">
        <v>0</v>
      </c>
      <c r="HI83" s="679">
        <v>0</v>
      </c>
      <c r="HJ83" s="679">
        <v>0</v>
      </c>
      <c r="HK83" s="679">
        <v>0</v>
      </c>
      <c r="HL83" s="679">
        <v>0</v>
      </c>
      <c r="HM83" s="679">
        <v>0</v>
      </c>
      <c r="HN83" s="679">
        <v>0</v>
      </c>
      <c r="HO83" s="679">
        <v>0</v>
      </c>
      <c r="HP83" s="679">
        <v>0</v>
      </c>
      <c r="HQ83" s="679">
        <v>0</v>
      </c>
      <c r="HR83" s="679">
        <v>0</v>
      </c>
      <c r="HS83" s="679">
        <v>0</v>
      </c>
      <c r="HT83" s="679">
        <v>0</v>
      </c>
      <c r="HU83" s="679">
        <v>0</v>
      </c>
      <c r="HV83" s="679">
        <v>0</v>
      </c>
      <c r="HW83" s="679">
        <v>0</v>
      </c>
      <c r="HX83" s="679">
        <v>0</v>
      </c>
      <c r="HY83" s="679">
        <v>0</v>
      </c>
      <c r="HZ83" s="679">
        <v>0</v>
      </c>
      <c r="IA83" s="679">
        <v>0</v>
      </c>
      <c r="IB83" s="679">
        <v>0</v>
      </c>
      <c r="IC83" s="679">
        <v>0</v>
      </c>
      <c r="ID83" s="679">
        <v>0</v>
      </c>
      <c r="IE83" s="679">
        <v>0</v>
      </c>
      <c r="IF83" s="679">
        <v>0</v>
      </c>
      <c r="IG83" s="679">
        <v>0</v>
      </c>
      <c r="IH83" s="679">
        <v>0</v>
      </c>
      <c r="II83" s="679">
        <v>0</v>
      </c>
      <c r="IJ83" s="679">
        <v>0</v>
      </c>
      <c r="IK83" s="679">
        <v>0</v>
      </c>
      <c r="IL83" s="679">
        <v>0</v>
      </c>
      <c r="IM83" s="679">
        <v>0</v>
      </c>
      <c r="IN83" s="679">
        <v>0</v>
      </c>
      <c r="IO83" s="679">
        <v>0</v>
      </c>
      <c r="IP83" s="679">
        <v>0</v>
      </c>
      <c r="IQ83" s="679">
        <v>0</v>
      </c>
      <c r="IR83" s="679">
        <v>0</v>
      </c>
      <c r="IS83" s="679">
        <v>0</v>
      </c>
      <c r="IT83" s="679">
        <v>0</v>
      </c>
      <c r="IU83" s="679">
        <v>0</v>
      </c>
      <c r="IV83" s="679">
        <v>0</v>
      </c>
      <c r="IW83" s="679">
        <v>0</v>
      </c>
      <c r="IX83" s="679">
        <v>0</v>
      </c>
      <c r="IY83" s="679">
        <v>0</v>
      </c>
      <c r="IZ83" s="679">
        <v>0</v>
      </c>
      <c r="JA83" s="679">
        <v>0</v>
      </c>
      <c r="JB83" s="679">
        <v>0</v>
      </c>
      <c r="JC83" s="679">
        <v>0</v>
      </c>
      <c r="JD83" s="679">
        <v>0</v>
      </c>
      <c r="JE83" s="679">
        <v>0</v>
      </c>
      <c r="JF83" s="679">
        <v>0</v>
      </c>
      <c r="JG83" s="679">
        <v>0</v>
      </c>
      <c r="JH83" s="679">
        <v>0</v>
      </c>
      <c r="JI83" s="679">
        <v>0</v>
      </c>
      <c r="JJ83" s="679">
        <v>0</v>
      </c>
      <c r="JK83" s="679">
        <v>0</v>
      </c>
      <c r="JL83" s="679">
        <v>0</v>
      </c>
      <c r="JM83" s="679">
        <v>0</v>
      </c>
      <c r="JN83" s="679">
        <v>0</v>
      </c>
      <c r="JO83" s="679">
        <v>0</v>
      </c>
      <c r="JP83" s="679">
        <v>0</v>
      </c>
      <c r="JQ83" s="679">
        <v>0</v>
      </c>
      <c r="JR83" s="679">
        <v>0</v>
      </c>
      <c r="JS83" s="679">
        <v>0</v>
      </c>
      <c r="JT83" s="679">
        <v>0</v>
      </c>
      <c r="JU83" s="679">
        <v>0</v>
      </c>
      <c r="JV83" s="679">
        <v>0</v>
      </c>
      <c r="JW83" s="679">
        <v>0</v>
      </c>
      <c r="JX83" s="679">
        <v>0</v>
      </c>
      <c r="JY83" s="679">
        <v>0</v>
      </c>
      <c r="JZ83" s="679">
        <v>0</v>
      </c>
      <c r="KA83" s="679">
        <v>0</v>
      </c>
      <c r="KB83" s="679">
        <v>0</v>
      </c>
      <c r="KC83" s="679">
        <v>0</v>
      </c>
      <c r="KD83" s="679">
        <v>0</v>
      </c>
      <c r="KE83" s="679">
        <v>0</v>
      </c>
      <c r="KF83" s="679">
        <v>0</v>
      </c>
      <c r="KG83" s="679">
        <v>0</v>
      </c>
      <c r="KH83" s="679">
        <v>0</v>
      </c>
      <c r="KI83" s="679">
        <v>0</v>
      </c>
      <c r="KJ83" s="679">
        <v>0</v>
      </c>
      <c r="KK83" s="679">
        <v>0</v>
      </c>
      <c r="KL83" s="679">
        <v>0</v>
      </c>
      <c r="KM83" s="679">
        <v>0</v>
      </c>
      <c r="KN83" s="679">
        <v>0</v>
      </c>
      <c r="KO83" s="679">
        <v>0</v>
      </c>
      <c r="KP83" s="679">
        <v>0</v>
      </c>
      <c r="KQ83" s="679">
        <v>0</v>
      </c>
      <c r="KR83" s="679">
        <v>0</v>
      </c>
      <c r="KS83" s="679">
        <v>0</v>
      </c>
      <c r="KT83" s="679">
        <v>0</v>
      </c>
      <c r="KU83" s="679">
        <v>0</v>
      </c>
      <c r="KV83" s="679">
        <v>0</v>
      </c>
      <c r="KW83" s="679">
        <v>0</v>
      </c>
      <c r="KX83" s="679">
        <v>0</v>
      </c>
      <c r="KY83" s="679">
        <v>0</v>
      </c>
      <c r="KZ83" s="679">
        <v>0</v>
      </c>
      <c r="LA83" s="679">
        <v>0</v>
      </c>
      <c r="LB83" s="679">
        <v>0</v>
      </c>
      <c r="LC83" s="679">
        <v>0</v>
      </c>
      <c r="LD83" s="679">
        <v>0</v>
      </c>
      <c r="LE83" s="679">
        <v>0</v>
      </c>
      <c r="LF83" s="679">
        <v>0</v>
      </c>
      <c r="LG83" s="679">
        <v>0</v>
      </c>
      <c r="LH83" s="679">
        <v>0</v>
      </c>
      <c r="LI83" s="679">
        <v>0</v>
      </c>
      <c r="LJ83" s="679">
        <v>0</v>
      </c>
      <c r="LK83" s="679">
        <v>0</v>
      </c>
      <c r="LL83" s="679">
        <v>0</v>
      </c>
      <c r="LM83" s="679">
        <v>0</v>
      </c>
      <c r="LN83" s="679">
        <v>0</v>
      </c>
      <c r="LO83" s="679">
        <v>0</v>
      </c>
      <c r="LP83" s="679">
        <v>0</v>
      </c>
      <c r="LQ83" s="679">
        <v>0</v>
      </c>
      <c r="LR83" s="679">
        <v>0</v>
      </c>
      <c r="LS83" s="679">
        <v>0</v>
      </c>
      <c r="LT83" s="679">
        <v>0</v>
      </c>
      <c r="LU83" s="679">
        <v>0</v>
      </c>
      <c r="LV83" s="679">
        <v>0</v>
      </c>
      <c r="LW83" s="679">
        <v>0</v>
      </c>
      <c r="LX83" s="679">
        <v>0</v>
      </c>
      <c r="LY83" s="679">
        <v>0</v>
      </c>
      <c r="LZ83" s="679">
        <v>0</v>
      </c>
      <c r="MA83" s="679">
        <v>0</v>
      </c>
      <c r="MB83" s="679">
        <v>0</v>
      </c>
      <c r="MC83" s="679">
        <v>0</v>
      </c>
      <c r="MD83" s="679">
        <v>0</v>
      </c>
      <c r="ME83" s="679">
        <v>0</v>
      </c>
      <c r="MF83" s="679">
        <v>0</v>
      </c>
      <c r="MG83" s="679">
        <v>0</v>
      </c>
      <c r="MH83" s="679">
        <v>0</v>
      </c>
      <c r="MI83" s="679">
        <v>0</v>
      </c>
      <c r="MJ83" s="679">
        <v>0</v>
      </c>
      <c r="MK83" s="679">
        <v>0</v>
      </c>
      <c r="ML83" s="679">
        <v>0</v>
      </c>
      <c r="MM83" s="679">
        <v>0</v>
      </c>
      <c r="MN83" s="679">
        <v>0</v>
      </c>
      <c r="MO83" s="679">
        <v>0</v>
      </c>
      <c r="MP83" s="679">
        <v>0</v>
      </c>
      <c r="MQ83" s="679">
        <v>0</v>
      </c>
      <c r="MR83" s="679">
        <v>0</v>
      </c>
      <c r="MS83" s="679">
        <v>0</v>
      </c>
      <c r="MT83" s="679">
        <v>0</v>
      </c>
      <c r="MU83" s="679">
        <v>0</v>
      </c>
      <c r="MV83" s="679">
        <v>0</v>
      </c>
      <c r="MW83" s="679">
        <v>0</v>
      </c>
      <c r="MX83" s="679">
        <v>0</v>
      </c>
      <c r="MY83" s="679">
        <v>0</v>
      </c>
      <c r="MZ83" s="679">
        <v>0</v>
      </c>
      <c r="NA83" s="679">
        <v>0</v>
      </c>
      <c r="NB83" s="679">
        <v>0</v>
      </c>
      <c r="NC83" s="679">
        <v>0</v>
      </c>
      <c r="ND83" s="679">
        <v>0</v>
      </c>
      <c r="NE83" s="679">
        <v>0</v>
      </c>
      <c r="NF83" s="679">
        <v>0</v>
      </c>
      <c r="NG83" s="679">
        <v>0</v>
      </c>
      <c r="NH83" s="679">
        <v>0</v>
      </c>
      <c r="NI83" s="679">
        <v>0</v>
      </c>
      <c r="NJ83" s="679">
        <v>0</v>
      </c>
      <c r="NK83" s="679">
        <v>0</v>
      </c>
      <c r="NL83" s="679">
        <v>0</v>
      </c>
      <c r="NM83" s="679">
        <v>0</v>
      </c>
      <c r="NN83" s="679">
        <v>0</v>
      </c>
      <c r="NO83" s="679">
        <v>0</v>
      </c>
      <c r="NP83" s="679">
        <v>0</v>
      </c>
      <c r="NQ83" s="679">
        <v>0</v>
      </c>
      <c r="NR83" s="679">
        <v>0</v>
      </c>
      <c r="NS83" s="679">
        <v>0</v>
      </c>
      <c r="NT83" s="679">
        <v>0</v>
      </c>
      <c r="NU83" s="679">
        <v>0</v>
      </c>
      <c r="NV83" s="679">
        <v>0</v>
      </c>
      <c r="NW83" s="679">
        <v>0</v>
      </c>
      <c r="NX83" s="679">
        <v>0</v>
      </c>
      <c r="NY83" s="679">
        <v>0</v>
      </c>
      <c r="NZ83" s="679">
        <v>0</v>
      </c>
      <c r="OA83" s="679">
        <v>0</v>
      </c>
      <c r="OB83" s="679">
        <v>0</v>
      </c>
      <c r="OC83" s="679">
        <v>0</v>
      </c>
      <c r="OD83" s="679">
        <v>0</v>
      </c>
      <c r="OE83" s="679">
        <v>0</v>
      </c>
      <c r="OF83" s="679">
        <v>0</v>
      </c>
      <c r="OG83" s="679">
        <v>0</v>
      </c>
      <c r="OH83" s="679">
        <v>0</v>
      </c>
      <c r="OI83" s="679">
        <v>0</v>
      </c>
      <c r="OJ83" s="679">
        <v>0</v>
      </c>
      <c r="OK83" s="679">
        <v>0</v>
      </c>
      <c r="OL83" s="679">
        <v>0</v>
      </c>
      <c r="OM83" s="679">
        <v>0</v>
      </c>
      <c r="ON83" s="679">
        <v>0</v>
      </c>
      <c r="OO83" s="679">
        <v>0</v>
      </c>
      <c r="OP83" s="679">
        <v>0</v>
      </c>
      <c r="OQ83" s="679">
        <v>0</v>
      </c>
      <c r="OR83" s="679">
        <v>0</v>
      </c>
      <c r="OS83" s="679">
        <v>0</v>
      </c>
      <c r="OT83" s="679">
        <v>0</v>
      </c>
      <c r="OU83" s="679">
        <v>0</v>
      </c>
      <c r="OV83" s="679">
        <v>0</v>
      </c>
      <c r="OW83" s="679">
        <v>0</v>
      </c>
      <c r="OX83" s="679">
        <v>0</v>
      </c>
      <c r="OY83" s="679">
        <v>0</v>
      </c>
      <c r="OZ83" s="679">
        <v>0</v>
      </c>
      <c r="PA83" s="679">
        <v>0</v>
      </c>
      <c r="PB83" s="679">
        <v>0</v>
      </c>
      <c r="PC83" s="679">
        <v>0</v>
      </c>
      <c r="PD83" s="679">
        <v>0</v>
      </c>
      <c r="PE83" s="679">
        <v>0</v>
      </c>
      <c r="PF83" s="679">
        <v>0</v>
      </c>
      <c r="PG83" s="679">
        <v>0</v>
      </c>
      <c r="PH83" s="679">
        <v>0</v>
      </c>
      <c r="PI83" s="679">
        <v>0</v>
      </c>
      <c r="PJ83" s="679">
        <v>0</v>
      </c>
      <c r="PK83" s="679">
        <v>0</v>
      </c>
      <c r="PL83" s="679">
        <v>0</v>
      </c>
      <c r="PM83" s="679">
        <v>0</v>
      </c>
      <c r="PN83" s="679">
        <v>0</v>
      </c>
      <c r="PO83" s="679">
        <v>0</v>
      </c>
      <c r="PP83" s="679">
        <v>0</v>
      </c>
      <c r="PQ83" s="679">
        <v>0</v>
      </c>
      <c r="PR83" s="679">
        <v>0</v>
      </c>
      <c r="PS83" s="679">
        <v>0</v>
      </c>
      <c r="PT83" s="679">
        <v>0</v>
      </c>
      <c r="PU83" s="679">
        <v>0</v>
      </c>
      <c r="PV83" s="679">
        <v>0</v>
      </c>
      <c r="PW83" s="679">
        <v>0</v>
      </c>
      <c r="PX83" s="679">
        <v>0</v>
      </c>
      <c r="PY83" s="679">
        <v>0</v>
      </c>
      <c r="PZ83" s="679">
        <v>0</v>
      </c>
      <c r="QA83" s="679">
        <v>0</v>
      </c>
      <c r="QB83" s="679">
        <v>0</v>
      </c>
      <c r="QC83" s="679">
        <v>0</v>
      </c>
      <c r="QD83" s="679">
        <v>0</v>
      </c>
      <c r="QE83" s="679">
        <v>0</v>
      </c>
      <c r="QF83" s="679">
        <v>0</v>
      </c>
      <c r="QG83" s="679">
        <v>0</v>
      </c>
      <c r="QH83" s="679">
        <v>0</v>
      </c>
      <c r="QI83" s="679">
        <v>0</v>
      </c>
      <c r="QJ83" s="679">
        <v>0</v>
      </c>
      <c r="QK83" s="679">
        <v>0</v>
      </c>
      <c r="QL83" s="679">
        <v>0</v>
      </c>
      <c r="QM83" s="679">
        <v>0</v>
      </c>
      <c r="QN83" s="679">
        <v>0</v>
      </c>
      <c r="QO83" s="679">
        <v>0</v>
      </c>
      <c r="QP83" s="679">
        <v>0</v>
      </c>
      <c r="QQ83" s="679">
        <v>0</v>
      </c>
      <c r="QR83" s="679">
        <v>0</v>
      </c>
      <c r="QS83" s="679">
        <v>0</v>
      </c>
      <c r="QT83" s="679">
        <v>0</v>
      </c>
      <c r="QU83" s="679">
        <v>0</v>
      </c>
      <c r="QV83" s="679">
        <v>0</v>
      </c>
      <c r="QW83" s="679">
        <v>0</v>
      </c>
      <c r="QX83" s="679">
        <v>0</v>
      </c>
      <c r="QY83" s="679">
        <v>0</v>
      </c>
      <c r="QZ83" s="679">
        <v>0</v>
      </c>
      <c r="RA83" s="679">
        <v>0</v>
      </c>
      <c r="RB83" s="679">
        <v>0</v>
      </c>
      <c r="RC83" s="679">
        <v>0</v>
      </c>
      <c r="RD83" s="679">
        <v>0</v>
      </c>
      <c r="RE83" s="679">
        <v>0</v>
      </c>
      <c r="RF83" s="679">
        <v>0</v>
      </c>
      <c r="RG83" s="679">
        <v>0</v>
      </c>
      <c r="RH83" s="679">
        <v>0</v>
      </c>
      <c r="RI83" s="679">
        <v>0</v>
      </c>
      <c r="RJ83" s="679">
        <v>0</v>
      </c>
      <c r="RK83" s="679">
        <v>0</v>
      </c>
      <c r="RL83" s="679">
        <v>0</v>
      </c>
      <c r="RM83" s="679">
        <v>0</v>
      </c>
      <c r="RN83" s="679">
        <v>0</v>
      </c>
      <c r="RO83" s="679">
        <v>0</v>
      </c>
      <c r="RP83" s="679">
        <v>0</v>
      </c>
      <c r="RQ83" s="679">
        <v>0</v>
      </c>
      <c r="RR83" s="679">
        <v>0</v>
      </c>
      <c r="RS83" s="679">
        <v>0</v>
      </c>
      <c r="RT83" s="679">
        <v>0</v>
      </c>
      <c r="RU83" s="679">
        <v>0</v>
      </c>
      <c r="RV83" s="679">
        <v>0</v>
      </c>
      <c r="RW83" s="679">
        <v>0</v>
      </c>
      <c r="RX83" s="679">
        <v>0</v>
      </c>
      <c r="RY83" s="679">
        <v>0</v>
      </c>
      <c r="RZ83" s="679">
        <v>0</v>
      </c>
      <c r="SA83" s="679">
        <v>0</v>
      </c>
      <c r="SB83" s="679">
        <v>0</v>
      </c>
      <c r="SC83" s="679">
        <v>0</v>
      </c>
      <c r="SD83" s="679">
        <v>0</v>
      </c>
      <c r="SE83" s="679">
        <v>0</v>
      </c>
      <c r="SF83" s="679">
        <v>0</v>
      </c>
      <c r="SG83" s="679">
        <v>0</v>
      </c>
      <c r="SH83" s="679">
        <v>0</v>
      </c>
      <c r="SI83" s="471"/>
      <c r="SJ83" s="452"/>
      <c r="SK83" s="440"/>
      <c r="SL83" s="440"/>
      <c r="SM83" s="440"/>
    </row>
    <row r="84" spans="1:507" outlineLevel="3" x14ac:dyDescent="0.25">
      <c r="A84" s="440"/>
      <c r="B84" s="449"/>
      <c r="C84" s="659">
        <f>INT($C$40)+3</f>
        <v>4</v>
      </c>
      <c r="D84" s="471"/>
      <c r="E84" s="529"/>
      <c r="F84" s="529"/>
      <c r="G84" s="471"/>
      <c r="H84" s="681"/>
      <c r="I84" s="681" t="s">
        <v>724</v>
      </c>
      <c r="J84" s="681">
        <f t="shared" si="88"/>
        <v>5</v>
      </c>
      <c r="K84" s="493">
        <v>0</v>
      </c>
      <c r="L84" s="493">
        <v>0</v>
      </c>
      <c r="M84" s="493">
        <v>0</v>
      </c>
      <c r="N84" s="493">
        <v>0</v>
      </c>
      <c r="O84" s="493">
        <v>0</v>
      </c>
      <c r="P84" s="493">
        <v>0</v>
      </c>
      <c r="Q84" s="493">
        <v>0</v>
      </c>
      <c r="R84" s="493">
        <v>0</v>
      </c>
      <c r="S84" s="493">
        <v>0</v>
      </c>
      <c r="T84" s="493">
        <v>0</v>
      </c>
      <c r="U84" s="493">
        <v>0</v>
      </c>
      <c r="V84" s="493">
        <v>0</v>
      </c>
      <c r="W84" s="493">
        <v>0</v>
      </c>
      <c r="X84" s="493">
        <v>0</v>
      </c>
      <c r="Y84" s="493">
        <v>0</v>
      </c>
      <c r="Z84" s="493">
        <v>0</v>
      </c>
      <c r="AA84" s="493">
        <v>0</v>
      </c>
      <c r="AB84" s="493">
        <v>0</v>
      </c>
      <c r="AC84" s="493">
        <v>0</v>
      </c>
      <c r="AD84" s="493">
        <v>0</v>
      </c>
      <c r="AE84" s="493">
        <v>0</v>
      </c>
      <c r="AF84" s="493">
        <v>0</v>
      </c>
      <c r="AG84" s="493">
        <v>0</v>
      </c>
      <c r="AH84" s="493">
        <v>0</v>
      </c>
      <c r="AI84" s="493">
        <v>0</v>
      </c>
      <c r="AJ84" s="493">
        <v>0</v>
      </c>
      <c r="AK84" s="493">
        <v>0</v>
      </c>
      <c r="AL84" s="493">
        <v>0</v>
      </c>
      <c r="AM84" s="493">
        <v>0</v>
      </c>
      <c r="AN84" s="493">
        <v>0</v>
      </c>
      <c r="AO84" s="493">
        <v>0</v>
      </c>
      <c r="AP84" s="493">
        <v>0</v>
      </c>
      <c r="AQ84" s="493">
        <v>0</v>
      </c>
      <c r="AR84" s="493">
        <v>0</v>
      </c>
      <c r="AS84" s="493">
        <v>0</v>
      </c>
      <c r="AT84" s="493">
        <v>0</v>
      </c>
      <c r="AU84" s="493">
        <v>0</v>
      </c>
      <c r="AV84" s="493">
        <v>0</v>
      </c>
      <c r="AW84" s="493">
        <v>0</v>
      </c>
      <c r="AX84" s="493">
        <v>0</v>
      </c>
      <c r="AY84" s="493">
        <v>0</v>
      </c>
      <c r="AZ84" s="493">
        <v>0</v>
      </c>
      <c r="BA84" s="493">
        <v>0</v>
      </c>
      <c r="BB84" s="493">
        <v>0</v>
      </c>
      <c r="BC84" s="493">
        <v>0</v>
      </c>
      <c r="BD84" s="493">
        <v>0</v>
      </c>
      <c r="BE84" s="493">
        <v>0</v>
      </c>
      <c r="BF84" s="493">
        <v>0</v>
      </c>
      <c r="BG84" s="493">
        <v>0</v>
      </c>
      <c r="BH84" s="493">
        <v>0</v>
      </c>
      <c r="BI84" s="493">
        <v>0</v>
      </c>
      <c r="BJ84" s="493">
        <v>0</v>
      </c>
      <c r="BK84" s="493">
        <v>0</v>
      </c>
      <c r="BL84" s="493">
        <v>0</v>
      </c>
      <c r="BM84" s="493">
        <v>0</v>
      </c>
      <c r="BN84" s="493">
        <v>0</v>
      </c>
      <c r="BO84" s="493">
        <v>0</v>
      </c>
      <c r="BP84" s="493">
        <v>0</v>
      </c>
      <c r="BQ84" s="493">
        <v>0</v>
      </c>
      <c r="BR84" s="493">
        <v>0</v>
      </c>
      <c r="BS84" s="493">
        <v>0</v>
      </c>
      <c r="BT84" s="493">
        <v>0</v>
      </c>
      <c r="BU84" s="493">
        <v>0</v>
      </c>
      <c r="BV84" s="493">
        <v>0</v>
      </c>
      <c r="BW84" s="493">
        <v>0</v>
      </c>
      <c r="BX84" s="493">
        <v>0</v>
      </c>
      <c r="BY84" s="493">
        <v>0</v>
      </c>
      <c r="BZ84" s="493">
        <v>0</v>
      </c>
      <c r="CA84" s="493">
        <v>0</v>
      </c>
      <c r="CB84" s="493">
        <v>0</v>
      </c>
      <c r="CC84" s="493">
        <v>0</v>
      </c>
      <c r="CD84" s="493">
        <v>0</v>
      </c>
      <c r="CE84" s="493">
        <v>0</v>
      </c>
      <c r="CF84" s="493">
        <v>0</v>
      </c>
      <c r="CG84" s="493">
        <v>0</v>
      </c>
      <c r="CH84" s="493">
        <v>0</v>
      </c>
      <c r="CI84" s="493">
        <v>0</v>
      </c>
      <c r="CJ84" s="493">
        <v>0</v>
      </c>
      <c r="CK84" s="493">
        <v>0</v>
      </c>
      <c r="CL84" s="493">
        <v>0</v>
      </c>
      <c r="CM84" s="493">
        <v>0</v>
      </c>
      <c r="CN84" s="493">
        <v>0</v>
      </c>
      <c r="CO84" s="493">
        <v>0</v>
      </c>
      <c r="CP84" s="493">
        <v>0</v>
      </c>
      <c r="CQ84" s="493">
        <v>0</v>
      </c>
      <c r="CR84" s="493">
        <v>0</v>
      </c>
      <c r="CS84" s="493">
        <v>0</v>
      </c>
      <c r="CT84" s="493">
        <v>0</v>
      </c>
      <c r="CU84" s="493">
        <v>0</v>
      </c>
      <c r="CV84" s="493">
        <v>0</v>
      </c>
      <c r="CW84" s="493">
        <v>0</v>
      </c>
      <c r="CX84" s="493">
        <v>0</v>
      </c>
      <c r="CY84" s="493">
        <v>0</v>
      </c>
      <c r="CZ84" s="493">
        <v>0</v>
      </c>
      <c r="DA84" s="493">
        <v>0</v>
      </c>
      <c r="DB84" s="493">
        <v>0</v>
      </c>
      <c r="DC84" s="493">
        <v>0</v>
      </c>
      <c r="DD84" s="493">
        <v>0</v>
      </c>
      <c r="DE84" s="493">
        <v>0</v>
      </c>
      <c r="DF84" s="493">
        <v>0</v>
      </c>
      <c r="DG84" s="493">
        <v>0</v>
      </c>
      <c r="DH84" s="493">
        <v>0</v>
      </c>
      <c r="DI84" s="493">
        <v>0</v>
      </c>
      <c r="DJ84" s="493">
        <v>0</v>
      </c>
      <c r="DK84" s="493">
        <v>0</v>
      </c>
      <c r="DL84" s="493">
        <v>0</v>
      </c>
      <c r="DM84" s="493">
        <v>0</v>
      </c>
      <c r="DN84" s="493">
        <v>0</v>
      </c>
      <c r="DO84" s="493">
        <v>0</v>
      </c>
      <c r="DP84" s="493">
        <v>0</v>
      </c>
      <c r="DQ84" s="493">
        <v>0</v>
      </c>
      <c r="DR84" s="493">
        <v>0</v>
      </c>
      <c r="DS84" s="493">
        <v>0</v>
      </c>
      <c r="DT84" s="493">
        <v>0</v>
      </c>
      <c r="DU84" s="493">
        <v>0</v>
      </c>
      <c r="DV84" s="493">
        <v>0</v>
      </c>
      <c r="DW84" s="493">
        <v>0</v>
      </c>
      <c r="DX84" s="493">
        <v>0</v>
      </c>
      <c r="DY84" s="493">
        <v>0</v>
      </c>
      <c r="DZ84" s="493">
        <v>0</v>
      </c>
      <c r="EA84" s="493">
        <v>0</v>
      </c>
      <c r="EB84" s="493">
        <v>0</v>
      </c>
      <c r="EC84" s="493">
        <v>0</v>
      </c>
      <c r="ED84" s="493">
        <v>0</v>
      </c>
      <c r="EE84" s="493">
        <v>0</v>
      </c>
      <c r="EF84" s="493">
        <v>0</v>
      </c>
      <c r="EG84" s="493">
        <v>0</v>
      </c>
      <c r="EH84" s="493">
        <v>0</v>
      </c>
      <c r="EI84" s="493">
        <v>0</v>
      </c>
      <c r="EJ84" s="493">
        <v>0</v>
      </c>
      <c r="EK84" s="493">
        <v>0</v>
      </c>
      <c r="EL84" s="493">
        <v>0</v>
      </c>
      <c r="EM84" s="493">
        <v>0</v>
      </c>
      <c r="EN84" s="493">
        <v>0</v>
      </c>
      <c r="EO84" s="493">
        <v>0</v>
      </c>
      <c r="EP84" s="493">
        <v>0</v>
      </c>
      <c r="EQ84" s="493">
        <v>0</v>
      </c>
      <c r="ER84" s="493">
        <v>0</v>
      </c>
      <c r="ES84" s="493">
        <v>0</v>
      </c>
      <c r="ET84" s="493">
        <v>0</v>
      </c>
      <c r="EU84" s="493">
        <v>0</v>
      </c>
      <c r="EV84" s="493">
        <v>0</v>
      </c>
      <c r="EW84" s="493">
        <v>0</v>
      </c>
      <c r="EX84" s="493">
        <v>0</v>
      </c>
      <c r="EY84" s="493">
        <v>0</v>
      </c>
      <c r="EZ84" s="493">
        <v>0</v>
      </c>
      <c r="FA84" s="493">
        <v>0</v>
      </c>
      <c r="FB84" s="493">
        <v>0</v>
      </c>
      <c r="FC84" s="493">
        <v>0</v>
      </c>
      <c r="FD84" s="493">
        <v>0</v>
      </c>
      <c r="FE84" s="493">
        <v>0</v>
      </c>
      <c r="FF84" s="493">
        <v>0</v>
      </c>
      <c r="FG84" s="493">
        <v>0</v>
      </c>
      <c r="FH84" s="679">
        <v>0</v>
      </c>
      <c r="FI84" s="679">
        <v>0</v>
      </c>
      <c r="FJ84" s="679">
        <v>0</v>
      </c>
      <c r="FK84" s="679">
        <v>0</v>
      </c>
      <c r="FL84" s="679">
        <v>0</v>
      </c>
      <c r="FM84" s="679">
        <v>0</v>
      </c>
      <c r="FN84" s="679">
        <v>0</v>
      </c>
      <c r="FO84" s="679">
        <v>0</v>
      </c>
      <c r="FP84" s="679">
        <v>0</v>
      </c>
      <c r="FQ84" s="679">
        <v>0</v>
      </c>
      <c r="FR84" s="679">
        <v>0</v>
      </c>
      <c r="FS84" s="679">
        <v>0</v>
      </c>
      <c r="FT84" s="679">
        <v>0</v>
      </c>
      <c r="FU84" s="679">
        <v>0</v>
      </c>
      <c r="FV84" s="679">
        <v>0</v>
      </c>
      <c r="FW84" s="679">
        <v>0</v>
      </c>
      <c r="FX84" s="679">
        <v>0</v>
      </c>
      <c r="FY84" s="679">
        <v>0</v>
      </c>
      <c r="FZ84" s="679">
        <v>0</v>
      </c>
      <c r="GA84" s="679">
        <v>0</v>
      </c>
      <c r="GB84" s="679">
        <v>0</v>
      </c>
      <c r="GC84" s="679">
        <v>0</v>
      </c>
      <c r="GD84" s="679">
        <v>0</v>
      </c>
      <c r="GE84" s="679">
        <v>0</v>
      </c>
      <c r="GF84" s="679">
        <v>0</v>
      </c>
      <c r="GG84" s="679">
        <v>0</v>
      </c>
      <c r="GH84" s="679">
        <v>0</v>
      </c>
      <c r="GI84" s="679">
        <v>0</v>
      </c>
      <c r="GJ84" s="679">
        <v>0</v>
      </c>
      <c r="GK84" s="679">
        <v>0</v>
      </c>
      <c r="GL84" s="679">
        <v>0</v>
      </c>
      <c r="GM84" s="679">
        <v>0</v>
      </c>
      <c r="GN84" s="679">
        <v>0</v>
      </c>
      <c r="GO84" s="679">
        <v>0</v>
      </c>
      <c r="GP84" s="679">
        <v>0</v>
      </c>
      <c r="GQ84" s="679">
        <v>0</v>
      </c>
      <c r="GR84" s="679">
        <v>0</v>
      </c>
      <c r="GS84" s="679">
        <v>0</v>
      </c>
      <c r="GT84" s="679">
        <v>0</v>
      </c>
      <c r="GU84" s="679">
        <v>0</v>
      </c>
      <c r="GV84" s="679">
        <v>0</v>
      </c>
      <c r="GW84" s="679">
        <v>0</v>
      </c>
      <c r="GX84" s="679">
        <v>0</v>
      </c>
      <c r="GY84" s="679">
        <v>0</v>
      </c>
      <c r="GZ84" s="679">
        <v>0</v>
      </c>
      <c r="HA84" s="679">
        <v>0</v>
      </c>
      <c r="HB84" s="679">
        <v>0</v>
      </c>
      <c r="HC84" s="679">
        <v>0</v>
      </c>
      <c r="HD84" s="679">
        <v>0</v>
      </c>
      <c r="HE84" s="679">
        <v>0</v>
      </c>
      <c r="HF84" s="679">
        <v>0</v>
      </c>
      <c r="HG84" s="679">
        <v>0</v>
      </c>
      <c r="HH84" s="679">
        <v>0</v>
      </c>
      <c r="HI84" s="679">
        <v>0</v>
      </c>
      <c r="HJ84" s="679">
        <v>0</v>
      </c>
      <c r="HK84" s="679">
        <v>0</v>
      </c>
      <c r="HL84" s="679">
        <v>0</v>
      </c>
      <c r="HM84" s="679">
        <v>0</v>
      </c>
      <c r="HN84" s="679">
        <v>0</v>
      </c>
      <c r="HO84" s="679">
        <v>0</v>
      </c>
      <c r="HP84" s="679">
        <v>0</v>
      </c>
      <c r="HQ84" s="679">
        <v>0</v>
      </c>
      <c r="HR84" s="679">
        <v>0</v>
      </c>
      <c r="HS84" s="679">
        <v>0</v>
      </c>
      <c r="HT84" s="679">
        <v>0</v>
      </c>
      <c r="HU84" s="679">
        <v>0</v>
      </c>
      <c r="HV84" s="679">
        <v>0</v>
      </c>
      <c r="HW84" s="679">
        <v>0</v>
      </c>
      <c r="HX84" s="679">
        <v>0</v>
      </c>
      <c r="HY84" s="679">
        <v>0</v>
      </c>
      <c r="HZ84" s="679">
        <v>0</v>
      </c>
      <c r="IA84" s="679">
        <v>0</v>
      </c>
      <c r="IB84" s="679">
        <v>0</v>
      </c>
      <c r="IC84" s="679">
        <v>0</v>
      </c>
      <c r="ID84" s="679">
        <v>0</v>
      </c>
      <c r="IE84" s="679">
        <v>0</v>
      </c>
      <c r="IF84" s="679">
        <v>0</v>
      </c>
      <c r="IG84" s="679">
        <v>0</v>
      </c>
      <c r="IH84" s="679">
        <v>0</v>
      </c>
      <c r="II84" s="679">
        <v>0</v>
      </c>
      <c r="IJ84" s="679">
        <v>0</v>
      </c>
      <c r="IK84" s="679">
        <v>0</v>
      </c>
      <c r="IL84" s="679">
        <v>0</v>
      </c>
      <c r="IM84" s="679">
        <v>0</v>
      </c>
      <c r="IN84" s="679">
        <v>0</v>
      </c>
      <c r="IO84" s="679">
        <v>0</v>
      </c>
      <c r="IP84" s="679">
        <v>0</v>
      </c>
      <c r="IQ84" s="679">
        <v>0</v>
      </c>
      <c r="IR84" s="679">
        <v>0</v>
      </c>
      <c r="IS84" s="679">
        <v>0</v>
      </c>
      <c r="IT84" s="679">
        <v>0</v>
      </c>
      <c r="IU84" s="679">
        <v>0</v>
      </c>
      <c r="IV84" s="679">
        <v>0</v>
      </c>
      <c r="IW84" s="679">
        <v>0</v>
      </c>
      <c r="IX84" s="679">
        <v>0</v>
      </c>
      <c r="IY84" s="679">
        <v>0</v>
      </c>
      <c r="IZ84" s="679">
        <v>0</v>
      </c>
      <c r="JA84" s="679">
        <v>0</v>
      </c>
      <c r="JB84" s="679">
        <v>0</v>
      </c>
      <c r="JC84" s="679">
        <v>0</v>
      </c>
      <c r="JD84" s="679">
        <v>0</v>
      </c>
      <c r="JE84" s="679">
        <v>0</v>
      </c>
      <c r="JF84" s="679">
        <v>0</v>
      </c>
      <c r="JG84" s="679">
        <v>0</v>
      </c>
      <c r="JH84" s="679">
        <v>0</v>
      </c>
      <c r="JI84" s="679">
        <v>0</v>
      </c>
      <c r="JJ84" s="679">
        <v>0</v>
      </c>
      <c r="JK84" s="679">
        <v>0</v>
      </c>
      <c r="JL84" s="679">
        <v>0</v>
      </c>
      <c r="JM84" s="679">
        <v>0</v>
      </c>
      <c r="JN84" s="679">
        <v>0</v>
      </c>
      <c r="JO84" s="679">
        <v>0</v>
      </c>
      <c r="JP84" s="679">
        <v>0</v>
      </c>
      <c r="JQ84" s="679">
        <v>0</v>
      </c>
      <c r="JR84" s="679">
        <v>0</v>
      </c>
      <c r="JS84" s="679">
        <v>0</v>
      </c>
      <c r="JT84" s="679">
        <v>0</v>
      </c>
      <c r="JU84" s="679">
        <v>0</v>
      </c>
      <c r="JV84" s="679">
        <v>0</v>
      </c>
      <c r="JW84" s="679">
        <v>0</v>
      </c>
      <c r="JX84" s="679">
        <v>0</v>
      </c>
      <c r="JY84" s="679">
        <v>0</v>
      </c>
      <c r="JZ84" s="679">
        <v>0</v>
      </c>
      <c r="KA84" s="679">
        <v>0</v>
      </c>
      <c r="KB84" s="679">
        <v>0</v>
      </c>
      <c r="KC84" s="679">
        <v>0</v>
      </c>
      <c r="KD84" s="679">
        <v>0</v>
      </c>
      <c r="KE84" s="679">
        <v>0</v>
      </c>
      <c r="KF84" s="679">
        <v>0</v>
      </c>
      <c r="KG84" s="679">
        <v>0</v>
      </c>
      <c r="KH84" s="679">
        <v>0</v>
      </c>
      <c r="KI84" s="679">
        <v>0</v>
      </c>
      <c r="KJ84" s="679">
        <v>0</v>
      </c>
      <c r="KK84" s="679">
        <v>0</v>
      </c>
      <c r="KL84" s="679">
        <v>0</v>
      </c>
      <c r="KM84" s="679">
        <v>0</v>
      </c>
      <c r="KN84" s="679">
        <v>0</v>
      </c>
      <c r="KO84" s="679">
        <v>0</v>
      </c>
      <c r="KP84" s="679">
        <v>0</v>
      </c>
      <c r="KQ84" s="679">
        <v>0</v>
      </c>
      <c r="KR84" s="679">
        <v>0</v>
      </c>
      <c r="KS84" s="679">
        <v>0</v>
      </c>
      <c r="KT84" s="679">
        <v>0</v>
      </c>
      <c r="KU84" s="679">
        <v>0</v>
      </c>
      <c r="KV84" s="679">
        <v>0</v>
      </c>
      <c r="KW84" s="679">
        <v>0</v>
      </c>
      <c r="KX84" s="679">
        <v>0</v>
      </c>
      <c r="KY84" s="679">
        <v>0</v>
      </c>
      <c r="KZ84" s="679">
        <v>0</v>
      </c>
      <c r="LA84" s="679">
        <v>0</v>
      </c>
      <c r="LB84" s="679">
        <v>0</v>
      </c>
      <c r="LC84" s="679">
        <v>0</v>
      </c>
      <c r="LD84" s="679">
        <v>0</v>
      </c>
      <c r="LE84" s="679">
        <v>0</v>
      </c>
      <c r="LF84" s="679">
        <v>0</v>
      </c>
      <c r="LG84" s="679">
        <v>0</v>
      </c>
      <c r="LH84" s="679">
        <v>0</v>
      </c>
      <c r="LI84" s="679">
        <v>0</v>
      </c>
      <c r="LJ84" s="679">
        <v>0</v>
      </c>
      <c r="LK84" s="679">
        <v>0</v>
      </c>
      <c r="LL84" s="679">
        <v>0</v>
      </c>
      <c r="LM84" s="679">
        <v>0</v>
      </c>
      <c r="LN84" s="679">
        <v>0</v>
      </c>
      <c r="LO84" s="679">
        <v>0</v>
      </c>
      <c r="LP84" s="679">
        <v>0</v>
      </c>
      <c r="LQ84" s="679">
        <v>0</v>
      </c>
      <c r="LR84" s="679">
        <v>0</v>
      </c>
      <c r="LS84" s="679">
        <v>0</v>
      </c>
      <c r="LT84" s="679">
        <v>0</v>
      </c>
      <c r="LU84" s="679">
        <v>0</v>
      </c>
      <c r="LV84" s="679">
        <v>0</v>
      </c>
      <c r="LW84" s="679">
        <v>0</v>
      </c>
      <c r="LX84" s="679">
        <v>0</v>
      </c>
      <c r="LY84" s="679">
        <v>0</v>
      </c>
      <c r="LZ84" s="679">
        <v>0</v>
      </c>
      <c r="MA84" s="679">
        <v>0</v>
      </c>
      <c r="MB84" s="679">
        <v>0</v>
      </c>
      <c r="MC84" s="679">
        <v>0</v>
      </c>
      <c r="MD84" s="679">
        <v>0</v>
      </c>
      <c r="ME84" s="679">
        <v>0</v>
      </c>
      <c r="MF84" s="679">
        <v>0</v>
      </c>
      <c r="MG84" s="679">
        <v>0</v>
      </c>
      <c r="MH84" s="679">
        <v>0</v>
      </c>
      <c r="MI84" s="679">
        <v>0</v>
      </c>
      <c r="MJ84" s="679">
        <v>0</v>
      </c>
      <c r="MK84" s="679">
        <v>0</v>
      </c>
      <c r="ML84" s="679">
        <v>0</v>
      </c>
      <c r="MM84" s="679">
        <v>0</v>
      </c>
      <c r="MN84" s="679">
        <v>0</v>
      </c>
      <c r="MO84" s="679">
        <v>0</v>
      </c>
      <c r="MP84" s="679">
        <v>0</v>
      </c>
      <c r="MQ84" s="679">
        <v>0</v>
      </c>
      <c r="MR84" s="679">
        <v>0</v>
      </c>
      <c r="MS84" s="679">
        <v>0</v>
      </c>
      <c r="MT84" s="679">
        <v>0</v>
      </c>
      <c r="MU84" s="679">
        <v>0</v>
      </c>
      <c r="MV84" s="679">
        <v>0</v>
      </c>
      <c r="MW84" s="679">
        <v>0</v>
      </c>
      <c r="MX84" s="679">
        <v>0</v>
      </c>
      <c r="MY84" s="679">
        <v>0</v>
      </c>
      <c r="MZ84" s="679">
        <v>0</v>
      </c>
      <c r="NA84" s="679">
        <v>0</v>
      </c>
      <c r="NB84" s="679">
        <v>0</v>
      </c>
      <c r="NC84" s="679">
        <v>0</v>
      </c>
      <c r="ND84" s="679">
        <v>0</v>
      </c>
      <c r="NE84" s="679">
        <v>0</v>
      </c>
      <c r="NF84" s="679">
        <v>0</v>
      </c>
      <c r="NG84" s="679">
        <v>0</v>
      </c>
      <c r="NH84" s="679">
        <v>0</v>
      </c>
      <c r="NI84" s="679">
        <v>0</v>
      </c>
      <c r="NJ84" s="679">
        <v>0</v>
      </c>
      <c r="NK84" s="679">
        <v>0</v>
      </c>
      <c r="NL84" s="679">
        <v>0</v>
      </c>
      <c r="NM84" s="679">
        <v>0</v>
      </c>
      <c r="NN84" s="679">
        <v>0</v>
      </c>
      <c r="NO84" s="679">
        <v>0</v>
      </c>
      <c r="NP84" s="679">
        <v>0</v>
      </c>
      <c r="NQ84" s="679">
        <v>0</v>
      </c>
      <c r="NR84" s="679">
        <v>0</v>
      </c>
      <c r="NS84" s="679">
        <v>0</v>
      </c>
      <c r="NT84" s="679">
        <v>0</v>
      </c>
      <c r="NU84" s="679">
        <v>0</v>
      </c>
      <c r="NV84" s="679">
        <v>0</v>
      </c>
      <c r="NW84" s="679">
        <v>0</v>
      </c>
      <c r="NX84" s="679">
        <v>0</v>
      </c>
      <c r="NY84" s="679">
        <v>0</v>
      </c>
      <c r="NZ84" s="679">
        <v>0</v>
      </c>
      <c r="OA84" s="679">
        <v>0</v>
      </c>
      <c r="OB84" s="679">
        <v>0</v>
      </c>
      <c r="OC84" s="679">
        <v>0</v>
      </c>
      <c r="OD84" s="679">
        <v>0</v>
      </c>
      <c r="OE84" s="679">
        <v>0</v>
      </c>
      <c r="OF84" s="679">
        <v>0</v>
      </c>
      <c r="OG84" s="679">
        <v>0</v>
      </c>
      <c r="OH84" s="679">
        <v>0</v>
      </c>
      <c r="OI84" s="679">
        <v>0</v>
      </c>
      <c r="OJ84" s="679">
        <v>0</v>
      </c>
      <c r="OK84" s="679">
        <v>0</v>
      </c>
      <c r="OL84" s="679">
        <v>0</v>
      </c>
      <c r="OM84" s="679">
        <v>0</v>
      </c>
      <c r="ON84" s="679">
        <v>0</v>
      </c>
      <c r="OO84" s="679">
        <v>0</v>
      </c>
      <c r="OP84" s="679">
        <v>0</v>
      </c>
      <c r="OQ84" s="679">
        <v>0</v>
      </c>
      <c r="OR84" s="679">
        <v>0</v>
      </c>
      <c r="OS84" s="679">
        <v>0</v>
      </c>
      <c r="OT84" s="679">
        <v>0</v>
      </c>
      <c r="OU84" s="679">
        <v>0</v>
      </c>
      <c r="OV84" s="679">
        <v>0</v>
      </c>
      <c r="OW84" s="679">
        <v>0</v>
      </c>
      <c r="OX84" s="679">
        <v>0</v>
      </c>
      <c r="OY84" s="679">
        <v>0</v>
      </c>
      <c r="OZ84" s="679">
        <v>0</v>
      </c>
      <c r="PA84" s="679">
        <v>0</v>
      </c>
      <c r="PB84" s="679">
        <v>0</v>
      </c>
      <c r="PC84" s="679">
        <v>0</v>
      </c>
      <c r="PD84" s="679">
        <v>0</v>
      </c>
      <c r="PE84" s="679">
        <v>0</v>
      </c>
      <c r="PF84" s="679">
        <v>0</v>
      </c>
      <c r="PG84" s="679">
        <v>0</v>
      </c>
      <c r="PH84" s="679">
        <v>0</v>
      </c>
      <c r="PI84" s="679">
        <v>0</v>
      </c>
      <c r="PJ84" s="679">
        <v>0</v>
      </c>
      <c r="PK84" s="679">
        <v>0</v>
      </c>
      <c r="PL84" s="679">
        <v>0</v>
      </c>
      <c r="PM84" s="679">
        <v>0</v>
      </c>
      <c r="PN84" s="679">
        <v>0</v>
      </c>
      <c r="PO84" s="679">
        <v>0</v>
      </c>
      <c r="PP84" s="679">
        <v>0</v>
      </c>
      <c r="PQ84" s="679">
        <v>0</v>
      </c>
      <c r="PR84" s="679">
        <v>0</v>
      </c>
      <c r="PS84" s="679">
        <v>0</v>
      </c>
      <c r="PT84" s="679">
        <v>0</v>
      </c>
      <c r="PU84" s="679">
        <v>0</v>
      </c>
      <c r="PV84" s="679">
        <v>0</v>
      </c>
      <c r="PW84" s="679">
        <v>0</v>
      </c>
      <c r="PX84" s="679">
        <v>0</v>
      </c>
      <c r="PY84" s="679">
        <v>0</v>
      </c>
      <c r="PZ84" s="679">
        <v>0</v>
      </c>
      <c r="QA84" s="679">
        <v>0</v>
      </c>
      <c r="QB84" s="679">
        <v>0</v>
      </c>
      <c r="QC84" s="679">
        <v>0</v>
      </c>
      <c r="QD84" s="679">
        <v>0</v>
      </c>
      <c r="QE84" s="679">
        <v>0</v>
      </c>
      <c r="QF84" s="679">
        <v>0</v>
      </c>
      <c r="QG84" s="679">
        <v>0</v>
      </c>
      <c r="QH84" s="679">
        <v>0</v>
      </c>
      <c r="QI84" s="679">
        <v>0</v>
      </c>
      <c r="QJ84" s="679">
        <v>0</v>
      </c>
      <c r="QK84" s="679">
        <v>0</v>
      </c>
      <c r="QL84" s="679">
        <v>0</v>
      </c>
      <c r="QM84" s="679">
        <v>0</v>
      </c>
      <c r="QN84" s="679">
        <v>0</v>
      </c>
      <c r="QO84" s="679">
        <v>0</v>
      </c>
      <c r="QP84" s="679">
        <v>0</v>
      </c>
      <c r="QQ84" s="679">
        <v>0</v>
      </c>
      <c r="QR84" s="679">
        <v>0</v>
      </c>
      <c r="QS84" s="679">
        <v>0</v>
      </c>
      <c r="QT84" s="679">
        <v>0</v>
      </c>
      <c r="QU84" s="679">
        <v>0</v>
      </c>
      <c r="QV84" s="679">
        <v>0</v>
      </c>
      <c r="QW84" s="679">
        <v>0</v>
      </c>
      <c r="QX84" s="679">
        <v>0</v>
      </c>
      <c r="QY84" s="679">
        <v>0</v>
      </c>
      <c r="QZ84" s="679">
        <v>0</v>
      </c>
      <c r="RA84" s="679">
        <v>0</v>
      </c>
      <c r="RB84" s="679">
        <v>0</v>
      </c>
      <c r="RC84" s="679">
        <v>0</v>
      </c>
      <c r="RD84" s="679">
        <v>0</v>
      </c>
      <c r="RE84" s="679">
        <v>0</v>
      </c>
      <c r="RF84" s="679">
        <v>0</v>
      </c>
      <c r="RG84" s="679">
        <v>0</v>
      </c>
      <c r="RH84" s="679">
        <v>0</v>
      </c>
      <c r="RI84" s="679">
        <v>0</v>
      </c>
      <c r="RJ84" s="679">
        <v>0</v>
      </c>
      <c r="RK84" s="679">
        <v>0</v>
      </c>
      <c r="RL84" s="679">
        <v>0</v>
      </c>
      <c r="RM84" s="679">
        <v>0</v>
      </c>
      <c r="RN84" s="679">
        <v>0</v>
      </c>
      <c r="RO84" s="679">
        <v>0</v>
      </c>
      <c r="RP84" s="679">
        <v>0</v>
      </c>
      <c r="RQ84" s="679">
        <v>0</v>
      </c>
      <c r="RR84" s="679">
        <v>0</v>
      </c>
      <c r="RS84" s="679">
        <v>0</v>
      </c>
      <c r="RT84" s="679">
        <v>0</v>
      </c>
      <c r="RU84" s="679">
        <v>0</v>
      </c>
      <c r="RV84" s="679">
        <v>0</v>
      </c>
      <c r="RW84" s="679">
        <v>0</v>
      </c>
      <c r="RX84" s="679">
        <v>0</v>
      </c>
      <c r="RY84" s="679">
        <v>0</v>
      </c>
      <c r="RZ84" s="679">
        <v>0</v>
      </c>
      <c r="SA84" s="679">
        <v>0</v>
      </c>
      <c r="SB84" s="679">
        <v>0</v>
      </c>
      <c r="SC84" s="679">
        <v>0</v>
      </c>
      <c r="SD84" s="679">
        <v>0</v>
      </c>
      <c r="SE84" s="679">
        <v>0</v>
      </c>
      <c r="SF84" s="679">
        <v>0</v>
      </c>
      <c r="SG84" s="679">
        <v>0</v>
      </c>
      <c r="SH84" s="679">
        <v>0</v>
      </c>
      <c r="SI84" s="471"/>
      <c r="SJ84" s="452"/>
      <c r="SK84" s="440"/>
      <c r="SL84" s="440"/>
      <c r="SM84" s="440"/>
    </row>
    <row r="85" spans="1:507" outlineLevel="3" x14ac:dyDescent="0.25">
      <c r="A85" s="440"/>
      <c r="B85" s="449"/>
      <c r="C85" s="659">
        <f>INT($C$40)+3</f>
        <v>4</v>
      </c>
      <c r="D85" s="471"/>
      <c r="E85" s="529"/>
      <c r="F85" s="529"/>
      <c r="G85" s="471"/>
      <c r="H85" s="683"/>
      <c r="I85" s="683" t="s">
        <v>689</v>
      </c>
      <c r="J85" s="684">
        <f t="shared" si="88"/>
        <v>6</v>
      </c>
      <c r="K85" s="685">
        <v>0</v>
      </c>
      <c r="L85" s="685">
        <v>0</v>
      </c>
      <c r="M85" s="685">
        <v>0</v>
      </c>
      <c r="N85" s="685">
        <v>0</v>
      </c>
      <c r="O85" s="685">
        <v>0</v>
      </c>
      <c r="P85" s="685">
        <v>0</v>
      </c>
      <c r="Q85" s="685">
        <v>0</v>
      </c>
      <c r="R85" s="685">
        <v>0</v>
      </c>
      <c r="S85" s="685">
        <v>0</v>
      </c>
      <c r="T85" s="685">
        <v>0</v>
      </c>
      <c r="U85" s="685">
        <v>0</v>
      </c>
      <c r="V85" s="685">
        <v>0</v>
      </c>
      <c r="W85" s="685">
        <v>0</v>
      </c>
      <c r="X85" s="685">
        <v>0</v>
      </c>
      <c r="Y85" s="685">
        <v>0</v>
      </c>
      <c r="Z85" s="685">
        <v>0</v>
      </c>
      <c r="AA85" s="685">
        <v>0</v>
      </c>
      <c r="AB85" s="685">
        <v>0</v>
      </c>
      <c r="AC85" s="685">
        <v>0</v>
      </c>
      <c r="AD85" s="685">
        <v>0</v>
      </c>
      <c r="AE85" s="685">
        <v>0</v>
      </c>
      <c r="AF85" s="685">
        <v>0</v>
      </c>
      <c r="AG85" s="685">
        <v>0</v>
      </c>
      <c r="AH85" s="685">
        <v>0</v>
      </c>
      <c r="AI85" s="685">
        <v>0</v>
      </c>
      <c r="AJ85" s="685">
        <v>0</v>
      </c>
      <c r="AK85" s="685">
        <v>0</v>
      </c>
      <c r="AL85" s="685">
        <v>0</v>
      </c>
      <c r="AM85" s="685">
        <v>0</v>
      </c>
      <c r="AN85" s="685">
        <v>0</v>
      </c>
      <c r="AO85" s="685">
        <v>0</v>
      </c>
      <c r="AP85" s="685">
        <v>0</v>
      </c>
      <c r="AQ85" s="685">
        <v>0</v>
      </c>
      <c r="AR85" s="685">
        <v>0</v>
      </c>
      <c r="AS85" s="685">
        <v>0</v>
      </c>
      <c r="AT85" s="685">
        <v>0</v>
      </c>
      <c r="AU85" s="685">
        <v>0</v>
      </c>
      <c r="AV85" s="685">
        <v>0</v>
      </c>
      <c r="AW85" s="685">
        <v>0</v>
      </c>
      <c r="AX85" s="685">
        <v>0</v>
      </c>
      <c r="AY85" s="685">
        <v>0</v>
      </c>
      <c r="AZ85" s="685">
        <v>0</v>
      </c>
      <c r="BA85" s="685">
        <v>0</v>
      </c>
      <c r="BB85" s="685">
        <v>0</v>
      </c>
      <c r="BC85" s="685">
        <v>0</v>
      </c>
      <c r="BD85" s="685">
        <v>0</v>
      </c>
      <c r="BE85" s="685">
        <v>0</v>
      </c>
      <c r="BF85" s="685">
        <v>0</v>
      </c>
      <c r="BG85" s="685">
        <v>0</v>
      </c>
      <c r="BH85" s="685">
        <v>0</v>
      </c>
      <c r="BI85" s="685">
        <v>0</v>
      </c>
      <c r="BJ85" s="685">
        <v>0</v>
      </c>
      <c r="BK85" s="685">
        <v>0</v>
      </c>
      <c r="BL85" s="685">
        <v>0</v>
      </c>
      <c r="BM85" s="685">
        <v>0</v>
      </c>
      <c r="BN85" s="685">
        <v>0</v>
      </c>
      <c r="BO85" s="685">
        <v>0</v>
      </c>
      <c r="BP85" s="685">
        <v>0</v>
      </c>
      <c r="BQ85" s="685">
        <v>0</v>
      </c>
      <c r="BR85" s="685">
        <v>0</v>
      </c>
      <c r="BS85" s="685">
        <v>0</v>
      </c>
      <c r="BT85" s="685">
        <v>0</v>
      </c>
      <c r="BU85" s="685">
        <v>0</v>
      </c>
      <c r="BV85" s="685">
        <v>0</v>
      </c>
      <c r="BW85" s="685">
        <v>0</v>
      </c>
      <c r="BX85" s="685">
        <v>0</v>
      </c>
      <c r="BY85" s="685">
        <v>0</v>
      </c>
      <c r="BZ85" s="685">
        <v>0</v>
      </c>
      <c r="CA85" s="685">
        <v>0</v>
      </c>
      <c r="CB85" s="685">
        <v>0</v>
      </c>
      <c r="CC85" s="685">
        <v>0</v>
      </c>
      <c r="CD85" s="685">
        <v>0</v>
      </c>
      <c r="CE85" s="685">
        <v>0</v>
      </c>
      <c r="CF85" s="685">
        <v>0</v>
      </c>
      <c r="CG85" s="685">
        <v>0</v>
      </c>
      <c r="CH85" s="685">
        <v>0</v>
      </c>
      <c r="CI85" s="685">
        <v>0</v>
      </c>
      <c r="CJ85" s="685">
        <v>0</v>
      </c>
      <c r="CK85" s="685">
        <v>0</v>
      </c>
      <c r="CL85" s="685">
        <v>0</v>
      </c>
      <c r="CM85" s="685">
        <v>0</v>
      </c>
      <c r="CN85" s="685">
        <v>0</v>
      </c>
      <c r="CO85" s="685">
        <v>0</v>
      </c>
      <c r="CP85" s="685">
        <v>0</v>
      </c>
      <c r="CQ85" s="685">
        <v>0</v>
      </c>
      <c r="CR85" s="685">
        <v>0</v>
      </c>
      <c r="CS85" s="685">
        <v>0</v>
      </c>
      <c r="CT85" s="685">
        <v>0</v>
      </c>
      <c r="CU85" s="685">
        <v>0</v>
      </c>
      <c r="CV85" s="685">
        <v>0</v>
      </c>
      <c r="CW85" s="685">
        <v>0</v>
      </c>
      <c r="CX85" s="685">
        <v>0</v>
      </c>
      <c r="CY85" s="685">
        <v>0</v>
      </c>
      <c r="CZ85" s="685">
        <v>0</v>
      </c>
      <c r="DA85" s="685">
        <v>0</v>
      </c>
      <c r="DB85" s="685">
        <v>0</v>
      </c>
      <c r="DC85" s="685">
        <v>0</v>
      </c>
      <c r="DD85" s="685">
        <v>0</v>
      </c>
      <c r="DE85" s="685">
        <v>0</v>
      </c>
      <c r="DF85" s="685">
        <v>0</v>
      </c>
      <c r="DG85" s="685">
        <v>0</v>
      </c>
      <c r="DH85" s="685">
        <v>0</v>
      </c>
      <c r="DI85" s="685">
        <v>0</v>
      </c>
      <c r="DJ85" s="685">
        <v>0</v>
      </c>
      <c r="DK85" s="685">
        <v>0</v>
      </c>
      <c r="DL85" s="685">
        <v>0</v>
      </c>
      <c r="DM85" s="685">
        <v>0</v>
      </c>
      <c r="DN85" s="685">
        <v>0</v>
      </c>
      <c r="DO85" s="685">
        <v>0</v>
      </c>
      <c r="DP85" s="685">
        <v>0</v>
      </c>
      <c r="DQ85" s="685">
        <v>0</v>
      </c>
      <c r="DR85" s="685">
        <v>0</v>
      </c>
      <c r="DS85" s="685">
        <v>0</v>
      </c>
      <c r="DT85" s="685">
        <v>0</v>
      </c>
      <c r="DU85" s="685">
        <v>0</v>
      </c>
      <c r="DV85" s="685">
        <v>0</v>
      </c>
      <c r="DW85" s="685">
        <v>0</v>
      </c>
      <c r="DX85" s="685">
        <v>0</v>
      </c>
      <c r="DY85" s="685">
        <v>0</v>
      </c>
      <c r="DZ85" s="685">
        <v>0</v>
      </c>
      <c r="EA85" s="685">
        <v>0</v>
      </c>
      <c r="EB85" s="685">
        <v>0</v>
      </c>
      <c r="EC85" s="685">
        <v>0</v>
      </c>
      <c r="ED85" s="685">
        <v>0</v>
      </c>
      <c r="EE85" s="685">
        <v>0</v>
      </c>
      <c r="EF85" s="685">
        <v>0</v>
      </c>
      <c r="EG85" s="685">
        <v>0</v>
      </c>
      <c r="EH85" s="685">
        <v>0</v>
      </c>
      <c r="EI85" s="685">
        <v>0</v>
      </c>
      <c r="EJ85" s="685">
        <v>0</v>
      </c>
      <c r="EK85" s="685">
        <v>0</v>
      </c>
      <c r="EL85" s="685">
        <v>0</v>
      </c>
      <c r="EM85" s="685">
        <v>0</v>
      </c>
      <c r="EN85" s="685">
        <v>0</v>
      </c>
      <c r="EO85" s="685">
        <v>0</v>
      </c>
      <c r="EP85" s="685">
        <v>0</v>
      </c>
      <c r="EQ85" s="685">
        <v>0</v>
      </c>
      <c r="ER85" s="685">
        <v>0</v>
      </c>
      <c r="ES85" s="685">
        <v>0</v>
      </c>
      <c r="ET85" s="685">
        <v>0</v>
      </c>
      <c r="EU85" s="685">
        <v>0</v>
      </c>
      <c r="EV85" s="685">
        <v>0</v>
      </c>
      <c r="EW85" s="685">
        <v>0</v>
      </c>
      <c r="EX85" s="685">
        <v>0</v>
      </c>
      <c r="EY85" s="685">
        <v>0</v>
      </c>
      <c r="EZ85" s="685">
        <v>0</v>
      </c>
      <c r="FA85" s="685">
        <v>0</v>
      </c>
      <c r="FB85" s="685">
        <v>0</v>
      </c>
      <c r="FC85" s="685">
        <v>0</v>
      </c>
      <c r="FD85" s="685">
        <v>0</v>
      </c>
      <c r="FE85" s="685">
        <v>0</v>
      </c>
      <c r="FF85" s="685">
        <v>0</v>
      </c>
      <c r="FG85" s="685">
        <v>0</v>
      </c>
      <c r="FH85" s="679">
        <v>0</v>
      </c>
      <c r="FI85" s="679">
        <v>0</v>
      </c>
      <c r="FJ85" s="679">
        <v>0</v>
      </c>
      <c r="FK85" s="679">
        <v>0</v>
      </c>
      <c r="FL85" s="679">
        <v>0</v>
      </c>
      <c r="FM85" s="679">
        <v>0</v>
      </c>
      <c r="FN85" s="679">
        <v>0</v>
      </c>
      <c r="FO85" s="679">
        <v>0</v>
      </c>
      <c r="FP85" s="679">
        <v>0</v>
      </c>
      <c r="FQ85" s="679">
        <v>0</v>
      </c>
      <c r="FR85" s="679">
        <v>0</v>
      </c>
      <c r="FS85" s="679">
        <v>0</v>
      </c>
      <c r="FT85" s="679">
        <v>0</v>
      </c>
      <c r="FU85" s="679">
        <v>0</v>
      </c>
      <c r="FV85" s="679">
        <v>0</v>
      </c>
      <c r="FW85" s="679">
        <v>0</v>
      </c>
      <c r="FX85" s="679">
        <v>0</v>
      </c>
      <c r="FY85" s="679">
        <v>0</v>
      </c>
      <c r="FZ85" s="679">
        <v>0</v>
      </c>
      <c r="GA85" s="679">
        <v>0</v>
      </c>
      <c r="GB85" s="679">
        <v>0</v>
      </c>
      <c r="GC85" s="679">
        <v>0</v>
      </c>
      <c r="GD85" s="679">
        <v>0</v>
      </c>
      <c r="GE85" s="679">
        <v>0</v>
      </c>
      <c r="GF85" s="679">
        <v>0</v>
      </c>
      <c r="GG85" s="679">
        <v>0</v>
      </c>
      <c r="GH85" s="679">
        <v>0</v>
      </c>
      <c r="GI85" s="679">
        <v>0</v>
      </c>
      <c r="GJ85" s="679">
        <v>0</v>
      </c>
      <c r="GK85" s="679">
        <v>0</v>
      </c>
      <c r="GL85" s="679">
        <v>0</v>
      </c>
      <c r="GM85" s="679">
        <v>0</v>
      </c>
      <c r="GN85" s="679">
        <v>0</v>
      </c>
      <c r="GO85" s="679">
        <v>0</v>
      </c>
      <c r="GP85" s="679">
        <v>0</v>
      </c>
      <c r="GQ85" s="679">
        <v>0</v>
      </c>
      <c r="GR85" s="679">
        <v>0</v>
      </c>
      <c r="GS85" s="679">
        <v>0</v>
      </c>
      <c r="GT85" s="679">
        <v>0</v>
      </c>
      <c r="GU85" s="679">
        <v>0</v>
      </c>
      <c r="GV85" s="679">
        <v>0</v>
      </c>
      <c r="GW85" s="679">
        <v>0</v>
      </c>
      <c r="GX85" s="679">
        <v>0</v>
      </c>
      <c r="GY85" s="679">
        <v>0</v>
      </c>
      <c r="GZ85" s="679">
        <v>0</v>
      </c>
      <c r="HA85" s="679">
        <v>0</v>
      </c>
      <c r="HB85" s="679">
        <v>0</v>
      </c>
      <c r="HC85" s="679">
        <v>0</v>
      </c>
      <c r="HD85" s="679">
        <v>0</v>
      </c>
      <c r="HE85" s="679">
        <v>0</v>
      </c>
      <c r="HF85" s="679">
        <v>0</v>
      </c>
      <c r="HG85" s="679">
        <v>0</v>
      </c>
      <c r="HH85" s="679">
        <v>0</v>
      </c>
      <c r="HI85" s="679">
        <v>0</v>
      </c>
      <c r="HJ85" s="679">
        <v>0</v>
      </c>
      <c r="HK85" s="679">
        <v>0</v>
      </c>
      <c r="HL85" s="679">
        <v>0</v>
      </c>
      <c r="HM85" s="679">
        <v>0</v>
      </c>
      <c r="HN85" s="679">
        <v>0</v>
      </c>
      <c r="HO85" s="679">
        <v>0</v>
      </c>
      <c r="HP85" s="679">
        <v>0</v>
      </c>
      <c r="HQ85" s="679">
        <v>0</v>
      </c>
      <c r="HR85" s="679">
        <v>0</v>
      </c>
      <c r="HS85" s="679">
        <v>0</v>
      </c>
      <c r="HT85" s="679">
        <v>0</v>
      </c>
      <c r="HU85" s="679">
        <v>0</v>
      </c>
      <c r="HV85" s="679">
        <v>0</v>
      </c>
      <c r="HW85" s="679">
        <v>0</v>
      </c>
      <c r="HX85" s="679">
        <v>0</v>
      </c>
      <c r="HY85" s="679">
        <v>0</v>
      </c>
      <c r="HZ85" s="679">
        <v>0</v>
      </c>
      <c r="IA85" s="679">
        <v>0</v>
      </c>
      <c r="IB85" s="679">
        <v>0</v>
      </c>
      <c r="IC85" s="679">
        <v>0</v>
      </c>
      <c r="ID85" s="679">
        <v>0</v>
      </c>
      <c r="IE85" s="679">
        <v>0</v>
      </c>
      <c r="IF85" s="679">
        <v>0</v>
      </c>
      <c r="IG85" s="679">
        <v>0</v>
      </c>
      <c r="IH85" s="679">
        <v>0</v>
      </c>
      <c r="II85" s="679">
        <v>0</v>
      </c>
      <c r="IJ85" s="679">
        <v>0</v>
      </c>
      <c r="IK85" s="679">
        <v>0</v>
      </c>
      <c r="IL85" s="679">
        <v>0</v>
      </c>
      <c r="IM85" s="679">
        <v>0</v>
      </c>
      <c r="IN85" s="679">
        <v>0</v>
      </c>
      <c r="IO85" s="679">
        <v>0</v>
      </c>
      <c r="IP85" s="679">
        <v>0</v>
      </c>
      <c r="IQ85" s="679">
        <v>0</v>
      </c>
      <c r="IR85" s="679">
        <v>0</v>
      </c>
      <c r="IS85" s="679">
        <v>0</v>
      </c>
      <c r="IT85" s="679">
        <v>0</v>
      </c>
      <c r="IU85" s="679">
        <v>0</v>
      </c>
      <c r="IV85" s="679">
        <v>0</v>
      </c>
      <c r="IW85" s="679">
        <v>0</v>
      </c>
      <c r="IX85" s="679">
        <v>0</v>
      </c>
      <c r="IY85" s="679">
        <v>0</v>
      </c>
      <c r="IZ85" s="679">
        <v>0</v>
      </c>
      <c r="JA85" s="679">
        <v>0</v>
      </c>
      <c r="JB85" s="679">
        <v>0</v>
      </c>
      <c r="JC85" s="679">
        <v>0</v>
      </c>
      <c r="JD85" s="679">
        <v>0</v>
      </c>
      <c r="JE85" s="679">
        <v>0</v>
      </c>
      <c r="JF85" s="679">
        <v>0</v>
      </c>
      <c r="JG85" s="679">
        <v>0</v>
      </c>
      <c r="JH85" s="679">
        <v>0</v>
      </c>
      <c r="JI85" s="679">
        <v>0</v>
      </c>
      <c r="JJ85" s="679">
        <v>0</v>
      </c>
      <c r="JK85" s="679">
        <v>0</v>
      </c>
      <c r="JL85" s="679">
        <v>0</v>
      </c>
      <c r="JM85" s="679">
        <v>0</v>
      </c>
      <c r="JN85" s="679">
        <v>0</v>
      </c>
      <c r="JO85" s="679">
        <v>0</v>
      </c>
      <c r="JP85" s="679">
        <v>0</v>
      </c>
      <c r="JQ85" s="679">
        <v>0</v>
      </c>
      <c r="JR85" s="679">
        <v>0</v>
      </c>
      <c r="JS85" s="679">
        <v>0</v>
      </c>
      <c r="JT85" s="679">
        <v>0</v>
      </c>
      <c r="JU85" s="679">
        <v>0</v>
      </c>
      <c r="JV85" s="679">
        <v>0</v>
      </c>
      <c r="JW85" s="679">
        <v>0</v>
      </c>
      <c r="JX85" s="679">
        <v>0</v>
      </c>
      <c r="JY85" s="679">
        <v>0</v>
      </c>
      <c r="JZ85" s="679">
        <v>0</v>
      </c>
      <c r="KA85" s="679">
        <v>0</v>
      </c>
      <c r="KB85" s="679">
        <v>0</v>
      </c>
      <c r="KC85" s="679">
        <v>0</v>
      </c>
      <c r="KD85" s="679">
        <v>0</v>
      </c>
      <c r="KE85" s="679">
        <v>0</v>
      </c>
      <c r="KF85" s="679">
        <v>0</v>
      </c>
      <c r="KG85" s="679">
        <v>0</v>
      </c>
      <c r="KH85" s="679">
        <v>0</v>
      </c>
      <c r="KI85" s="679">
        <v>0</v>
      </c>
      <c r="KJ85" s="679">
        <v>0</v>
      </c>
      <c r="KK85" s="679">
        <v>0</v>
      </c>
      <c r="KL85" s="679">
        <v>0</v>
      </c>
      <c r="KM85" s="679">
        <v>0</v>
      </c>
      <c r="KN85" s="679">
        <v>0</v>
      </c>
      <c r="KO85" s="679">
        <v>0</v>
      </c>
      <c r="KP85" s="679">
        <v>0</v>
      </c>
      <c r="KQ85" s="679">
        <v>0</v>
      </c>
      <c r="KR85" s="679">
        <v>0</v>
      </c>
      <c r="KS85" s="679">
        <v>0</v>
      </c>
      <c r="KT85" s="679">
        <v>0</v>
      </c>
      <c r="KU85" s="679">
        <v>0</v>
      </c>
      <c r="KV85" s="679">
        <v>0</v>
      </c>
      <c r="KW85" s="679">
        <v>0</v>
      </c>
      <c r="KX85" s="679">
        <v>0</v>
      </c>
      <c r="KY85" s="679">
        <v>0</v>
      </c>
      <c r="KZ85" s="679">
        <v>0</v>
      </c>
      <c r="LA85" s="679">
        <v>0</v>
      </c>
      <c r="LB85" s="679">
        <v>0</v>
      </c>
      <c r="LC85" s="679">
        <v>0</v>
      </c>
      <c r="LD85" s="679">
        <v>0</v>
      </c>
      <c r="LE85" s="679">
        <v>0</v>
      </c>
      <c r="LF85" s="679">
        <v>0</v>
      </c>
      <c r="LG85" s="679">
        <v>0</v>
      </c>
      <c r="LH85" s="679">
        <v>0</v>
      </c>
      <c r="LI85" s="679">
        <v>0</v>
      </c>
      <c r="LJ85" s="679">
        <v>0</v>
      </c>
      <c r="LK85" s="679">
        <v>0</v>
      </c>
      <c r="LL85" s="679">
        <v>0</v>
      </c>
      <c r="LM85" s="679">
        <v>0</v>
      </c>
      <c r="LN85" s="679">
        <v>0</v>
      </c>
      <c r="LO85" s="679">
        <v>0</v>
      </c>
      <c r="LP85" s="679">
        <v>0</v>
      </c>
      <c r="LQ85" s="679">
        <v>0</v>
      </c>
      <c r="LR85" s="679">
        <v>0</v>
      </c>
      <c r="LS85" s="679">
        <v>0</v>
      </c>
      <c r="LT85" s="679">
        <v>0</v>
      </c>
      <c r="LU85" s="679">
        <v>0</v>
      </c>
      <c r="LV85" s="679">
        <v>0</v>
      </c>
      <c r="LW85" s="679">
        <v>0</v>
      </c>
      <c r="LX85" s="679">
        <v>0</v>
      </c>
      <c r="LY85" s="679">
        <v>0</v>
      </c>
      <c r="LZ85" s="679">
        <v>0</v>
      </c>
      <c r="MA85" s="679">
        <v>0</v>
      </c>
      <c r="MB85" s="679">
        <v>0</v>
      </c>
      <c r="MC85" s="679">
        <v>0</v>
      </c>
      <c r="MD85" s="679">
        <v>0</v>
      </c>
      <c r="ME85" s="679">
        <v>0</v>
      </c>
      <c r="MF85" s="679">
        <v>0</v>
      </c>
      <c r="MG85" s="679">
        <v>0</v>
      </c>
      <c r="MH85" s="679">
        <v>0</v>
      </c>
      <c r="MI85" s="679">
        <v>0</v>
      </c>
      <c r="MJ85" s="679">
        <v>0</v>
      </c>
      <c r="MK85" s="679">
        <v>0</v>
      </c>
      <c r="ML85" s="679">
        <v>0</v>
      </c>
      <c r="MM85" s="679">
        <v>0</v>
      </c>
      <c r="MN85" s="679">
        <v>0</v>
      </c>
      <c r="MO85" s="679">
        <v>0</v>
      </c>
      <c r="MP85" s="679">
        <v>0</v>
      </c>
      <c r="MQ85" s="679">
        <v>0</v>
      </c>
      <c r="MR85" s="679">
        <v>0</v>
      </c>
      <c r="MS85" s="679">
        <v>0</v>
      </c>
      <c r="MT85" s="679">
        <v>0</v>
      </c>
      <c r="MU85" s="679">
        <v>0</v>
      </c>
      <c r="MV85" s="679">
        <v>0</v>
      </c>
      <c r="MW85" s="679">
        <v>0</v>
      </c>
      <c r="MX85" s="679">
        <v>0</v>
      </c>
      <c r="MY85" s="679">
        <v>0</v>
      </c>
      <c r="MZ85" s="679">
        <v>0</v>
      </c>
      <c r="NA85" s="679">
        <v>0</v>
      </c>
      <c r="NB85" s="679">
        <v>0</v>
      </c>
      <c r="NC85" s="679">
        <v>0</v>
      </c>
      <c r="ND85" s="679">
        <v>0</v>
      </c>
      <c r="NE85" s="679">
        <v>0</v>
      </c>
      <c r="NF85" s="679">
        <v>0</v>
      </c>
      <c r="NG85" s="679">
        <v>0</v>
      </c>
      <c r="NH85" s="679">
        <v>0</v>
      </c>
      <c r="NI85" s="679">
        <v>0</v>
      </c>
      <c r="NJ85" s="679">
        <v>0</v>
      </c>
      <c r="NK85" s="679">
        <v>0</v>
      </c>
      <c r="NL85" s="679">
        <v>0</v>
      </c>
      <c r="NM85" s="679">
        <v>0</v>
      </c>
      <c r="NN85" s="679">
        <v>0</v>
      </c>
      <c r="NO85" s="679">
        <v>0</v>
      </c>
      <c r="NP85" s="679">
        <v>0</v>
      </c>
      <c r="NQ85" s="679">
        <v>0</v>
      </c>
      <c r="NR85" s="679">
        <v>0</v>
      </c>
      <c r="NS85" s="679">
        <v>0</v>
      </c>
      <c r="NT85" s="679">
        <v>0</v>
      </c>
      <c r="NU85" s="679">
        <v>0</v>
      </c>
      <c r="NV85" s="679">
        <v>0</v>
      </c>
      <c r="NW85" s="679">
        <v>0</v>
      </c>
      <c r="NX85" s="679">
        <v>0</v>
      </c>
      <c r="NY85" s="679">
        <v>0</v>
      </c>
      <c r="NZ85" s="679">
        <v>0</v>
      </c>
      <c r="OA85" s="679">
        <v>0</v>
      </c>
      <c r="OB85" s="679">
        <v>0</v>
      </c>
      <c r="OC85" s="679">
        <v>0</v>
      </c>
      <c r="OD85" s="679">
        <v>0</v>
      </c>
      <c r="OE85" s="679">
        <v>0</v>
      </c>
      <c r="OF85" s="679">
        <v>0</v>
      </c>
      <c r="OG85" s="679">
        <v>0</v>
      </c>
      <c r="OH85" s="679">
        <v>0</v>
      </c>
      <c r="OI85" s="679">
        <v>0</v>
      </c>
      <c r="OJ85" s="679">
        <v>0</v>
      </c>
      <c r="OK85" s="679">
        <v>0</v>
      </c>
      <c r="OL85" s="679">
        <v>0</v>
      </c>
      <c r="OM85" s="679">
        <v>0</v>
      </c>
      <c r="ON85" s="679">
        <v>0</v>
      </c>
      <c r="OO85" s="679">
        <v>0</v>
      </c>
      <c r="OP85" s="679">
        <v>0</v>
      </c>
      <c r="OQ85" s="679">
        <v>0</v>
      </c>
      <c r="OR85" s="679">
        <v>0</v>
      </c>
      <c r="OS85" s="679">
        <v>0</v>
      </c>
      <c r="OT85" s="679">
        <v>0</v>
      </c>
      <c r="OU85" s="679">
        <v>0</v>
      </c>
      <c r="OV85" s="679">
        <v>0</v>
      </c>
      <c r="OW85" s="679">
        <v>0</v>
      </c>
      <c r="OX85" s="679">
        <v>0</v>
      </c>
      <c r="OY85" s="679">
        <v>0</v>
      </c>
      <c r="OZ85" s="679">
        <v>0</v>
      </c>
      <c r="PA85" s="679">
        <v>0</v>
      </c>
      <c r="PB85" s="679">
        <v>0</v>
      </c>
      <c r="PC85" s="679">
        <v>0</v>
      </c>
      <c r="PD85" s="679">
        <v>0</v>
      </c>
      <c r="PE85" s="679">
        <v>0</v>
      </c>
      <c r="PF85" s="679">
        <v>0</v>
      </c>
      <c r="PG85" s="679">
        <v>0</v>
      </c>
      <c r="PH85" s="679">
        <v>0</v>
      </c>
      <c r="PI85" s="679">
        <v>0</v>
      </c>
      <c r="PJ85" s="679">
        <v>0</v>
      </c>
      <c r="PK85" s="679">
        <v>0</v>
      </c>
      <c r="PL85" s="679">
        <v>0</v>
      </c>
      <c r="PM85" s="679">
        <v>0</v>
      </c>
      <c r="PN85" s="679">
        <v>0</v>
      </c>
      <c r="PO85" s="679">
        <v>0</v>
      </c>
      <c r="PP85" s="679">
        <v>0</v>
      </c>
      <c r="PQ85" s="679">
        <v>0</v>
      </c>
      <c r="PR85" s="679">
        <v>0</v>
      </c>
      <c r="PS85" s="679">
        <v>0</v>
      </c>
      <c r="PT85" s="679">
        <v>0</v>
      </c>
      <c r="PU85" s="679">
        <v>0</v>
      </c>
      <c r="PV85" s="679">
        <v>0</v>
      </c>
      <c r="PW85" s="679">
        <v>0</v>
      </c>
      <c r="PX85" s="679">
        <v>0</v>
      </c>
      <c r="PY85" s="679">
        <v>0</v>
      </c>
      <c r="PZ85" s="679">
        <v>0</v>
      </c>
      <c r="QA85" s="679">
        <v>0</v>
      </c>
      <c r="QB85" s="679">
        <v>0</v>
      </c>
      <c r="QC85" s="679">
        <v>0</v>
      </c>
      <c r="QD85" s="679">
        <v>0</v>
      </c>
      <c r="QE85" s="679">
        <v>0</v>
      </c>
      <c r="QF85" s="679">
        <v>0</v>
      </c>
      <c r="QG85" s="679">
        <v>0</v>
      </c>
      <c r="QH85" s="679">
        <v>0</v>
      </c>
      <c r="QI85" s="679">
        <v>0</v>
      </c>
      <c r="QJ85" s="679">
        <v>0</v>
      </c>
      <c r="QK85" s="679">
        <v>0</v>
      </c>
      <c r="QL85" s="679">
        <v>0</v>
      </c>
      <c r="QM85" s="679">
        <v>0</v>
      </c>
      <c r="QN85" s="679">
        <v>0</v>
      </c>
      <c r="QO85" s="679">
        <v>0</v>
      </c>
      <c r="QP85" s="679">
        <v>0</v>
      </c>
      <c r="QQ85" s="679">
        <v>0</v>
      </c>
      <c r="QR85" s="679">
        <v>0</v>
      </c>
      <c r="QS85" s="679">
        <v>0</v>
      </c>
      <c r="QT85" s="679">
        <v>0</v>
      </c>
      <c r="QU85" s="679">
        <v>0</v>
      </c>
      <c r="QV85" s="679">
        <v>0</v>
      </c>
      <c r="QW85" s="679">
        <v>0</v>
      </c>
      <c r="QX85" s="679">
        <v>0</v>
      </c>
      <c r="QY85" s="679">
        <v>0</v>
      </c>
      <c r="QZ85" s="679">
        <v>0</v>
      </c>
      <c r="RA85" s="679">
        <v>0</v>
      </c>
      <c r="RB85" s="679">
        <v>0</v>
      </c>
      <c r="RC85" s="679">
        <v>0</v>
      </c>
      <c r="RD85" s="679">
        <v>0</v>
      </c>
      <c r="RE85" s="679">
        <v>0</v>
      </c>
      <c r="RF85" s="679">
        <v>0</v>
      </c>
      <c r="RG85" s="679">
        <v>0</v>
      </c>
      <c r="RH85" s="679">
        <v>0</v>
      </c>
      <c r="RI85" s="679">
        <v>0</v>
      </c>
      <c r="RJ85" s="679">
        <v>0</v>
      </c>
      <c r="RK85" s="679">
        <v>0</v>
      </c>
      <c r="RL85" s="679">
        <v>0</v>
      </c>
      <c r="RM85" s="679">
        <v>0</v>
      </c>
      <c r="RN85" s="679">
        <v>0</v>
      </c>
      <c r="RO85" s="679">
        <v>0</v>
      </c>
      <c r="RP85" s="679">
        <v>0</v>
      </c>
      <c r="RQ85" s="679">
        <v>0</v>
      </c>
      <c r="RR85" s="679">
        <v>0</v>
      </c>
      <c r="RS85" s="679">
        <v>0</v>
      </c>
      <c r="RT85" s="679">
        <v>0</v>
      </c>
      <c r="RU85" s="679">
        <v>0</v>
      </c>
      <c r="RV85" s="679">
        <v>0</v>
      </c>
      <c r="RW85" s="679">
        <v>0</v>
      </c>
      <c r="RX85" s="679">
        <v>0</v>
      </c>
      <c r="RY85" s="679">
        <v>0</v>
      </c>
      <c r="RZ85" s="679">
        <v>0</v>
      </c>
      <c r="SA85" s="679">
        <v>0</v>
      </c>
      <c r="SB85" s="679">
        <v>0</v>
      </c>
      <c r="SC85" s="679">
        <v>0</v>
      </c>
      <c r="SD85" s="679">
        <v>0</v>
      </c>
      <c r="SE85" s="679">
        <v>0</v>
      </c>
      <c r="SF85" s="679">
        <v>0</v>
      </c>
      <c r="SG85" s="679">
        <v>0</v>
      </c>
      <c r="SH85" s="679">
        <v>0</v>
      </c>
      <c r="SI85" s="471"/>
      <c r="SJ85" s="452"/>
      <c r="SK85" s="440"/>
      <c r="SL85" s="440"/>
      <c r="SM85" s="440"/>
    </row>
    <row r="86" spans="1:507" outlineLevel="2" x14ac:dyDescent="0.25">
      <c r="A86" s="440"/>
      <c r="B86" s="449"/>
      <c r="C86" s="659">
        <f>INT($C$40)+2</f>
        <v>3</v>
      </c>
      <c r="D86" s="471"/>
      <c r="E86" s="529"/>
      <c r="F86" s="529"/>
      <c r="G86" s="471"/>
      <c r="H86" s="492"/>
      <c r="I86" s="492" t="s">
        <v>717</v>
      </c>
      <c r="J86" s="681">
        <f t="shared" si="88"/>
        <v>7</v>
      </c>
      <c r="K86" s="493">
        <v>0</v>
      </c>
      <c r="L86" s="493">
        <v>0</v>
      </c>
      <c r="M86" s="493">
        <v>0</v>
      </c>
      <c r="N86" s="493">
        <v>0</v>
      </c>
      <c r="O86" s="493">
        <v>0</v>
      </c>
      <c r="P86" s="493">
        <v>0</v>
      </c>
      <c r="Q86" s="493">
        <v>0</v>
      </c>
      <c r="R86" s="493">
        <v>0</v>
      </c>
      <c r="S86" s="493">
        <v>0</v>
      </c>
      <c r="T86" s="493">
        <v>0</v>
      </c>
      <c r="U86" s="493">
        <v>0</v>
      </c>
      <c r="V86" s="493">
        <v>0</v>
      </c>
      <c r="W86" s="493">
        <v>0</v>
      </c>
      <c r="X86" s="493">
        <v>0</v>
      </c>
      <c r="Y86" s="493">
        <v>0</v>
      </c>
      <c r="Z86" s="493">
        <v>0</v>
      </c>
      <c r="AA86" s="493">
        <v>0</v>
      </c>
      <c r="AB86" s="493">
        <v>0</v>
      </c>
      <c r="AC86" s="493">
        <v>0</v>
      </c>
      <c r="AD86" s="493">
        <v>0</v>
      </c>
      <c r="AE86" s="493">
        <v>0</v>
      </c>
      <c r="AF86" s="493">
        <v>0</v>
      </c>
      <c r="AG86" s="493">
        <v>0</v>
      </c>
      <c r="AH86" s="493">
        <v>0</v>
      </c>
      <c r="AI86" s="493">
        <v>0</v>
      </c>
      <c r="AJ86" s="493">
        <v>0</v>
      </c>
      <c r="AK86" s="493">
        <v>0</v>
      </c>
      <c r="AL86" s="493">
        <v>0</v>
      </c>
      <c r="AM86" s="493">
        <v>0</v>
      </c>
      <c r="AN86" s="493">
        <v>0</v>
      </c>
      <c r="AO86" s="493">
        <v>0</v>
      </c>
      <c r="AP86" s="493">
        <v>0</v>
      </c>
      <c r="AQ86" s="493">
        <v>0</v>
      </c>
      <c r="AR86" s="493">
        <v>0</v>
      </c>
      <c r="AS86" s="493">
        <v>0</v>
      </c>
      <c r="AT86" s="493">
        <v>0</v>
      </c>
      <c r="AU86" s="493">
        <v>0</v>
      </c>
      <c r="AV86" s="493">
        <v>0</v>
      </c>
      <c r="AW86" s="493">
        <v>0</v>
      </c>
      <c r="AX86" s="493">
        <v>0</v>
      </c>
      <c r="AY86" s="493">
        <v>0</v>
      </c>
      <c r="AZ86" s="493">
        <v>0</v>
      </c>
      <c r="BA86" s="493">
        <v>0</v>
      </c>
      <c r="BB86" s="493">
        <v>0</v>
      </c>
      <c r="BC86" s="493">
        <v>0</v>
      </c>
      <c r="BD86" s="493">
        <v>0</v>
      </c>
      <c r="BE86" s="493">
        <v>0</v>
      </c>
      <c r="BF86" s="493">
        <v>0</v>
      </c>
      <c r="BG86" s="493">
        <v>0</v>
      </c>
      <c r="BH86" s="493">
        <v>0</v>
      </c>
      <c r="BI86" s="493">
        <v>0</v>
      </c>
      <c r="BJ86" s="493">
        <v>0</v>
      </c>
      <c r="BK86" s="493">
        <v>0</v>
      </c>
      <c r="BL86" s="493">
        <v>0</v>
      </c>
      <c r="BM86" s="493">
        <v>0</v>
      </c>
      <c r="BN86" s="493">
        <v>0</v>
      </c>
      <c r="BO86" s="493">
        <v>0</v>
      </c>
      <c r="BP86" s="493">
        <v>0</v>
      </c>
      <c r="BQ86" s="493">
        <v>0</v>
      </c>
      <c r="BR86" s="493">
        <v>0</v>
      </c>
      <c r="BS86" s="493">
        <v>0</v>
      </c>
      <c r="BT86" s="493">
        <v>0</v>
      </c>
      <c r="BU86" s="493">
        <v>0</v>
      </c>
      <c r="BV86" s="493">
        <v>0</v>
      </c>
      <c r="BW86" s="493">
        <v>0</v>
      </c>
      <c r="BX86" s="493">
        <v>0</v>
      </c>
      <c r="BY86" s="493">
        <v>0</v>
      </c>
      <c r="BZ86" s="493">
        <v>0</v>
      </c>
      <c r="CA86" s="493">
        <v>0</v>
      </c>
      <c r="CB86" s="493">
        <v>0</v>
      </c>
      <c r="CC86" s="493">
        <v>0</v>
      </c>
      <c r="CD86" s="493">
        <v>0</v>
      </c>
      <c r="CE86" s="493">
        <v>0</v>
      </c>
      <c r="CF86" s="493">
        <v>0</v>
      </c>
      <c r="CG86" s="493">
        <v>0</v>
      </c>
      <c r="CH86" s="493">
        <v>0</v>
      </c>
      <c r="CI86" s="493">
        <v>0</v>
      </c>
      <c r="CJ86" s="493">
        <v>0</v>
      </c>
      <c r="CK86" s="493">
        <v>0</v>
      </c>
      <c r="CL86" s="493">
        <v>0</v>
      </c>
      <c r="CM86" s="493">
        <v>0</v>
      </c>
      <c r="CN86" s="493">
        <v>0</v>
      </c>
      <c r="CO86" s="493">
        <v>0</v>
      </c>
      <c r="CP86" s="493">
        <v>0</v>
      </c>
      <c r="CQ86" s="493">
        <v>0</v>
      </c>
      <c r="CR86" s="493">
        <v>0</v>
      </c>
      <c r="CS86" s="493">
        <v>0</v>
      </c>
      <c r="CT86" s="493">
        <v>0</v>
      </c>
      <c r="CU86" s="493">
        <v>0</v>
      </c>
      <c r="CV86" s="493">
        <v>0</v>
      </c>
      <c r="CW86" s="493">
        <v>0</v>
      </c>
      <c r="CX86" s="493">
        <v>0</v>
      </c>
      <c r="CY86" s="493">
        <v>0</v>
      </c>
      <c r="CZ86" s="493">
        <v>0</v>
      </c>
      <c r="DA86" s="493">
        <v>0</v>
      </c>
      <c r="DB86" s="493">
        <v>0</v>
      </c>
      <c r="DC86" s="493">
        <v>0</v>
      </c>
      <c r="DD86" s="493">
        <v>0</v>
      </c>
      <c r="DE86" s="493">
        <v>0</v>
      </c>
      <c r="DF86" s="493">
        <v>0</v>
      </c>
      <c r="DG86" s="493">
        <v>0</v>
      </c>
      <c r="DH86" s="493">
        <v>0</v>
      </c>
      <c r="DI86" s="493">
        <v>0</v>
      </c>
      <c r="DJ86" s="493">
        <v>0</v>
      </c>
      <c r="DK86" s="493">
        <v>0</v>
      </c>
      <c r="DL86" s="493">
        <v>0</v>
      </c>
      <c r="DM86" s="493">
        <v>0</v>
      </c>
      <c r="DN86" s="493">
        <v>0</v>
      </c>
      <c r="DO86" s="493">
        <v>0</v>
      </c>
      <c r="DP86" s="493">
        <v>0</v>
      </c>
      <c r="DQ86" s="493">
        <v>0</v>
      </c>
      <c r="DR86" s="493">
        <v>0</v>
      </c>
      <c r="DS86" s="493">
        <v>0</v>
      </c>
      <c r="DT86" s="493">
        <v>0</v>
      </c>
      <c r="DU86" s="493">
        <v>0</v>
      </c>
      <c r="DV86" s="493">
        <v>0</v>
      </c>
      <c r="DW86" s="493">
        <v>0</v>
      </c>
      <c r="DX86" s="493">
        <v>0</v>
      </c>
      <c r="DY86" s="493">
        <v>0</v>
      </c>
      <c r="DZ86" s="493">
        <v>0</v>
      </c>
      <c r="EA86" s="493">
        <v>0</v>
      </c>
      <c r="EB86" s="493">
        <v>0</v>
      </c>
      <c r="EC86" s="493">
        <v>0</v>
      </c>
      <c r="ED86" s="493">
        <v>0</v>
      </c>
      <c r="EE86" s="493">
        <v>0</v>
      </c>
      <c r="EF86" s="493">
        <v>0</v>
      </c>
      <c r="EG86" s="493">
        <v>0</v>
      </c>
      <c r="EH86" s="493">
        <v>0</v>
      </c>
      <c r="EI86" s="493">
        <v>0</v>
      </c>
      <c r="EJ86" s="493">
        <v>0</v>
      </c>
      <c r="EK86" s="493">
        <v>0</v>
      </c>
      <c r="EL86" s="493">
        <v>0</v>
      </c>
      <c r="EM86" s="493">
        <v>0</v>
      </c>
      <c r="EN86" s="493">
        <v>0</v>
      </c>
      <c r="EO86" s="493">
        <v>0</v>
      </c>
      <c r="EP86" s="493">
        <v>0</v>
      </c>
      <c r="EQ86" s="493">
        <v>0</v>
      </c>
      <c r="ER86" s="493">
        <v>0</v>
      </c>
      <c r="ES86" s="493">
        <v>0</v>
      </c>
      <c r="ET86" s="493">
        <v>0</v>
      </c>
      <c r="EU86" s="493">
        <v>0</v>
      </c>
      <c r="EV86" s="493">
        <v>0</v>
      </c>
      <c r="EW86" s="493">
        <v>0</v>
      </c>
      <c r="EX86" s="493">
        <v>0</v>
      </c>
      <c r="EY86" s="493">
        <v>0</v>
      </c>
      <c r="EZ86" s="493">
        <v>0</v>
      </c>
      <c r="FA86" s="493">
        <v>0</v>
      </c>
      <c r="FB86" s="493">
        <v>0</v>
      </c>
      <c r="FC86" s="493">
        <v>0</v>
      </c>
      <c r="FD86" s="493">
        <v>0</v>
      </c>
      <c r="FE86" s="493">
        <v>0</v>
      </c>
      <c r="FF86" s="493">
        <v>0</v>
      </c>
      <c r="FG86" s="493">
        <v>0</v>
      </c>
      <c r="FH86" s="493">
        <v>0</v>
      </c>
      <c r="FI86" s="493">
        <v>0</v>
      </c>
      <c r="FJ86" s="493">
        <v>0</v>
      </c>
      <c r="FK86" s="493">
        <v>0</v>
      </c>
      <c r="FL86" s="493">
        <v>0</v>
      </c>
      <c r="FM86" s="493">
        <v>0</v>
      </c>
      <c r="FN86" s="493">
        <v>0</v>
      </c>
      <c r="FO86" s="493">
        <v>0</v>
      </c>
      <c r="FP86" s="493">
        <v>0</v>
      </c>
      <c r="FQ86" s="493">
        <v>0</v>
      </c>
      <c r="FR86" s="493">
        <v>0</v>
      </c>
      <c r="FS86" s="493">
        <v>0</v>
      </c>
      <c r="FT86" s="493">
        <v>0</v>
      </c>
      <c r="FU86" s="493">
        <v>0</v>
      </c>
      <c r="FV86" s="493">
        <v>0</v>
      </c>
      <c r="FW86" s="493">
        <v>0</v>
      </c>
      <c r="FX86" s="493">
        <v>0</v>
      </c>
      <c r="FY86" s="493">
        <v>0</v>
      </c>
      <c r="FZ86" s="493">
        <v>0</v>
      </c>
      <c r="GA86" s="493">
        <v>0</v>
      </c>
      <c r="GB86" s="493">
        <v>0</v>
      </c>
      <c r="GC86" s="493">
        <v>0</v>
      </c>
      <c r="GD86" s="493">
        <v>0</v>
      </c>
      <c r="GE86" s="493">
        <v>0</v>
      </c>
      <c r="GF86" s="493">
        <v>0</v>
      </c>
      <c r="GG86" s="493">
        <v>0</v>
      </c>
      <c r="GH86" s="493">
        <v>0</v>
      </c>
      <c r="GI86" s="493">
        <v>0</v>
      </c>
      <c r="GJ86" s="493">
        <v>0</v>
      </c>
      <c r="GK86" s="493">
        <v>0</v>
      </c>
      <c r="GL86" s="493">
        <v>0</v>
      </c>
      <c r="GM86" s="493">
        <v>0</v>
      </c>
      <c r="GN86" s="493">
        <v>0</v>
      </c>
      <c r="GO86" s="493">
        <v>0</v>
      </c>
      <c r="GP86" s="493">
        <v>0</v>
      </c>
      <c r="GQ86" s="493">
        <v>0</v>
      </c>
      <c r="GR86" s="493">
        <v>0</v>
      </c>
      <c r="GS86" s="493">
        <v>0</v>
      </c>
      <c r="GT86" s="493">
        <v>0</v>
      </c>
      <c r="GU86" s="493">
        <v>0</v>
      </c>
      <c r="GV86" s="493">
        <v>0</v>
      </c>
      <c r="GW86" s="493">
        <v>0</v>
      </c>
      <c r="GX86" s="493">
        <v>0</v>
      </c>
      <c r="GY86" s="493">
        <v>0</v>
      </c>
      <c r="GZ86" s="493">
        <v>0</v>
      </c>
      <c r="HA86" s="493">
        <v>0</v>
      </c>
      <c r="HB86" s="493">
        <v>0</v>
      </c>
      <c r="HC86" s="493">
        <v>0</v>
      </c>
      <c r="HD86" s="493">
        <v>0</v>
      </c>
      <c r="HE86" s="493">
        <v>0</v>
      </c>
      <c r="HF86" s="493">
        <v>0</v>
      </c>
      <c r="HG86" s="493">
        <v>0</v>
      </c>
      <c r="HH86" s="493">
        <v>0</v>
      </c>
      <c r="HI86" s="493">
        <v>0</v>
      </c>
      <c r="HJ86" s="493">
        <v>0</v>
      </c>
      <c r="HK86" s="493">
        <v>0</v>
      </c>
      <c r="HL86" s="493">
        <v>0</v>
      </c>
      <c r="HM86" s="493">
        <v>0</v>
      </c>
      <c r="HN86" s="493">
        <v>0</v>
      </c>
      <c r="HO86" s="493">
        <v>0</v>
      </c>
      <c r="HP86" s="493">
        <v>0</v>
      </c>
      <c r="HQ86" s="493">
        <v>0</v>
      </c>
      <c r="HR86" s="493">
        <v>0</v>
      </c>
      <c r="HS86" s="493">
        <v>0</v>
      </c>
      <c r="HT86" s="493">
        <v>0</v>
      </c>
      <c r="HU86" s="493">
        <v>0</v>
      </c>
      <c r="HV86" s="493">
        <v>0</v>
      </c>
      <c r="HW86" s="493">
        <v>0</v>
      </c>
      <c r="HX86" s="493">
        <v>0</v>
      </c>
      <c r="HY86" s="493">
        <v>0</v>
      </c>
      <c r="HZ86" s="493">
        <v>0</v>
      </c>
      <c r="IA86" s="493">
        <v>0</v>
      </c>
      <c r="IB86" s="493">
        <v>0</v>
      </c>
      <c r="IC86" s="493">
        <v>0</v>
      </c>
      <c r="ID86" s="493">
        <v>0</v>
      </c>
      <c r="IE86" s="493">
        <v>0</v>
      </c>
      <c r="IF86" s="493">
        <v>0</v>
      </c>
      <c r="IG86" s="493">
        <v>0</v>
      </c>
      <c r="IH86" s="493">
        <v>0</v>
      </c>
      <c r="II86" s="493">
        <v>0</v>
      </c>
      <c r="IJ86" s="493">
        <v>0</v>
      </c>
      <c r="IK86" s="493">
        <v>0</v>
      </c>
      <c r="IL86" s="493">
        <v>0</v>
      </c>
      <c r="IM86" s="493">
        <v>0</v>
      </c>
      <c r="IN86" s="493">
        <v>0</v>
      </c>
      <c r="IO86" s="493">
        <v>0</v>
      </c>
      <c r="IP86" s="493">
        <v>0</v>
      </c>
      <c r="IQ86" s="493">
        <v>0</v>
      </c>
      <c r="IR86" s="493">
        <v>0</v>
      </c>
      <c r="IS86" s="493">
        <v>0</v>
      </c>
      <c r="IT86" s="493">
        <v>0</v>
      </c>
      <c r="IU86" s="493">
        <v>0</v>
      </c>
      <c r="IV86" s="493">
        <v>0</v>
      </c>
      <c r="IW86" s="493">
        <v>0</v>
      </c>
      <c r="IX86" s="493">
        <v>0</v>
      </c>
      <c r="IY86" s="493">
        <v>0</v>
      </c>
      <c r="IZ86" s="493">
        <v>0</v>
      </c>
      <c r="JA86" s="493">
        <v>0</v>
      </c>
      <c r="JB86" s="493">
        <v>0</v>
      </c>
      <c r="JC86" s="493">
        <v>0</v>
      </c>
      <c r="JD86" s="493">
        <v>0</v>
      </c>
      <c r="JE86" s="493">
        <v>0</v>
      </c>
      <c r="JF86" s="493">
        <v>0</v>
      </c>
      <c r="JG86" s="493">
        <v>0</v>
      </c>
      <c r="JH86" s="493">
        <v>0</v>
      </c>
      <c r="JI86" s="493">
        <v>0</v>
      </c>
      <c r="JJ86" s="493">
        <v>0</v>
      </c>
      <c r="JK86" s="493">
        <v>0</v>
      </c>
      <c r="JL86" s="493">
        <v>0</v>
      </c>
      <c r="JM86" s="493">
        <v>0</v>
      </c>
      <c r="JN86" s="493">
        <v>0</v>
      </c>
      <c r="JO86" s="493">
        <v>0</v>
      </c>
      <c r="JP86" s="493">
        <v>0</v>
      </c>
      <c r="JQ86" s="493">
        <v>0</v>
      </c>
      <c r="JR86" s="493">
        <v>0</v>
      </c>
      <c r="JS86" s="493">
        <v>0</v>
      </c>
      <c r="JT86" s="493">
        <v>0</v>
      </c>
      <c r="JU86" s="493">
        <v>0</v>
      </c>
      <c r="JV86" s="493">
        <v>0</v>
      </c>
      <c r="JW86" s="493">
        <v>0</v>
      </c>
      <c r="JX86" s="493">
        <v>0</v>
      </c>
      <c r="JY86" s="493">
        <v>0</v>
      </c>
      <c r="JZ86" s="493">
        <v>0</v>
      </c>
      <c r="KA86" s="493">
        <v>0</v>
      </c>
      <c r="KB86" s="493">
        <v>0</v>
      </c>
      <c r="KC86" s="493">
        <v>0</v>
      </c>
      <c r="KD86" s="493">
        <v>0</v>
      </c>
      <c r="KE86" s="493">
        <v>0</v>
      </c>
      <c r="KF86" s="493">
        <v>0</v>
      </c>
      <c r="KG86" s="493">
        <v>0</v>
      </c>
      <c r="KH86" s="493">
        <v>0</v>
      </c>
      <c r="KI86" s="493">
        <v>0</v>
      </c>
      <c r="KJ86" s="493">
        <v>0</v>
      </c>
      <c r="KK86" s="493">
        <v>0</v>
      </c>
      <c r="KL86" s="493">
        <v>0</v>
      </c>
      <c r="KM86" s="493">
        <v>0</v>
      </c>
      <c r="KN86" s="493">
        <v>0</v>
      </c>
      <c r="KO86" s="493">
        <v>0</v>
      </c>
      <c r="KP86" s="493">
        <v>0</v>
      </c>
      <c r="KQ86" s="493">
        <v>0</v>
      </c>
      <c r="KR86" s="493">
        <v>0</v>
      </c>
      <c r="KS86" s="493">
        <v>0</v>
      </c>
      <c r="KT86" s="493">
        <v>0</v>
      </c>
      <c r="KU86" s="493">
        <v>0</v>
      </c>
      <c r="KV86" s="493">
        <v>0</v>
      </c>
      <c r="KW86" s="493">
        <v>0</v>
      </c>
      <c r="KX86" s="493">
        <v>0</v>
      </c>
      <c r="KY86" s="493">
        <v>0</v>
      </c>
      <c r="KZ86" s="493">
        <v>0</v>
      </c>
      <c r="LA86" s="493">
        <v>0</v>
      </c>
      <c r="LB86" s="493">
        <v>0</v>
      </c>
      <c r="LC86" s="493">
        <v>0</v>
      </c>
      <c r="LD86" s="493">
        <v>0</v>
      </c>
      <c r="LE86" s="493">
        <v>0</v>
      </c>
      <c r="LF86" s="493">
        <v>0</v>
      </c>
      <c r="LG86" s="493">
        <v>0</v>
      </c>
      <c r="LH86" s="493">
        <v>0</v>
      </c>
      <c r="LI86" s="493">
        <v>0</v>
      </c>
      <c r="LJ86" s="493">
        <v>0</v>
      </c>
      <c r="LK86" s="493">
        <v>0</v>
      </c>
      <c r="LL86" s="493">
        <v>0</v>
      </c>
      <c r="LM86" s="493">
        <v>0</v>
      </c>
      <c r="LN86" s="493">
        <v>0</v>
      </c>
      <c r="LO86" s="493">
        <v>0</v>
      </c>
      <c r="LP86" s="493">
        <v>0</v>
      </c>
      <c r="LQ86" s="493">
        <v>0</v>
      </c>
      <c r="LR86" s="493">
        <v>0</v>
      </c>
      <c r="LS86" s="493">
        <v>0</v>
      </c>
      <c r="LT86" s="493">
        <v>0</v>
      </c>
      <c r="LU86" s="493">
        <v>0</v>
      </c>
      <c r="LV86" s="493">
        <v>0</v>
      </c>
      <c r="LW86" s="493">
        <v>0</v>
      </c>
      <c r="LX86" s="493">
        <v>0</v>
      </c>
      <c r="LY86" s="493">
        <v>0</v>
      </c>
      <c r="LZ86" s="493">
        <v>0</v>
      </c>
      <c r="MA86" s="493">
        <v>0</v>
      </c>
      <c r="MB86" s="493">
        <v>0</v>
      </c>
      <c r="MC86" s="493">
        <v>0</v>
      </c>
      <c r="MD86" s="493">
        <v>0</v>
      </c>
      <c r="ME86" s="493">
        <v>0</v>
      </c>
      <c r="MF86" s="493">
        <v>0</v>
      </c>
      <c r="MG86" s="493">
        <v>0</v>
      </c>
      <c r="MH86" s="493">
        <v>0</v>
      </c>
      <c r="MI86" s="493">
        <v>0</v>
      </c>
      <c r="MJ86" s="493">
        <v>0</v>
      </c>
      <c r="MK86" s="493">
        <v>0</v>
      </c>
      <c r="ML86" s="493">
        <v>0</v>
      </c>
      <c r="MM86" s="493">
        <v>0</v>
      </c>
      <c r="MN86" s="493">
        <v>0</v>
      </c>
      <c r="MO86" s="493">
        <v>0</v>
      </c>
      <c r="MP86" s="493">
        <v>0</v>
      </c>
      <c r="MQ86" s="493">
        <v>0</v>
      </c>
      <c r="MR86" s="493">
        <v>0</v>
      </c>
      <c r="MS86" s="493">
        <v>0</v>
      </c>
      <c r="MT86" s="493">
        <v>0</v>
      </c>
      <c r="MU86" s="493">
        <v>0</v>
      </c>
      <c r="MV86" s="493">
        <v>0</v>
      </c>
      <c r="MW86" s="493">
        <v>0</v>
      </c>
      <c r="MX86" s="493">
        <v>0</v>
      </c>
      <c r="MY86" s="493">
        <v>0</v>
      </c>
      <c r="MZ86" s="493">
        <v>0</v>
      </c>
      <c r="NA86" s="493">
        <v>0</v>
      </c>
      <c r="NB86" s="493">
        <v>0</v>
      </c>
      <c r="NC86" s="493">
        <v>0</v>
      </c>
      <c r="ND86" s="493">
        <v>0</v>
      </c>
      <c r="NE86" s="493">
        <v>0</v>
      </c>
      <c r="NF86" s="493">
        <v>0</v>
      </c>
      <c r="NG86" s="493">
        <v>0</v>
      </c>
      <c r="NH86" s="493">
        <v>0</v>
      </c>
      <c r="NI86" s="493">
        <v>0</v>
      </c>
      <c r="NJ86" s="493">
        <v>0</v>
      </c>
      <c r="NK86" s="493">
        <v>0</v>
      </c>
      <c r="NL86" s="493">
        <v>0</v>
      </c>
      <c r="NM86" s="493">
        <v>0</v>
      </c>
      <c r="NN86" s="493">
        <v>0</v>
      </c>
      <c r="NO86" s="493">
        <v>0</v>
      </c>
      <c r="NP86" s="493">
        <v>0</v>
      </c>
      <c r="NQ86" s="493">
        <v>0</v>
      </c>
      <c r="NR86" s="493">
        <v>0</v>
      </c>
      <c r="NS86" s="493">
        <v>0</v>
      </c>
      <c r="NT86" s="493">
        <v>0</v>
      </c>
      <c r="NU86" s="493">
        <v>0</v>
      </c>
      <c r="NV86" s="493">
        <v>0</v>
      </c>
      <c r="NW86" s="493">
        <v>0</v>
      </c>
      <c r="NX86" s="493">
        <v>0</v>
      </c>
      <c r="NY86" s="493">
        <v>0</v>
      </c>
      <c r="NZ86" s="493">
        <v>0</v>
      </c>
      <c r="OA86" s="493">
        <v>0</v>
      </c>
      <c r="OB86" s="493">
        <v>0</v>
      </c>
      <c r="OC86" s="493">
        <v>0</v>
      </c>
      <c r="OD86" s="493">
        <v>0</v>
      </c>
      <c r="OE86" s="493">
        <v>0</v>
      </c>
      <c r="OF86" s="493">
        <v>0</v>
      </c>
      <c r="OG86" s="493">
        <v>0</v>
      </c>
      <c r="OH86" s="493">
        <v>0</v>
      </c>
      <c r="OI86" s="493">
        <v>0</v>
      </c>
      <c r="OJ86" s="493">
        <v>0</v>
      </c>
      <c r="OK86" s="493">
        <v>0</v>
      </c>
      <c r="OL86" s="493">
        <v>0</v>
      </c>
      <c r="OM86" s="493">
        <v>0</v>
      </c>
      <c r="ON86" s="493">
        <v>0</v>
      </c>
      <c r="OO86" s="493">
        <v>0</v>
      </c>
      <c r="OP86" s="493">
        <v>0</v>
      </c>
      <c r="OQ86" s="493">
        <v>0</v>
      </c>
      <c r="OR86" s="493">
        <v>0</v>
      </c>
      <c r="OS86" s="493">
        <v>0</v>
      </c>
      <c r="OT86" s="493">
        <v>0</v>
      </c>
      <c r="OU86" s="493">
        <v>0</v>
      </c>
      <c r="OV86" s="493">
        <v>0</v>
      </c>
      <c r="OW86" s="493">
        <v>0</v>
      </c>
      <c r="OX86" s="493">
        <v>0</v>
      </c>
      <c r="OY86" s="493">
        <v>0</v>
      </c>
      <c r="OZ86" s="493">
        <v>0</v>
      </c>
      <c r="PA86" s="493">
        <v>0</v>
      </c>
      <c r="PB86" s="493">
        <v>0</v>
      </c>
      <c r="PC86" s="493">
        <v>0</v>
      </c>
      <c r="PD86" s="493">
        <v>0</v>
      </c>
      <c r="PE86" s="493">
        <v>0</v>
      </c>
      <c r="PF86" s="493">
        <v>0</v>
      </c>
      <c r="PG86" s="493">
        <v>0</v>
      </c>
      <c r="PH86" s="493">
        <v>0</v>
      </c>
      <c r="PI86" s="493">
        <v>0</v>
      </c>
      <c r="PJ86" s="493">
        <v>0</v>
      </c>
      <c r="PK86" s="493">
        <v>0</v>
      </c>
      <c r="PL86" s="493">
        <v>0</v>
      </c>
      <c r="PM86" s="493">
        <v>0</v>
      </c>
      <c r="PN86" s="493">
        <v>0</v>
      </c>
      <c r="PO86" s="493">
        <v>0</v>
      </c>
      <c r="PP86" s="493">
        <v>0</v>
      </c>
      <c r="PQ86" s="493">
        <v>0</v>
      </c>
      <c r="PR86" s="493">
        <v>0</v>
      </c>
      <c r="PS86" s="493">
        <v>0</v>
      </c>
      <c r="PT86" s="493">
        <v>0</v>
      </c>
      <c r="PU86" s="493">
        <v>0</v>
      </c>
      <c r="PV86" s="493">
        <v>0</v>
      </c>
      <c r="PW86" s="493">
        <v>0</v>
      </c>
      <c r="PX86" s="493">
        <v>0</v>
      </c>
      <c r="PY86" s="493">
        <v>0</v>
      </c>
      <c r="PZ86" s="493">
        <v>0</v>
      </c>
      <c r="QA86" s="493">
        <v>0</v>
      </c>
      <c r="QB86" s="493">
        <v>0</v>
      </c>
      <c r="QC86" s="493">
        <v>0</v>
      </c>
      <c r="QD86" s="493">
        <v>0</v>
      </c>
      <c r="QE86" s="493">
        <v>0</v>
      </c>
      <c r="QF86" s="493">
        <v>0</v>
      </c>
      <c r="QG86" s="493">
        <v>0</v>
      </c>
      <c r="QH86" s="493">
        <v>0</v>
      </c>
      <c r="QI86" s="493">
        <v>0</v>
      </c>
      <c r="QJ86" s="493">
        <v>0</v>
      </c>
      <c r="QK86" s="493">
        <v>0</v>
      </c>
      <c r="QL86" s="493">
        <v>0</v>
      </c>
      <c r="QM86" s="493">
        <v>0</v>
      </c>
      <c r="QN86" s="493">
        <v>0</v>
      </c>
      <c r="QO86" s="493">
        <v>0</v>
      </c>
      <c r="QP86" s="493">
        <v>0</v>
      </c>
      <c r="QQ86" s="493">
        <v>0</v>
      </c>
      <c r="QR86" s="493">
        <v>0</v>
      </c>
      <c r="QS86" s="493">
        <v>0</v>
      </c>
      <c r="QT86" s="493">
        <v>0</v>
      </c>
      <c r="QU86" s="493">
        <v>0</v>
      </c>
      <c r="QV86" s="493">
        <v>0</v>
      </c>
      <c r="QW86" s="493">
        <v>0</v>
      </c>
      <c r="QX86" s="493">
        <v>0</v>
      </c>
      <c r="QY86" s="493">
        <v>0</v>
      </c>
      <c r="QZ86" s="493">
        <v>0</v>
      </c>
      <c r="RA86" s="493">
        <v>0</v>
      </c>
      <c r="RB86" s="493">
        <v>0</v>
      </c>
      <c r="RC86" s="493">
        <v>0</v>
      </c>
      <c r="RD86" s="493">
        <v>0</v>
      </c>
      <c r="RE86" s="493">
        <v>0</v>
      </c>
      <c r="RF86" s="493">
        <v>0</v>
      </c>
      <c r="RG86" s="493">
        <v>0</v>
      </c>
      <c r="RH86" s="493">
        <v>0</v>
      </c>
      <c r="RI86" s="493">
        <v>0</v>
      </c>
      <c r="RJ86" s="493">
        <v>0</v>
      </c>
      <c r="RK86" s="493">
        <v>0</v>
      </c>
      <c r="RL86" s="493">
        <v>0</v>
      </c>
      <c r="RM86" s="493">
        <v>0</v>
      </c>
      <c r="RN86" s="493">
        <v>0</v>
      </c>
      <c r="RO86" s="493">
        <v>0</v>
      </c>
      <c r="RP86" s="493">
        <v>0</v>
      </c>
      <c r="RQ86" s="493">
        <v>0</v>
      </c>
      <c r="RR86" s="493">
        <v>0</v>
      </c>
      <c r="RS86" s="493">
        <v>0</v>
      </c>
      <c r="RT86" s="493">
        <v>0</v>
      </c>
      <c r="RU86" s="493">
        <v>0</v>
      </c>
      <c r="RV86" s="493">
        <v>0</v>
      </c>
      <c r="RW86" s="493">
        <v>0</v>
      </c>
      <c r="RX86" s="493">
        <v>0</v>
      </c>
      <c r="RY86" s="493">
        <v>0</v>
      </c>
      <c r="RZ86" s="493">
        <v>0</v>
      </c>
      <c r="SA86" s="493">
        <v>0</v>
      </c>
      <c r="SB86" s="493">
        <v>0</v>
      </c>
      <c r="SC86" s="493">
        <v>0</v>
      </c>
      <c r="SD86" s="493">
        <v>0</v>
      </c>
      <c r="SE86" s="493">
        <v>0</v>
      </c>
      <c r="SF86" s="493">
        <v>0</v>
      </c>
      <c r="SG86" s="493">
        <v>0</v>
      </c>
      <c r="SH86" s="493">
        <v>0</v>
      </c>
      <c r="SI86" s="471"/>
      <c r="SJ86" s="452"/>
      <c r="SK86" s="440"/>
      <c r="SL86" s="440"/>
      <c r="SM86" s="440"/>
    </row>
    <row r="87" spans="1:507" outlineLevel="3" x14ac:dyDescent="0.25">
      <c r="A87" s="440"/>
      <c r="B87" s="449"/>
      <c r="C87" s="659">
        <f>INT($C$40)+3</f>
        <v>4</v>
      </c>
      <c r="D87" s="471"/>
      <c r="E87" s="529"/>
      <c r="F87" s="529"/>
      <c r="G87" s="471"/>
      <c r="H87" s="492"/>
      <c r="I87" s="492" t="s">
        <v>718</v>
      </c>
      <c r="J87" s="681">
        <f t="shared" si="88"/>
        <v>8</v>
      </c>
      <c r="K87" s="493">
        <v>0</v>
      </c>
      <c r="L87" s="493">
        <v>0</v>
      </c>
      <c r="M87" s="493">
        <v>0</v>
      </c>
      <c r="N87" s="493">
        <v>0</v>
      </c>
      <c r="O87" s="493">
        <v>0</v>
      </c>
      <c r="P87" s="493">
        <v>0</v>
      </c>
      <c r="Q87" s="493">
        <v>0</v>
      </c>
      <c r="R87" s="493">
        <v>0</v>
      </c>
      <c r="S87" s="493">
        <v>0</v>
      </c>
      <c r="T87" s="493">
        <v>0</v>
      </c>
      <c r="U87" s="493">
        <v>0</v>
      </c>
      <c r="V87" s="493">
        <v>0</v>
      </c>
      <c r="W87" s="493">
        <v>0</v>
      </c>
      <c r="X87" s="493">
        <v>0</v>
      </c>
      <c r="Y87" s="493">
        <v>0</v>
      </c>
      <c r="Z87" s="493">
        <v>0</v>
      </c>
      <c r="AA87" s="493">
        <v>0</v>
      </c>
      <c r="AB87" s="493">
        <v>0</v>
      </c>
      <c r="AC87" s="493">
        <v>0</v>
      </c>
      <c r="AD87" s="493">
        <v>0</v>
      </c>
      <c r="AE87" s="493">
        <v>0</v>
      </c>
      <c r="AF87" s="493">
        <v>0</v>
      </c>
      <c r="AG87" s="493">
        <v>0</v>
      </c>
      <c r="AH87" s="493">
        <v>0</v>
      </c>
      <c r="AI87" s="493">
        <v>0</v>
      </c>
      <c r="AJ87" s="493">
        <v>0</v>
      </c>
      <c r="AK87" s="493">
        <v>0</v>
      </c>
      <c r="AL87" s="493">
        <v>0</v>
      </c>
      <c r="AM87" s="493">
        <v>0</v>
      </c>
      <c r="AN87" s="493">
        <v>0</v>
      </c>
      <c r="AO87" s="493">
        <v>0</v>
      </c>
      <c r="AP87" s="493">
        <v>0</v>
      </c>
      <c r="AQ87" s="493">
        <v>0</v>
      </c>
      <c r="AR87" s="493">
        <v>0</v>
      </c>
      <c r="AS87" s="493">
        <v>0</v>
      </c>
      <c r="AT87" s="493">
        <v>0</v>
      </c>
      <c r="AU87" s="493">
        <v>0</v>
      </c>
      <c r="AV87" s="493">
        <v>0</v>
      </c>
      <c r="AW87" s="493">
        <v>0</v>
      </c>
      <c r="AX87" s="493">
        <v>0</v>
      </c>
      <c r="AY87" s="493">
        <v>0</v>
      </c>
      <c r="AZ87" s="493">
        <v>0</v>
      </c>
      <c r="BA87" s="493">
        <v>0</v>
      </c>
      <c r="BB87" s="493">
        <v>0</v>
      </c>
      <c r="BC87" s="493">
        <v>0</v>
      </c>
      <c r="BD87" s="493">
        <v>0</v>
      </c>
      <c r="BE87" s="493">
        <v>0</v>
      </c>
      <c r="BF87" s="493">
        <v>0</v>
      </c>
      <c r="BG87" s="493">
        <v>0</v>
      </c>
      <c r="BH87" s="493">
        <v>0</v>
      </c>
      <c r="BI87" s="493">
        <v>0</v>
      </c>
      <c r="BJ87" s="493">
        <v>0</v>
      </c>
      <c r="BK87" s="493">
        <v>0</v>
      </c>
      <c r="BL87" s="493">
        <v>0</v>
      </c>
      <c r="BM87" s="493">
        <v>0</v>
      </c>
      <c r="BN87" s="493">
        <v>0</v>
      </c>
      <c r="BO87" s="493">
        <v>0</v>
      </c>
      <c r="BP87" s="493">
        <v>0</v>
      </c>
      <c r="BQ87" s="493">
        <v>0</v>
      </c>
      <c r="BR87" s="493">
        <v>0</v>
      </c>
      <c r="BS87" s="493">
        <v>0</v>
      </c>
      <c r="BT87" s="493">
        <v>0</v>
      </c>
      <c r="BU87" s="493">
        <v>0</v>
      </c>
      <c r="BV87" s="493">
        <v>0</v>
      </c>
      <c r="BW87" s="493">
        <v>0</v>
      </c>
      <c r="BX87" s="493">
        <v>0</v>
      </c>
      <c r="BY87" s="493">
        <v>0</v>
      </c>
      <c r="BZ87" s="493">
        <v>0</v>
      </c>
      <c r="CA87" s="493">
        <v>0</v>
      </c>
      <c r="CB87" s="493">
        <v>0</v>
      </c>
      <c r="CC87" s="493">
        <v>0</v>
      </c>
      <c r="CD87" s="493">
        <v>0</v>
      </c>
      <c r="CE87" s="493">
        <v>0</v>
      </c>
      <c r="CF87" s="493">
        <v>0</v>
      </c>
      <c r="CG87" s="493">
        <v>0</v>
      </c>
      <c r="CH87" s="493">
        <v>0</v>
      </c>
      <c r="CI87" s="493">
        <v>0</v>
      </c>
      <c r="CJ87" s="493">
        <v>0</v>
      </c>
      <c r="CK87" s="493">
        <v>0</v>
      </c>
      <c r="CL87" s="493">
        <v>0</v>
      </c>
      <c r="CM87" s="493">
        <v>0</v>
      </c>
      <c r="CN87" s="493">
        <v>0</v>
      </c>
      <c r="CO87" s="493">
        <v>0</v>
      </c>
      <c r="CP87" s="493">
        <v>0</v>
      </c>
      <c r="CQ87" s="493">
        <v>0</v>
      </c>
      <c r="CR87" s="493">
        <v>0</v>
      </c>
      <c r="CS87" s="493">
        <v>0</v>
      </c>
      <c r="CT87" s="493">
        <v>0</v>
      </c>
      <c r="CU87" s="493">
        <v>0</v>
      </c>
      <c r="CV87" s="493">
        <v>0</v>
      </c>
      <c r="CW87" s="493">
        <v>0</v>
      </c>
      <c r="CX87" s="493">
        <v>0</v>
      </c>
      <c r="CY87" s="493">
        <v>0</v>
      </c>
      <c r="CZ87" s="493">
        <v>0</v>
      </c>
      <c r="DA87" s="493">
        <v>0</v>
      </c>
      <c r="DB87" s="493">
        <v>0</v>
      </c>
      <c r="DC87" s="493">
        <v>0</v>
      </c>
      <c r="DD87" s="493">
        <v>0</v>
      </c>
      <c r="DE87" s="493">
        <v>0</v>
      </c>
      <c r="DF87" s="493">
        <v>0</v>
      </c>
      <c r="DG87" s="493">
        <v>0</v>
      </c>
      <c r="DH87" s="493">
        <v>0</v>
      </c>
      <c r="DI87" s="493">
        <v>0</v>
      </c>
      <c r="DJ87" s="493">
        <v>0</v>
      </c>
      <c r="DK87" s="493">
        <v>0</v>
      </c>
      <c r="DL87" s="493">
        <v>0</v>
      </c>
      <c r="DM87" s="493">
        <v>0</v>
      </c>
      <c r="DN87" s="493">
        <v>0</v>
      </c>
      <c r="DO87" s="493">
        <v>0</v>
      </c>
      <c r="DP87" s="493">
        <v>0</v>
      </c>
      <c r="DQ87" s="493">
        <v>0</v>
      </c>
      <c r="DR87" s="493">
        <v>0</v>
      </c>
      <c r="DS87" s="493">
        <v>0</v>
      </c>
      <c r="DT87" s="493">
        <v>0</v>
      </c>
      <c r="DU87" s="493">
        <v>0</v>
      </c>
      <c r="DV87" s="493">
        <v>0</v>
      </c>
      <c r="DW87" s="493">
        <v>0</v>
      </c>
      <c r="DX87" s="493">
        <v>0</v>
      </c>
      <c r="DY87" s="493">
        <v>0</v>
      </c>
      <c r="DZ87" s="493">
        <v>0</v>
      </c>
      <c r="EA87" s="493">
        <v>0</v>
      </c>
      <c r="EB87" s="493">
        <v>0</v>
      </c>
      <c r="EC87" s="493">
        <v>0</v>
      </c>
      <c r="ED87" s="493">
        <v>0</v>
      </c>
      <c r="EE87" s="493">
        <v>0</v>
      </c>
      <c r="EF87" s="493">
        <v>0</v>
      </c>
      <c r="EG87" s="493">
        <v>0</v>
      </c>
      <c r="EH87" s="493">
        <v>0</v>
      </c>
      <c r="EI87" s="493">
        <v>0</v>
      </c>
      <c r="EJ87" s="493">
        <v>0</v>
      </c>
      <c r="EK87" s="493">
        <v>0</v>
      </c>
      <c r="EL87" s="493">
        <v>0</v>
      </c>
      <c r="EM87" s="493">
        <v>0</v>
      </c>
      <c r="EN87" s="493">
        <v>0</v>
      </c>
      <c r="EO87" s="493">
        <v>0</v>
      </c>
      <c r="EP87" s="493">
        <v>0</v>
      </c>
      <c r="EQ87" s="493">
        <v>0</v>
      </c>
      <c r="ER87" s="493">
        <v>0</v>
      </c>
      <c r="ES87" s="493">
        <v>0</v>
      </c>
      <c r="ET87" s="493">
        <v>0</v>
      </c>
      <c r="EU87" s="493">
        <v>0</v>
      </c>
      <c r="EV87" s="493">
        <v>0</v>
      </c>
      <c r="EW87" s="493">
        <v>0</v>
      </c>
      <c r="EX87" s="493">
        <v>0</v>
      </c>
      <c r="EY87" s="493">
        <v>0</v>
      </c>
      <c r="EZ87" s="493">
        <v>0</v>
      </c>
      <c r="FA87" s="493">
        <v>0</v>
      </c>
      <c r="FB87" s="493">
        <v>0</v>
      </c>
      <c r="FC87" s="493">
        <v>0</v>
      </c>
      <c r="FD87" s="493">
        <v>0</v>
      </c>
      <c r="FE87" s="493">
        <v>0</v>
      </c>
      <c r="FF87" s="493">
        <v>0</v>
      </c>
      <c r="FG87" s="493">
        <v>0</v>
      </c>
      <c r="FH87" s="493">
        <v>0</v>
      </c>
      <c r="FI87" s="493">
        <v>0</v>
      </c>
      <c r="FJ87" s="493">
        <v>0</v>
      </c>
      <c r="FK87" s="493">
        <v>0</v>
      </c>
      <c r="FL87" s="493">
        <v>0</v>
      </c>
      <c r="FM87" s="493">
        <v>0</v>
      </c>
      <c r="FN87" s="493">
        <v>0</v>
      </c>
      <c r="FO87" s="493">
        <v>0</v>
      </c>
      <c r="FP87" s="493">
        <v>0</v>
      </c>
      <c r="FQ87" s="493">
        <v>0</v>
      </c>
      <c r="FR87" s="493">
        <v>0</v>
      </c>
      <c r="FS87" s="493">
        <v>0</v>
      </c>
      <c r="FT87" s="493">
        <v>0</v>
      </c>
      <c r="FU87" s="493">
        <v>0</v>
      </c>
      <c r="FV87" s="493">
        <v>0</v>
      </c>
      <c r="FW87" s="493">
        <v>0</v>
      </c>
      <c r="FX87" s="493">
        <v>0</v>
      </c>
      <c r="FY87" s="493">
        <v>0</v>
      </c>
      <c r="FZ87" s="493">
        <v>0</v>
      </c>
      <c r="GA87" s="493">
        <v>0</v>
      </c>
      <c r="GB87" s="493">
        <v>0</v>
      </c>
      <c r="GC87" s="493">
        <v>0</v>
      </c>
      <c r="GD87" s="493">
        <v>0</v>
      </c>
      <c r="GE87" s="493">
        <v>0</v>
      </c>
      <c r="GF87" s="493">
        <v>0</v>
      </c>
      <c r="GG87" s="493">
        <v>0</v>
      </c>
      <c r="GH87" s="493">
        <v>0</v>
      </c>
      <c r="GI87" s="493">
        <v>0</v>
      </c>
      <c r="GJ87" s="493">
        <v>0</v>
      </c>
      <c r="GK87" s="493">
        <v>0</v>
      </c>
      <c r="GL87" s="493">
        <v>0</v>
      </c>
      <c r="GM87" s="493">
        <v>0</v>
      </c>
      <c r="GN87" s="493">
        <v>0</v>
      </c>
      <c r="GO87" s="493">
        <v>0</v>
      </c>
      <c r="GP87" s="493">
        <v>0</v>
      </c>
      <c r="GQ87" s="493">
        <v>0</v>
      </c>
      <c r="GR87" s="493">
        <v>0</v>
      </c>
      <c r="GS87" s="493">
        <v>0</v>
      </c>
      <c r="GT87" s="493">
        <v>0</v>
      </c>
      <c r="GU87" s="493">
        <v>0</v>
      </c>
      <c r="GV87" s="493">
        <v>0</v>
      </c>
      <c r="GW87" s="493">
        <v>0</v>
      </c>
      <c r="GX87" s="493">
        <v>0</v>
      </c>
      <c r="GY87" s="493">
        <v>0</v>
      </c>
      <c r="GZ87" s="493">
        <v>0</v>
      </c>
      <c r="HA87" s="493">
        <v>0</v>
      </c>
      <c r="HB87" s="493">
        <v>0</v>
      </c>
      <c r="HC87" s="493">
        <v>0</v>
      </c>
      <c r="HD87" s="493">
        <v>0</v>
      </c>
      <c r="HE87" s="493">
        <v>0</v>
      </c>
      <c r="HF87" s="493">
        <v>0</v>
      </c>
      <c r="HG87" s="493">
        <v>0</v>
      </c>
      <c r="HH87" s="493">
        <v>0</v>
      </c>
      <c r="HI87" s="493">
        <v>0</v>
      </c>
      <c r="HJ87" s="493">
        <v>0</v>
      </c>
      <c r="HK87" s="493">
        <v>0</v>
      </c>
      <c r="HL87" s="493">
        <v>0</v>
      </c>
      <c r="HM87" s="493">
        <v>0</v>
      </c>
      <c r="HN87" s="493">
        <v>0</v>
      </c>
      <c r="HO87" s="493">
        <v>0</v>
      </c>
      <c r="HP87" s="493">
        <v>0</v>
      </c>
      <c r="HQ87" s="493">
        <v>0</v>
      </c>
      <c r="HR87" s="493">
        <v>0</v>
      </c>
      <c r="HS87" s="493">
        <v>0</v>
      </c>
      <c r="HT87" s="493">
        <v>0</v>
      </c>
      <c r="HU87" s="493">
        <v>0</v>
      </c>
      <c r="HV87" s="493">
        <v>0</v>
      </c>
      <c r="HW87" s="493">
        <v>0</v>
      </c>
      <c r="HX87" s="493">
        <v>0</v>
      </c>
      <c r="HY87" s="493">
        <v>0</v>
      </c>
      <c r="HZ87" s="493">
        <v>0</v>
      </c>
      <c r="IA87" s="493">
        <v>0</v>
      </c>
      <c r="IB87" s="493">
        <v>0</v>
      </c>
      <c r="IC87" s="493">
        <v>0</v>
      </c>
      <c r="ID87" s="493">
        <v>0</v>
      </c>
      <c r="IE87" s="493">
        <v>0</v>
      </c>
      <c r="IF87" s="493">
        <v>0</v>
      </c>
      <c r="IG87" s="493">
        <v>0</v>
      </c>
      <c r="IH87" s="493">
        <v>0</v>
      </c>
      <c r="II87" s="493">
        <v>0</v>
      </c>
      <c r="IJ87" s="493">
        <v>0</v>
      </c>
      <c r="IK87" s="493">
        <v>0</v>
      </c>
      <c r="IL87" s="493">
        <v>0</v>
      </c>
      <c r="IM87" s="493">
        <v>0</v>
      </c>
      <c r="IN87" s="493">
        <v>0</v>
      </c>
      <c r="IO87" s="493">
        <v>0</v>
      </c>
      <c r="IP87" s="493">
        <v>0</v>
      </c>
      <c r="IQ87" s="493">
        <v>0</v>
      </c>
      <c r="IR87" s="493">
        <v>0</v>
      </c>
      <c r="IS87" s="493">
        <v>0</v>
      </c>
      <c r="IT87" s="493">
        <v>0</v>
      </c>
      <c r="IU87" s="493">
        <v>0</v>
      </c>
      <c r="IV87" s="493">
        <v>0</v>
      </c>
      <c r="IW87" s="493">
        <v>0</v>
      </c>
      <c r="IX87" s="493">
        <v>0</v>
      </c>
      <c r="IY87" s="493">
        <v>0</v>
      </c>
      <c r="IZ87" s="493">
        <v>0</v>
      </c>
      <c r="JA87" s="493">
        <v>0</v>
      </c>
      <c r="JB87" s="493">
        <v>0</v>
      </c>
      <c r="JC87" s="493">
        <v>0</v>
      </c>
      <c r="JD87" s="493">
        <v>0</v>
      </c>
      <c r="JE87" s="493">
        <v>0</v>
      </c>
      <c r="JF87" s="493">
        <v>0</v>
      </c>
      <c r="JG87" s="493">
        <v>0</v>
      </c>
      <c r="JH87" s="493">
        <v>0</v>
      </c>
      <c r="JI87" s="493">
        <v>0</v>
      </c>
      <c r="JJ87" s="493">
        <v>0</v>
      </c>
      <c r="JK87" s="493">
        <v>0</v>
      </c>
      <c r="JL87" s="493">
        <v>0</v>
      </c>
      <c r="JM87" s="493">
        <v>0</v>
      </c>
      <c r="JN87" s="493">
        <v>0</v>
      </c>
      <c r="JO87" s="493">
        <v>0</v>
      </c>
      <c r="JP87" s="493">
        <v>0</v>
      </c>
      <c r="JQ87" s="493">
        <v>0</v>
      </c>
      <c r="JR87" s="493">
        <v>0</v>
      </c>
      <c r="JS87" s="493">
        <v>0</v>
      </c>
      <c r="JT87" s="493">
        <v>0</v>
      </c>
      <c r="JU87" s="493">
        <v>0</v>
      </c>
      <c r="JV87" s="493">
        <v>0</v>
      </c>
      <c r="JW87" s="493">
        <v>0</v>
      </c>
      <c r="JX87" s="493">
        <v>0</v>
      </c>
      <c r="JY87" s="493">
        <v>0</v>
      </c>
      <c r="JZ87" s="493">
        <v>0</v>
      </c>
      <c r="KA87" s="493">
        <v>0</v>
      </c>
      <c r="KB87" s="493">
        <v>0</v>
      </c>
      <c r="KC87" s="493">
        <v>0</v>
      </c>
      <c r="KD87" s="493">
        <v>0</v>
      </c>
      <c r="KE87" s="493">
        <v>0</v>
      </c>
      <c r="KF87" s="493">
        <v>0</v>
      </c>
      <c r="KG87" s="493">
        <v>0</v>
      </c>
      <c r="KH87" s="493">
        <v>0</v>
      </c>
      <c r="KI87" s="493">
        <v>0</v>
      </c>
      <c r="KJ87" s="493">
        <v>0</v>
      </c>
      <c r="KK87" s="493">
        <v>0</v>
      </c>
      <c r="KL87" s="493">
        <v>0</v>
      </c>
      <c r="KM87" s="493">
        <v>0</v>
      </c>
      <c r="KN87" s="493">
        <v>0</v>
      </c>
      <c r="KO87" s="493">
        <v>0</v>
      </c>
      <c r="KP87" s="493">
        <v>0</v>
      </c>
      <c r="KQ87" s="493">
        <v>0</v>
      </c>
      <c r="KR87" s="493">
        <v>0</v>
      </c>
      <c r="KS87" s="493">
        <v>0</v>
      </c>
      <c r="KT87" s="493">
        <v>0</v>
      </c>
      <c r="KU87" s="493">
        <v>0</v>
      </c>
      <c r="KV87" s="493">
        <v>0</v>
      </c>
      <c r="KW87" s="493">
        <v>0</v>
      </c>
      <c r="KX87" s="493">
        <v>0</v>
      </c>
      <c r="KY87" s="493">
        <v>0</v>
      </c>
      <c r="KZ87" s="493">
        <v>0</v>
      </c>
      <c r="LA87" s="493">
        <v>0</v>
      </c>
      <c r="LB87" s="493">
        <v>0</v>
      </c>
      <c r="LC87" s="493">
        <v>0</v>
      </c>
      <c r="LD87" s="493">
        <v>0</v>
      </c>
      <c r="LE87" s="493">
        <v>0</v>
      </c>
      <c r="LF87" s="493">
        <v>0</v>
      </c>
      <c r="LG87" s="493">
        <v>0</v>
      </c>
      <c r="LH87" s="493">
        <v>0</v>
      </c>
      <c r="LI87" s="493">
        <v>0</v>
      </c>
      <c r="LJ87" s="493">
        <v>0</v>
      </c>
      <c r="LK87" s="493">
        <v>0</v>
      </c>
      <c r="LL87" s="493">
        <v>0</v>
      </c>
      <c r="LM87" s="493">
        <v>0</v>
      </c>
      <c r="LN87" s="493">
        <v>0</v>
      </c>
      <c r="LO87" s="493">
        <v>0</v>
      </c>
      <c r="LP87" s="493">
        <v>0</v>
      </c>
      <c r="LQ87" s="493">
        <v>0</v>
      </c>
      <c r="LR87" s="493">
        <v>0</v>
      </c>
      <c r="LS87" s="493">
        <v>0</v>
      </c>
      <c r="LT87" s="493">
        <v>0</v>
      </c>
      <c r="LU87" s="493">
        <v>0</v>
      </c>
      <c r="LV87" s="493">
        <v>0</v>
      </c>
      <c r="LW87" s="493">
        <v>0</v>
      </c>
      <c r="LX87" s="493">
        <v>0</v>
      </c>
      <c r="LY87" s="493">
        <v>0</v>
      </c>
      <c r="LZ87" s="493">
        <v>0</v>
      </c>
      <c r="MA87" s="493">
        <v>0</v>
      </c>
      <c r="MB87" s="493">
        <v>0</v>
      </c>
      <c r="MC87" s="493">
        <v>0</v>
      </c>
      <c r="MD87" s="493">
        <v>0</v>
      </c>
      <c r="ME87" s="493">
        <v>0</v>
      </c>
      <c r="MF87" s="493">
        <v>0</v>
      </c>
      <c r="MG87" s="493">
        <v>0</v>
      </c>
      <c r="MH87" s="493">
        <v>0</v>
      </c>
      <c r="MI87" s="493">
        <v>0</v>
      </c>
      <c r="MJ87" s="493">
        <v>0</v>
      </c>
      <c r="MK87" s="493">
        <v>0</v>
      </c>
      <c r="ML87" s="493">
        <v>0</v>
      </c>
      <c r="MM87" s="493">
        <v>0</v>
      </c>
      <c r="MN87" s="493">
        <v>0</v>
      </c>
      <c r="MO87" s="493">
        <v>0</v>
      </c>
      <c r="MP87" s="493">
        <v>0</v>
      </c>
      <c r="MQ87" s="493">
        <v>0</v>
      </c>
      <c r="MR87" s="493">
        <v>0</v>
      </c>
      <c r="MS87" s="493">
        <v>0</v>
      </c>
      <c r="MT87" s="493">
        <v>0</v>
      </c>
      <c r="MU87" s="493">
        <v>0</v>
      </c>
      <c r="MV87" s="493">
        <v>0</v>
      </c>
      <c r="MW87" s="493">
        <v>0</v>
      </c>
      <c r="MX87" s="493">
        <v>0</v>
      </c>
      <c r="MY87" s="493">
        <v>0</v>
      </c>
      <c r="MZ87" s="493">
        <v>0</v>
      </c>
      <c r="NA87" s="493">
        <v>0</v>
      </c>
      <c r="NB87" s="493">
        <v>0</v>
      </c>
      <c r="NC87" s="493">
        <v>0</v>
      </c>
      <c r="ND87" s="493">
        <v>0</v>
      </c>
      <c r="NE87" s="493">
        <v>0</v>
      </c>
      <c r="NF87" s="493">
        <v>0</v>
      </c>
      <c r="NG87" s="493">
        <v>0</v>
      </c>
      <c r="NH87" s="493">
        <v>0</v>
      </c>
      <c r="NI87" s="493">
        <v>0</v>
      </c>
      <c r="NJ87" s="493">
        <v>0</v>
      </c>
      <c r="NK87" s="493">
        <v>0</v>
      </c>
      <c r="NL87" s="493">
        <v>0</v>
      </c>
      <c r="NM87" s="493">
        <v>0</v>
      </c>
      <c r="NN87" s="493">
        <v>0</v>
      </c>
      <c r="NO87" s="493">
        <v>0</v>
      </c>
      <c r="NP87" s="493">
        <v>0</v>
      </c>
      <c r="NQ87" s="493">
        <v>0</v>
      </c>
      <c r="NR87" s="493">
        <v>0</v>
      </c>
      <c r="NS87" s="493">
        <v>0</v>
      </c>
      <c r="NT87" s="493">
        <v>0</v>
      </c>
      <c r="NU87" s="493">
        <v>0</v>
      </c>
      <c r="NV87" s="493">
        <v>0</v>
      </c>
      <c r="NW87" s="493">
        <v>0</v>
      </c>
      <c r="NX87" s="493">
        <v>0</v>
      </c>
      <c r="NY87" s="493">
        <v>0</v>
      </c>
      <c r="NZ87" s="493">
        <v>0</v>
      </c>
      <c r="OA87" s="493">
        <v>0</v>
      </c>
      <c r="OB87" s="493">
        <v>0</v>
      </c>
      <c r="OC87" s="493">
        <v>0</v>
      </c>
      <c r="OD87" s="493">
        <v>0</v>
      </c>
      <c r="OE87" s="493">
        <v>0</v>
      </c>
      <c r="OF87" s="493">
        <v>0</v>
      </c>
      <c r="OG87" s="493">
        <v>0</v>
      </c>
      <c r="OH87" s="493">
        <v>0</v>
      </c>
      <c r="OI87" s="493">
        <v>0</v>
      </c>
      <c r="OJ87" s="493">
        <v>0</v>
      </c>
      <c r="OK87" s="493">
        <v>0</v>
      </c>
      <c r="OL87" s="493">
        <v>0</v>
      </c>
      <c r="OM87" s="493">
        <v>0</v>
      </c>
      <c r="ON87" s="493">
        <v>0</v>
      </c>
      <c r="OO87" s="493">
        <v>0</v>
      </c>
      <c r="OP87" s="493">
        <v>0</v>
      </c>
      <c r="OQ87" s="493">
        <v>0</v>
      </c>
      <c r="OR87" s="493">
        <v>0</v>
      </c>
      <c r="OS87" s="493">
        <v>0</v>
      </c>
      <c r="OT87" s="493">
        <v>0</v>
      </c>
      <c r="OU87" s="493">
        <v>0</v>
      </c>
      <c r="OV87" s="493">
        <v>0</v>
      </c>
      <c r="OW87" s="493">
        <v>0</v>
      </c>
      <c r="OX87" s="493">
        <v>0</v>
      </c>
      <c r="OY87" s="493">
        <v>0</v>
      </c>
      <c r="OZ87" s="493">
        <v>0</v>
      </c>
      <c r="PA87" s="493">
        <v>0</v>
      </c>
      <c r="PB87" s="493">
        <v>0</v>
      </c>
      <c r="PC87" s="493">
        <v>0</v>
      </c>
      <c r="PD87" s="493">
        <v>0</v>
      </c>
      <c r="PE87" s="493">
        <v>0</v>
      </c>
      <c r="PF87" s="493">
        <v>0</v>
      </c>
      <c r="PG87" s="493">
        <v>0</v>
      </c>
      <c r="PH87" s="493">
        <v>0</v>
      </c>
      <c r="PI87" s="493">
        <v>0</v>
      </c>
      <c r="PJ87" s="493">
        <v>0</v>
      </c>
      <c r="PK87" s="493">
        <v>0</v>
      </c>
      <c r="PL87" s="493">
        <v>0</v>
      </c>
      <c r="PM87" s="493">
        <v>0</v>
      </c>
      <c r="PN87" s="493">
        <v>0</v>
      </c>
      <c r="PO87" s="493">
        <v>0</v>
      </c>
      <c r="PP87" s="493">
        <v>0</v>
      </c>
      <c r="PQ87" s="493">
        <v>0</v>
      </c>
      <c r="PR87" s="493">
        <v>0</v>
      </c>
      <c r="PS87" s="493">
        <v>0</v>
      </c>
      <c r="PT87" s="493">
        <v>0</v>
      </c>
      <c r="PU87" s="493">
        <v>0</v>
      </c>
      <c r="PV87" s="493">
        <v>0</v>
      </c>
      <c r="PW87" s="493">
        <v>0</v>
      </c>
      <c r="PX87" s="493">
        <v>0</v>
      </c>
      <c r="PY87" s="493">
        <v>0</v>
      </c>
      <c r="PZ87" s="493">
        <v>0</v>
      </c>
      <c r="QA87" s="493">
        <v>0</v>
      </c>
      <c r="QB87" s="493">
        <v>0</v>
      </c>
      <c r="QC87" s="493">
        <v>0</v>
      </c>
      <c r="QD87" s="493">
        <v>0</v>
      </c>
      <c r="QE87" s="493">
        <v>0</v>
      </c>
      <c r="QF87" s="493">
        <v>0</v>
      </c>
      <c r="QG87" s="493">
        <v>0</v>
      </c>
      <c r="QH87" s="493">
        <v>0</v>
      </c>
      <c r="QI87" s="493">
        <v>0</v>
      </c>
      <c r="QJ87" s="493">
        <v>0</v>
      </c>
      <c r="QK87" s="493">
        <v>0</v>
      </c>
      <c r="QL87" s="493">
        <v>0</v>
      </c>
      <c r="QM87" s="493">
        <v>0</v>
      </c>
      <c r="QN87" s="493">
        <v>0</v>
      </c>
      <c r="QO87" s="493">
        <v>0</v>
      </c>
      <c r="QP87" s="493">
        <v>0</v>
      </c>
      <c r="QQ87" s="493">
        <v>0</v>
      </c>
      <c r="QR87" s="493">
        <v>0</v>
      </c>
      <c r="QS87" s="493">
        <v>0</v>
      </c>
      <c r="QT87" s="493">
        <v>0</v>
      </c>
      <c r="QU87" s="493">
        <v>0</v>
      </c>
      <c r="QV87" s="493">
        <v>0</v>
      </c>
      <c r="QW87" s="493">
        <v>0</v>
      </c>
      <c r="QX87" s="493">
        <v>0</v>
      </c>
      <c r="QY87" s="493">
        <v>0</v>
      </c>
      <c r="QZ87" s="493">
        <v>0</v>
      </c>
      <c r="RA87" s="493">
        <v>0</v>
      </c>
      <c r="RB87" s="493">
        <v>0</v>
      </c>
      <c r="RC87" s="493">
        <v>0</v>
      </c>
      <c r="RD87" s="493">
        <v>0</v>
      </c>
      <c r="RE87" s="493">
        <v>0</v>
      </c>
      <c r="RF87" s="493">
        <v>0</v>
      </c>
      <c r="RG87" s="493">
        <v>0</v>
      </c>
      <c r="RH87" s="493">
        <v>0</v>
      </c>
      <c r="RI87" s="493">
        <v>0</v>
      </c>
      <c r="RJ87" s="493">
        <v>0</v>
      </c>
      <c r="RK87" s="493">
        <v>0</v>
      </c>
      <c r="RL87" s="493">
        <v>0</v>
      </c>
      <c r="RM87" s="493">
        <v>0</v>
      </c>
      <c r="RN87" s="493">
        <v>0</v>
      </c>
      <c r="RO87" s="493">
        <v>0</v>
      </c>
      <c r="RP87" s="493">
        <v>0</v>
      </c>
      <c r="RQ87" s="493">
        <v>0</v>
      </c>
      <c r="RR87" s="493">
        <v>0</v>
      </c>
      <c r="RS87" s="493">
        <v>0</v>
      </c>
      <c r="RT87" s="493">
        <v>0</v>
      </c>
      <c r="RU87" s="493">
        <v>0</v>
      </c>
      <c r="RV87" s="493">
        <v>0</v>
      </c>
      <c r="RW87" s="493">
        <v>0</v>
      </c>
      <c r="RX87" s="493">
        <v>0</v>
      </c>
      <c r="RY87" s="493">
        <v>0</v>
      </c>
      <c r="RZ87" s="493">
        <v>0</v>
      </c>
      <c r="SA87" s="493">
        <v>0</v>
      </c>
      <c r="SB87" s="493">
        <v>0</v>
      </c>
      <c r="SC87" s="493">
        <v>0</v>
      </c>
      <c r="SD87" s="493">
        <v>0</v>
      </c>
      <c r="SE87" s="493">
        <v>0</v>
      </c>
      <c r="SF87" s="493">
        <v>0</v>
      </c>
      <c r="SG87" s="493">
        <v>0</v>
      </c>
      <c r="SH87" s="493">
        <v>0</v>
      </c>
      <c r="SI87" s="471"/>
      <c r="SJ87" s="452"/>
      <c r="SK87" s="440"/>
      <c r="SL87" s="440"/>
      <c r="SM87" s="440"/>
    </row>
    <row r="88" spans="1:507" outlineLevel="3" x14ac:dyDescent="0.25">
      <c r="A88" s="440"/>
      <c r="B88" s="449"/>
      <c r="C88" s="659">
        <f>INT($C$40)+3</f>
        <v>4</v>
      </c>
      <c r="D88" s="471"/>
      <c r="E88" s="529"/>
      <c r="F88" s="529"/>
      <c r="G88" s="471"/>
      <c r="H88" s="492"/>
      <c r="I88" s="492" t="s">
        <v>719</v>
      </c>
      <c r="J88" s="681">
        <f t="shared" si="88"/>
        <v>9</v>
      </c>
      <c r="K88" s="493">
        <v>0</v>
      </c>
      <c r="L88" s="493">
        <v>0</v>
      </c>
      <c r="M88" s="493">
        <v>0</v>
      </c>
      <c r="N88" s="493">
        <v>0</v>
      </c>
      <c r="O88" s="493">
        <v>0</v>
      </c>
      <c r="P88" s="493">
        <v>0</v>
      </c>
      <c r="Q88" s="493">
        <v>0</v>
      </c>
      <c r="R88" s="493">
        <v>0</v>
      </c>
      <c r="S88" s="493">
        <v>0</v>
      </c>
      <c r="T88" s="493">
        <v>0</v>
      </c>
      <c r="U88" s="493">
        <v>0</v>
      </c>
      <c r="V88" s="493">
        <v>0</v>
      </c>
      <c r="W88" s="493">
        <v>0</v>
      </c>
      <c r="X88" s="493">
        <v>0</v>
      </c>
      <c r="Y88" s="493">
        <v>0</v>
      </c>
      <c r="Z88" s="493">
        <v>0</v>
      </c>
      <c r="AA88" s="493">
        <v>0</v>
      </c>
      <c r="AB88" s="493">
        <v>0</v>
      </c>
      <c r="AC88" s="493">
        <v>0</v>
      </c>
      <c r="AD88" s="493">
        <v>0</v>
      </c>
      <c r="AE88" s="493">
        <v>0</v>
      </c>
      <c r="AF88" s="493">
        <v>0</v>
      </c>
      <c r="AG88" s="493">
        <v>0</v>
      </c>
      <c r="AH88" s="493">
        <v>0</v>
      </c>
      <c r="AI88" s="493">
        <v>0</v>
      </c>
      <c r="AJ88" s="493">
        <v>0</v>
      </c>
      <c r="AK88" s="493">
        <v>0</v>
      </c>
      <c r="AL88" s="493">
        <v>0</v>
      </c>
      <c r="AM88" s="493">
        <v>0</v>
      </c>
      <c r="AN88" s="493">
        <v>0</v>
      </c>
      <c r="AO88" s="493">
        <v>0</v>
      </c>
      <c r="AP88" s="493">
        <v>0</v>
      </c>
      <c r="AQ88" s="493">
        <v>0</v>
      </c>
      <c r="AR88" s="493">
        <v>0</v>
      </c>
      <c r="AS88" s="493">
        <v>0</v>
      </c>
      <c r="AT88" s="493">
        <v>0</v>
      </c>
      <c r="AU88" s="493">
        <v>0</v>
      </c>
      <c r="AV88" s="493">
        <v>0</v>
      </c>
      <c r="AW88" s="493">
        <v>0</v>
      </c>
      <c r="AX88" s="493">
        <v>0</v>
      </c>
      <c r="AY88" s="493">
        <v>0</v>
      </c>
      <c r="AZ88" s="493">
        <v>0</v>
      </c>
      <c r="BA88" s="493">
        <v>0</v>
      </c>
      <c r="BB88" s="493">
        <v>0</v>
      </c>
      <c r="BC88" s="493">
        <v>0</v>
      </c>
      <c r="BD88" s="493">
        <v>0</v>
      </c>
      <c r="BE88" s="493">
        <v>0</v>
      </c>
      <c r="BF88" s="493">
        <v>0</v>
      </c>
      <c r="BG88" s="493">
        <v>0</v>
      </c>
      <c r="BH88" s="493">
        <v>0</v>
      </c>
      <c r="BI88" s="493">
        <v>0</v>
      </c>
      <c r="BJ88" s="493">
        <v>0</v>
      </c>
      <c r="BK88" s="493">
        <v>0</v>
      </c>
      <c r="BL88" s="493">
        <v>0</v>
      </c>
      <c r="BM88" s="493">
        <v>0</v>
      </c>
      <c r="BN88" s="493">
        <v>0</v>
      </c>
      <c r="BO88" s="493">
        <v>0</v>
      </c>
      <c r="BP88" s="493">
        <v>0</v>
      </c>
      <c r="BQ88" s="493">
        <v>0</v>
      </c>
      <c r="BR88" s="493">
        <v>0</v>
      </c>
      <c r="BS88" s="493">
        <v>0</v>
      </c>
      <c r="BT88" s="493">
        <v>0</v>
      </c>
      <c r="BU88" s="493">
        <v>0</v>
      </c>
      <c r="BV88" s="493">
        <v>0</v>
      </c>
      <c r="BW88" s="493">
        <v>0</v>
      </c>
      <c r="BX88" s="493">
        <v>0</v>
      </c>
      <c r="BY88" s="493">
        <v>0</v>
      </c>
      <c r="BZ88" s="493">
        <v>0</v>
      </c>
      <c r="CA88" s="493">
        <v>0</v>
      </c>
      <c r="CB88" s="493">
        <v>0</v>
      </c>
      <c r="CC88" s="493">
        <v>0</v>
      </c>
      <c r="CD88" s="493">
        <v>0</v>
      </c>
      <c r="CE88" s="493">
        <v>0</v>
      </c>
      <c r="CF88" s="493">
        <v>0</v>
      </c>
      <c r="CG88" s="493">
        <v>0</v>
      </c>
      <c r="CH88" s="493">
        <v>0</v>
      </c>
      <c r="CI88" s="493">
        <v>0</v>
      </c>
      <c r="CJ88" s="493">
        <v>0</v>
      </c>
      <c r="CK88" s="493">
        <v>0</v>
      </c>
      <c r="CL88" s="493">
        <v>0</v>
      </c>
      <c r="CM88" s="493">
        <v>0</v>
      </c>
      <c r="CN88" s="493">
        <v>0</v>
      </c>
      <c r="CO88" s="493">
        <v>0</v>
      </c>
      <c r="CP88" s="493">
        <v>0</v>
      </c>
      <c r="CQ88" s="493">
        <v>0</v>
      </c>
      <c r="CR88" s="493">
        <v>0</v>
      </c>
      <c r="CS88" s="493">
        <v>0</v>
      </c>
      <c r="CT88" s="493">
        <v>0</v>
      </c>
      <c r="CU88" s="493">
        <v>0</v>
      </c>
      <c r="CV88" s="493">
        <v>0</v>
      </c>
      <c r="CW88" s="493">
        <v>0</v>
      </c>
      <c r="CX88" s="493">
        <v>0</v>
      </c>
      <c r="CY88" s="493">
        <v>0</v>
      </c>
      <c r="CZ88" s="493">
        <v>0</v>
      </c>
      <c r="DA88" s="493">
        <v>0</v>
      </c>
      <c r="DB88" s="493">
        <v>0</v>
      </c>
      <c r="DC88" s="493">
        <v>0</v>
      </c>
      <c r="DD88" s="493">
        <v>0</v>
      </c>
      <c r="DE88" s="493">
        <v>0</v>
      </c>
      <c r="DF88" s="493">
        <v>0</v>
      </c>
      <c r="DG88" s="493">
        <v>0</v>
      </c>
      <c r="DH88" s="493">
        <v>0</v>
      </c>
      <c r="DI88" s="493">
        <v>0</v>
      </c>
      <c r="DJ88" s="493">
        <v>0</v>
      </c>
      <c r="DK88" s="493">
        <v>0</v>
      </c>
      <c r="DL88" s="493">
        <v>0</v>
      </c>
      <c r="DM88" s="493">
        <v>0</v>
      </c>
      <c r="DN88" s="493">
        <v>0</v>
      </c>
      <c r="DO88" s="493">
        <v>0</v>
      </c>
      <c r="DP88" s="493">
        <v>0</v>
      </c>
      <c r="DQ88" s="493">
        <v>0</v>
      </c>
      <c r="DR88" s="493">
        <v>0</v>
      </c>
      <c r="DS88" s="493">
        <v>0</v>
      </c>
      <c r="DT88" s="493">
        <v>0</v>
      </c>
      <c r="DU88" s="493">
        <v>0</v>
      </c>
      <c r="DV88" s="493">
        <v>0</v>
      </c>
      <c r="DW88" s="493">
        <v>0</v>
      </c>
      <c r="DX88" s="493">
        <v>0</v>
      </c>
      <c r="DY88" s="493">
        <v>0</v>
      </c>
      <c r="DZ88" s="493">
        <v>0</v>
      </c>
      <c r="EA88" s="493">
        <v>0</v>
      </c>
      <c r="EB88" s="493">
        <v>0</v>
      </c>
      <c r="EC88" s="493">
        <v>0</v>
      </c>
      <c r="ED88" s="493">
        <v>0</v>
      </c>
      <c r="EE88" s="493">
        <v>0</v>
      </c>
      <c r="EF88" s="493">
        <v>0</v>
      </c>
      <c r="EG88" s="493">
        <v>0</v>
      </c>
      <c r="EH88" s="493">
        <v>0</v>
      </c>
      <c r="EI88" s="493">
        <v>0</v>
      </c>
      <c r="EJ88" s="493">
        <v>0</v>
      </c>
      <c r="EK88" s="493">
        <v>0</v>
      </c>
      <c r="EL88" s="493">
        <v>0</v>
      </c>
      <c r="EM88" s="493">
        <v>0</v>
      </c>
      <c r="EN88" s="493">
        <v>0</v>
      </c>
      <c r="EO88" s="493">
        <v>0</v>
      </c>
      <c r="EP88" s="493">
        <v>0</v>
      </c>
      <c r="EQ88" s="493">
        <v>0</v>
      </c>
      <c r="ER88" s="493">
        <v>0</v>
      </c>
      <c r="ES88" s="493">
        <v>0</v>
      </c>
      <c r="ET88" s="493">
        <v>0</v>
      </c>
      <c r="EU88" s="493">
        <v>0</v>
      </c>
      <c r="EV88" s="493">
        <v>0</v>
      </c>
      <c r="EW88" s="493">
        <v>0</v>
      </c>
      <c r="EX88" s="493">
        <v>0</v>
      </c>
      <c r="EY88" s="493">
        <v>0</v>
      </c>
      <c r="EZ88" s="493">
        <v>0</v>
      </c>
      <c r="FA88" s="493">
        <v>0</v>
      </c>
      <c r="FB88" s="493">
        <v>0</v>
      </c>
      <c r="FC88" s="493">
        <v>0</v>
      </c>
      <c r="FD88" s="493">
        <v>0</v>
      </c>
      <c r="FE88" s="493">
        <v>0</v>
      </c>
      <c r="FF88" s="493">
        <v>0</v>
      </c>
      <c r="FG88" s="493">
        <v>0</v>
      </c>
      <c r="FH88" s="493">
        <v>0</v>
      </c>
      <c r="FI88" s="493">
        <v>0</v>
      </c>
      <c r="FJ88" s="493">
        <v>0</v>
      </c>
      <c r="FK88" s="493">
        <v>0</v>
      </c>
      <c r="FL88" s="493">
        <v>0</v>
      </c>
      <c r="FM88" s="493">
        <v>0</v>
      </c>
      <c r="FN88" s="493">
        <v>0</v>
      </c>
      <c r="FO88" s="493">
        <v>0</v>
      </c>
      <c r="FP88" s="493">
        <v>0</v>
      </c>
      <c r="FQ88" s="493">
        <v>0</v>
      </c>
      <c r="FR88" s="493">
        <v>0</v>
      </c>
      <c r="FS88" s="493">
        <v>0</v>
      </c>
      <c r="FT88" s="493">
        <v>0</v>
      </c>
      <c r="FU88" s="493">
        <v>0</v>
      </c>
      <c r="FV88" s="493">
        <v>0</v>
      </c>
      <c r="FW88" s="493">
        <v>0</v>
      </c>
      <c r="FX88" s="493">
        <v>0</v>
      </c>
      <c r="FY88" s="493">
        <v>0</v>
      </c>
      <c r="FZ88" s="493">
        <v>0</v>
      </c>
      <c r="GA88" s="493">
        <v>0</v>
      </c>
      <c r="GB88" s="493">
        <v>0</v>
      </c>
      <c r="GC88" s="493">
        <v>0</v>
      </c>
      <c r="GD88" s="493">
        <v>0</v>
      </c>
      <c r="GE88" s="493">
        <v>0</v>
      </c>
      <c r="GF88" s="493">
        <v>0</v>
      </c>
      <c r="GG88" s="493">
        <v>0</v>
      </c>
      <c r="GH88" s="493">
        <v>0</v>
      </c>
      <c r="GI88" s="493">
        <v>0</v>
      </c>
      <c r="GJ88" s="493">
        <v>0</v>
      </c>
      <c r="GK88" s="493">
        <v>0</v>
      </c>
      <c r="GL88" s="493">
        <v>0</v>
      </c>
      <c r="GM88" s="493">
        <v>0</v>
      </c>
      <c r="GN88" s="493">
        <v>0</v>
      </c>
      <c r="GO88" s="493">
        <v>0</v>
      </c>
      <c r="GP88" s="493">
        <v>0</v>
      </c>
      <c r="GQ88" s="493">
        <v>0</v>
      </c>
      <c r="GR88" s="493">
        <v>0</v>
      </c>
      <c r="GS88" s="493">
        <v>0</v>
      </c>
      <c r="GT88" s="493">
        <v>0</v>
      </c>
      <c r="GU88" s="493">
        <v>0</v>
      </c>
      <c r="GV88" s="493">
        <v>0</v>
      </c>
      <c r="GW88" s="493">
        <v>0</v>
      </c>
      <c r="GX88" s="493">
        <v>0</v>
      </c>
      <c r="GY88" s="493">
        <v>0</v>
      </c>
      <c r="GZ88" s="493">
        <v>0</v>
      </c>
      <c r="HA88" s="493">
        <v>0</v>
      </c>
      <c r="HB88" s="493">
        <v>0</v>
      </c>
      <c r="HC88" s="493">
        <v>0</v>
      </c>
      <c r="HD88" s="493">
        <v>0</v>
      </c>
      <c r="HE88" s="493">
        <v>0</v>
      </c>
      <c r="HF88" s="493">
        <v>0</v>
      </c>
      <c r="HG88" s="493">
        <v>0</v>
      </c>
      <c r="HH88" s="493">
        <v>0</v>
      </c>
      <c r="HI88" s="493">
        <v>0</v>
      </c>
      <c r="HJ88" s="493">
        <v>0</v>
      </c>
      <c r="HK88" s="493">
        <v>0</v>
      </c>
      <c r="HL88" s="493">
        <v>0</v>
      </c>
      <c r="HM88" s="493">
        <v>0</v>
      </c>
      <c r="HN88" s="493">
        <v>0</v>
      </c>
      <c r="HO88" s="493">
        <v>0</v>
      </c>
      <c r="HP88" s="493">
        <v>0</v>
      </c>
      <c r="HQ88" s="493">
        <v>0</v>
      </c>
      <c r="HR88" s="493">
        <v>0</v>
      </c>
      <c r="HS88" s="493">
        <v>0</v>
      </c>
      <c r="HT88" s="493">
        <v>0</v>
      </c>
      <c r="HU88" s="493">
        <v>0</v>
      </c>
      <c r="HV88" s="493">
        <v>0</v>
      </c>
      <c r="HW88" s="493">
        <v>0</v>
      </c>
      <c r="HX88" s="493">
        <v>0</v>
      </c>
      <c r="HY88" s="493">
        <v>0</v>
      </c>
      <c r="HZ88" s="493">
        <v>0</v>
      </c>
      <c r="IA88" s="493">
        <v>0</v>
      </c>
      <c r="IB88" s="493">
        <v>0</v>
      </c>
      <c r="IC88" s="493">
        <v>0</v>
      </c>
      <c r="ID88" s="493">
        <v>0</v>
      </c>
      <c r="IE88" s="493">
        <v>0</v>
      </c>
      <c r="IF88" s="493">
        <v>0</v>
      </c>
      <c r="IG88" s="493">
        <v>0</v>
      </c>
      <c r="IH88" s="493">
        <v>0</v>
      </c>
      <c r="II88" s="493">
        <v>0</v>
      </c>
      <c r="IJ88" s="493">
        <v>0</v>
      </c>
      <c r="IK88" s="493">
        <v>0</v>
      </c>
      <c r="IL88" s="493">
        <v>0</v>
      </c>
      <c r="IM88" s="493">
        <v>0</v>
      </c>
      <c r="IN88" s="493">
        <v>0</v>
      </c>
      <c r="IO88" s="493">
        <v>0</v>
      </c>
      <c r="IP88" s="493">
        <v>0</v>
      </c>
      <c r="IQ88" s="493">
        <v>0</v>
      </c>
      <c r="IR88" s="493">
        <v>0</v>
      </c>
      <c r="IS88" s="493">
        <v>0</v>
      </c>
      <c r="IT88" s="493">
        <v>0</v>
      </c>
      <c r="IU88" s="493">
        <v>0</v>
      </c>
      <c r="IV88" s="493">
        <v>0</v>
      </c>
      <c r="IW88" s="493">
        <v>0</v>
      </c>
      <c r="IX88" s="493">
        <v>0</v>
      </c>
      <c r="IY88" s="493">
        <v>0</v>
      </c>
      <c r="IZ88" s="493">
        <v>0</v>
      </c>
      <c r="JA88" s="493">
        <v>0</v>
      </c>
      <c r="JB88" s="493">
        <v>0</v>
      </c>
      <c r="JC88" s="493">
        <v>0</v>
      </c>
      <c r="JD88" s="493">
        <v>0</v>
      </c>
      <c r="JE88" s="493">
        <v>0</v>
      </c>
      <c r="JF88" s="493">
        <v>0</v>
      </c>
      <c r="JG88" s="493">
        <v>0</v>
      </c>
      <c r="JH88" s="493">
        <v>0</v>
      </c>
      <c r="JI88" s="493">
        <v>0</v>
      </c>
      <c r="JJ88" s="493">
        <v>0</v>
      </c>
      <c r="JK88" s="493">
        <v>0</v>
      </c>
      <c r="JL88" s="493">
        <v>0</v>
      </c>
      <c r="JM88" s="493">
        <v>0</v>
      </c>
      <c r="JN88" s="493">
        <v>0</v>
      </c>
      <c r="JO88" s="493">
        <v>0</v>
      </c>
      <c r="JP88" s="493">
        <v>0</v>
      </c>
      <c r="JQ88" s="493">
        <v>0</v>
      </c>
      <c r="JR88" s="493">
        <v>0</v>
      </c>
      <c r="JS88" s="493">
        <v>0</v>
      </c>
      <c r="JT88" s="493">
        <v>0</v>
      </c>
      <c r="JU88" s="493">
        <v>0</v>
      </c>
      <c r="JV88" s="493">
        <v>0</v>
      </c>
      <c r="JW88" s="493">
        <v>0</v>
      </c>
      <c r="JX88" s="493">
        <v>0</v>
      </c>
      <c r="JY88" s="493">
        <v>0</v>
      </c>
      <c r="JZ88" s="493">
        <v>0</v>
      </c>
      <c r="KA88" s="493">
        <v>0</v>
      </c>
      <c r="KB88" s="493">
        <v>0</v>
      </c>
      <c r="KC88" s="493">
        <v>0</v>
      </c>
      <c r="KD88" s="493">
        <v>0</v>
      </c>
      <c r="KE88" s="493">
        <v>0</v>
      </c>
      <c r="KF88" s="493">
        <v>0</v>
      </c>
      <c r="KG88" s="493">
        <v>0</v>
      </c>
      <c r="KH88" s="493">
        <v>0</v>
      </c>
      <c r="KI88" s="493">
        <v>0</v>
      </c>
      <c r="KJ88" s="493">
        <v>0</v>
      </c>
      <c r="KK88" s="493">
        <v>0</v>
      </c>
      <c r="KL88" s="493">
        <v>0</v>
      </c>
      <c r="KM88" s="493">
        <v>0</v>
      </c>
      <c r="KN88" s="493">
        <v>0</v>
      </c>
      <c r="KO88" s="493">
        <v>0</v>
      </c>
      <c r="KP88" s="493">
        <v>0</v>
      </c>
      <c r="KQ88" s="493">
        <v>0</v>
      </c>
      <c r="KR88" s="493">
        <v>0</v>
      </c>
      <c r="KS88" s="493">
        <v>0</v>
      </c>
      <c r="KT88" s="493">
        <v>0</v>
      </c>
      <c r="KU88" s="493">
        <v>0</v>
      </c>
      <c r="KV88" s="493">
        <v>0</v>
      </c>
      <c r="KW88" s="493">
        <v>0</v>
      </c>
      <c r="KX88" s="493">
        <v>0</v>
      </c>
      <c r="KY88" s="493">
        <v>0</v>
      </c>
      <c r="KZ88" s="493">
        <v>0</v>
      </c>
      <c r="LA88" s="493">
        <v>0</v>
      </c>
      <c r="LB88" s="493">
        <v>0</v>
      </c>
      <c r="LC88" s="493">
        <v>0</v>
      </c>
      <c r="LD88" s="493">
        <v>0</v>
      </c>
      <c r="LE88" s="493">
        <v>0</v>
      </c>
      <c r="LF88" s="493">
        <v>0</v>
      </c>
      <c r="LG88" s="493">
        <v>0</v>
      </c>
      <c r="LH88" s="493">
        <v>0</v>
      </c>
      <c r="LI88" s="493">
        <v>0</v>
      </c>
      <c r="LJ88" s="493">
        <v>0</v>
      </c>
      <c r="LK88" s="493">
        <v>0</v>
      </c>
      <c r="LL88" s="493">
        <v>0</v>
      </c>
      <c r="LM88" s="493">
        <v>0</v>
      </c>
      <c r="LN88" s="493">
        <v>0</v>
      </c>
      <c r="LO88" s="493">
        <v>0</v>
      </c>
      <c r="LP88" s="493">
        <v>0</v>
      </c>
      <c r="LQ88" s="493">
        <v>0</v>
      </c>
      <c r="LR88" s="493">
        <v>0</v>
      </c>
      <c r="LS88" s="493">
        <v>0</v>
      </c>
      <c r="LT88" s="493">
        <v>0</v>
      </c>
      <c r="LU88" s="493">
        <v>0</v>
      </c>
      <c r="LV88" s="493">
        <v>0</v>
      </c>
      <c r="LW88" s="493">
        <v>0</v>
      </c>
      <c r="LX88" s="493">
        <v>0</v>
      </c>
      <c r="LY88" s="493">
        <v>0</v>
      </c>
      <c r="LZ88" s="493">
        <v>0</v>
      </c>
      <c r="MA88" s="493">
        <v>0</v>
      </c>
      <c r="MB88" s="493">
        <v>0</v>
      </c>
      <c r="MC88" s="493">
        <v>0</v>
      </c>
      <c r="MD88" s="493">
        <v>0</v>
      </c>
      <c r="ME88" s="493">
        <v>0</v>
      </c>
      <c r="MF88" s="493">
        <v>0</v>
      </c>
      <c r="MG88" s="493">
        <v>0</v>
      </c>
      <c r="MH88" s="493">
        <v>0</v>
      </c>
      <c r="MI88" s="493">
        <v>0</v>
      </c>
      <c r="MJ88" s="493">
        <v>0</v>
      </c>
      <c r="MK88" s="493">
        <v>0</v>
      </c>
      <c r="ML88" s="493">
        <v>0</v>
      </c>
      <c r="MM88" s="493">
        <v>0</v>
      </c>
      <c r="MN88" s="493">
        <v>0</v>
      </c>
      <c r="MO88" s="493">
        <v>0</v>
      </c>
      <c r="MP88" s="493">
        <v>0</v>
      </c>
      <c r="MQ88" s="493">
        <v>0</v>
      </c>
      <c r="MR88" s="493">
        <v>0</v>
      </c>
      <c r="MS88" s="493">
        <v>0</v>
      </c>
      <c r="MT88" s="493">
        <v>0</v>
      </c>
      <c r="MU88" s="493">
        <v>0</v>
      </c>
      <c r="MV88" s="493">
        <v>0</v>
      </c>
      <c r="MW88" s="493">
        <v>0</v>
      </c>
      <c r="MX88" s="493">
        <v>0</v>
      </c>
      <c r="MY88" s="493">
        <v>0</v>
      </c>
      <c r="MZ88" s="493">
        <v>0</v>
      </c>
      <c r="NA88" s="493">
        <v>0</v>
      </c>
      <c r="NB88" s="493">
        <v>0</v>
      </c>
      <c r="NC88" s="493">
        <v>0</v>
      </c>
      <c r="ND88" s="493">
        <v>0</v>
      </c>
      <c r="NE88" s="493">
        <v>0</v>
      </c>
      <c r="NF88" s="493">
        <v>0</v>
      </c>
      <c r="NG88" s="493">
        <v>0</v>
      </c>
      <c r="NH88" s="493">
        <v>0</v>
      </c>
      <c r="NI88" s="493">
        <v>0</v>
      </c>
      <c r="NJ88" s="493">
        <v>0</v>
      </c>
      <c r="NK88" s="493">
        <v>0</v>
      </c>
      <c r="NL88" s="493">
        <v>0</v>
      </c>
      <c r="NM88" s="493">
        <v>0</v>
      </c>
      <c r="NN88" s="493">
        <v>0</v>
      </c>
      <c r="NO88" s="493">
        <v>0</v>
      </c>
      <c r="NP88" s="493">
        <v>0</v>
      </c>
      <c r="NQ88" s="493">
        <v>0</v>
      </c>
      <c r="NR88" s="493">
        <v>0</v>
      </c>
      <c r="NS88" s="493">
        <v>0</v>
      </c>
      <c r="NT88" s="493">
        <v>0</v>
      </c>
      <c r="NU88" s="493">
        <v>0</v>
      </c>
      <c r="NV88" s="493">
        <v>0</v>
      </c>
      <c r="NW88" s="493">
        <v>0</v>
      </c>
      <c r="NX88" s="493">
        <v>0</v>
      </c>
      <c r="NY88" s="493">
        <v>0</v>
      </c>
      <c r="NZ88" s="493">
        <v>0</v>
      </c>
      <c r="OA88" s="493">
        <v>0</v>
      </c>
      <c r="OB88" s="493">
        <v>0</v>
      </c>
      <c r="OC88" s="493">
        <v>0</v>
      </c>
      <c r="OD88" s="493">
        <v>0</v>
      </c>
      <c r="OE88" s="493">
        <v>0</v>
      </c>
      <c r="OF88" s="493">
        <v>0</v>
      </c>
      <c r="OG88" s="493">
        <v>0</v>
      </c>
      <c r="OH88" s="493">
        <v>0</v>
      </c>
      <c r="OI88" s="493">
        <v>0</v>
      </c>
      <c r="OJ88" s="493">
        <v>0</v>
      </c>
      <c r="OK88" s="493">
        <v>0</v>
      </c>
      <c r="OL88" s="493">
        <v>0</v>
      </c>
      <c r="OM88" s="493">
        <v>0</v>
      </c>
      <c r="ON88" s="493">
        <v>0</v>
      </c>
      <c r="OO88" s="493">
        <v>0</v>
      </c>
      <c r="OP88" s="493">
        <v>0</v>
      </c>
      <c r="OQ88" s="493">
        <v>0</v>
      </c>
      <c r="OR88" s="493">
        <v>0</v>
      </c>
      <c r="OS88" s="493">
        <v>0</v>
      </c>
      <c r="OT88" s="493">
        <v>0</v>
      </c>
      <c r="OU88" s="493">
        <v>0</v>
      </c>
      <c r="OV88" s="493">
        <v>0</v>
      </c>
      <c r="OW88" s="493">
        <v>0</v>
      </c>
      <c r="OX88" s="493">
        <v>0</v>
      </c>
      <c r="OY88" s="493">
        <v>0</v>
      </c>
      <c r="OZ88" s="493">
        <v>0</v>
      </c>
      <c r="PA88" s="493">
        <v>0</v>
      </c>
      <c r="PB88" s="493">
        <v>0</v>
      </c>
      <c r="PC88" s="493">
        <v>0</v>
      </c>
      <c r="PD88" s="493">
        <v>0</v>
      </c>
      <c r="PE88" s="493">
        <v>0</v>
      </c>
      <c r="PF88" s="493">
        <v>0</v>
      </c>
      <c r="PG88" s="493">
        <v>0</v>
      </c>
      <c r="PH88" s="493">
        <v>0</v>
      </c>
      <c r="PI88" s="493">
        <v>0</v>
      </c>
      <c r="PJ88" s="493">
        <v>0</v>
      </c>
      <c r="PK88" s="493">
        <v>0</v>
      </c>
      <c r="PL88" s="493">
        <v>0</v>
      </c>
      <c r="PM88" s="493">
        <v>0</v>
      </c>
      <c r="PN88" s="493">
        <v>0</v>
      </c>
      <c r="PO88" s="493">
        <v>0</v>
      </c>
      <c r="PP88" s="493">
        <v>0</v>
      </c>
      <c r="PQ88" s="493">
        <v>0</v>
      </c>
      <c r="PR88" s="493">
        <v>0</v>
      </c>
      <c r="PS88" s="493">
        <v>0</v>
      </c>
      <c r="PT88" s="493">
        <v>0</v>
      </c>
      <c r="PU88" s="493">
        <v>0</v>
      </c>
      <c r="PV88" s="493">
        <v>0</v>
      </c>
      <c r="PW88" s="493">
        <v>0</v>
      </c>
      <c r="PX88" s="493">
        <v>0</v>
      </c>
      <c r="PY88" s="493">
        <v>0</v>
      </c>
      <c r="PZ88" s="493">
        <v>0</v>
      </c>
      <c r="QA88" s="493">
        <v>0</v>
      </c>
      <c r="QB88" s="493">
        <v>0</v>
      </c>
      <c r="QC88" s="493">
        <v>0</v>
      </c>
      <c r="QD88" s="493">
        <v>0</v>
      </c>
      <c r="QE88" s="493">
        <v>0</v>
      </c>
      <c r="QF88" s="493">
        <v>0</v>
      </c>
      <c r="QG88" s="493">
        <v>0</v>
      </c>
      <c r="QH88" s="493">
        <v>0</v>
      </c>
      <c r="QI88" s="493">
        <v>0</v>
      </c>
      <c r="QJ88" s="493">
        <v>0</v>
      </c>
      <c r="QK88" s="493">
        <v>0</v>
      </c>
      <c r="QL88" s="493">
        <v>0</v>
      </c>
      <c r="QM88" s="493">
        <v>0</v>
      </c>
      <c r="QN88" s="493">
        <v>0</v>
      </c>
      <c r="QO88" s="493">
        <v>0</v>
      </c>
      <c r="QP88" s="493">
        <v>0</v>
      </c>
      <c r="QQ88" s="493">
        <v>0</v>
      </c>
      <c r="QR88" s="493">
        <v>0</v>
      </c>
      <c r="QS88" s="493">
        <v>0</v>
      </c>
      <c r="QT88" s="493">
        <v>0</v>
      </c>
      <c r="QU88" s="493">
        <v>0</v>
      </c>
      <c r="QV88" s="493">
        <v>0</v>
      </c>
      <c r="QW88" s="493">
        <v>0</v>
      </c>
      <c r="QX88" s="493">
        <v>0</v>
      </c>
      <c r="QY88" s="493">
        <v>0</v>
      </c>
      <c r="QZ88" s="493">
        <v>0</v>
      </c>
      <c r="RA88" s="493">
        <v>0</v>
      </c>
      <c r="RB88" s="493">
        <v>0</v>
      </c>
      <c r="RC88" s="493">
        <v>0</v>
      </c>
      <c r="RD88" s="493">
        <v>0</v>
      </c>
      <c r="RE88" s="493">
        <v>0</v>
      </c>
      <c r="RF88" s="493">
        <v>0</v>
      </c>
      <c r="RG88" s="493">
        <v>0</v>
      </c>
      <c r="RH88" s="493">
        <v>0</v>
      </c>
      <c r="RI88" s="493">
        <v>0</v>
      </c>
      <c r="RJ88" s="493">
        <v>0</v>
      </c>
      <c r="RK88" s="493">
        <v>0</v>
      </c>
      <c r="RL88" s="493">
        <v>0</v>
      </c>
      <c r="RM88" s="493">
        <v>0</v>
      </c>
      <c r="RN88" s="493">
        <v>0</v>
      </c>
      <c r="RO88" s="493">
        <v>0</v>
      </c>
      <c r="RP88" s="493">
        <v>0</v>
      </c>
      <c r="RQ88" s="493">
        <v>0</v>
      </c>
      <c r="RR88" s="493">
        <v>0</v>
      </c>
      <c r="RS88" s="493">
        <v>0</v>
      </c>
      <c r="RT88" s="493">
        <v>0</v>
      </c>
      <c r="RU88" s="493">
        <v>0</v>
      </c>
      <c r="RV88" s="493">
        <v>0</v>
      </c>
      <c r="RW88" s="493">
        <v>0</v>
      </c>
      <c r="RX88" s="493">
        <v>0</v>
      </c>
      <c r="RY88" s="493">
        <v>0</v>
      </c>
      <c r="RZ88" s="493">
        <v>0</v>
      </c>
      <c r="SA88" s="493">
        <v>0</v>
      </c>
      <c r="SB88" s="493">
        <v>0</v>
      </c>
      <c r="SC88" s="493">
        <v>0</v>
      </c>
      <c r="SD88" s="493">
        <v>0</v>
      </c>
      <c r="SE88" s="493">
        <v>0</v>
      </c>
      <c r="SF88" s="493">
        <v>0</v>
      </c>
      <c r="SG88" s="493">
        <v>0</v>
      </c>
      <c r="SH88" s="493">
        <v>0</v>
      </c>
      <c r="SI88" s="471"/>
      <c r="SJ88" s="452"/>
      <c r="SK88" s="440"/>
      <c r="SL88" s="440"/>
      <c r="SM88" s="440"/>
    </row>
    <row r="89" spans="1:507" outlineLevel="3" x14ac:dyDescent="0.25">
      <c r="A89" s="440"/>
      <c r="B89" s="449"/>
      <c r="C89" s="659">
        <f>INT($C$40)+3</f>
        <v>4</v>
      </c>
      <c r="D89" s="471"/>
      <c r="E89" s="529"/>
      <c r="F89" s="529"/>
      <c r="G89" s="471"/>
      <c r="H89" s="683"/>
      <c r="I89" s="683" t="s">
        <v>882</v>
      </c>
      <c r="J89" s="684">
        <f t="shared" si="88"/>
        <v>10</v>
      </c>
      <c r="K89" s="685">
        <v>0</v>
      </c>
      <c r="L89" s="685">
        <v>0</v>
      </c>
      <c r="M89" s="685">
        <v>0</v>
      </c>
      <c r="N89" s="685">
        <v>0</v>
      </c>
      <c r="O89" s="685">
        <v>0</v>
      </c>
      <c r="P89" s="685">
        <v>0</v>
      </c>
      <c r="Q89" s="685">
        <v>0</v>
      </c>
      <c r="R89" s="685">
        <v>0</v>
      </c>
      <c r="S89" s="685">
        <v>0</v>
      </c>
      <c r="T89" s="685">
        <v>0</v>
      </c>
      <c r="U89" s="685">
        <v>0</v>
      </c>
      <c r="V89" s="685">
        <v>0</v>
      </c>
      <c r="W89" s="685">
        <v>0</v>
      </c>
      <c r="X89" s="685">
        <v>0</v>
      </c>
      <c r="Y89" s="685">
        <v>0</v>
      </c>
      <c r="Z89" s="685">
        <v>0</v>
      </c>
      <c r="AA89" s="685">
        <v>0</v>
      </c>
      <c r="AB89" s="685">
        <v>0</v>
      </c>
      <c r="AC89" s="685">
        <v>0</v>
      </c>
      <c r="AD89" s="685">
        <v>0</v>
      </c>
      <c r="AE89" s="685">
        <v>0</v>
      </c>
      <c r="AF89" s="685">
        <v>0</v>
      </c>
      <c r="AG89" s="685">
        <v>0</v>
      </c>
      <c r="AH89" s="685">
        <v>0</v>
      </c>
      <c r="AI89" s="685">
        <v>0</v>
      </c>
      <c r="AJ89" s="685">
        <v>0</v>
      </c>
      <c r="AK89" s="685">
        <v>0</v>
      </c>
      <c r="AL89" s="685">
        <v>0</v>
      </c>
      <c r="AM89" s="685">
        <v>0</v>
      </c>
      <c r="AN89" s="685">
        <v>0</v>
      </c>
      <c r="AO89" s="685">
        <v>0</v>
      </c>
      <c r="AP89" s="685">
        <v>0</v>
      </c>
      <c r="AQ89" s="685">
        <v>0</v>
      </c>
      <c r="AR89" s="685">
        <v>0</v>
      </c>
      <c r="AS89" s="685">
        <v>0</v>
      </c>
      <c r="AT89" s="685">
        <v>0</v>
      </c>
      <c r="AU89" s="685">
        <v>0</v>
      </c>
      <c r="AV89" s="685">
        <v>0</v>
      </c>
      <c r="AW89" s="685">
        <v>0</v>
      </c>
      <c r="AX89" s="685">
        <v>0</v>
      </c>
      <c r="AY89" s="685">
        <v>0</v>
      </c>
      <c r="AZ89" s="685">
        <v>0</v>
      </c>
      <c r="BA89" s="685">
        <v>0</v>
      </c>
      <c r="BB89" s="685">
        <v>0</v>
      </c>
      <c r="BC89" s="685">
        <v>0</v>
      </c>
      <c r="BD89" s="685">
        <v>0</v>
      </c>
      <c r="BE89" s="685">
        <v>0</v>
      </c>
      <c r="BF89" s="685">
        <v>0</v>
      </c>
      <c r="BG89" s="685">
        <v>0</v>
      </c>
      <c r="BH89" s="685">
        <v>0</v>
      </c>
      <c r="BI89" s="685">
        <v>0</v>
      </c>
      <c r="BJ89" s="685">
        <v>0</v>
      </c>
      <c r="BK89" s="685">
        <v>0</v>
      </c>
      <c r="BL89" s="685">
        <v>0</v>
      </c>
      <c r="BM89" s="685">
        <v>0</v>
      </c>
      <c r="BN89" s="685">
        <v>0</v>
      </c>
      <c r="BO89" s="685">
        <v>0</v>
      </c>
      <c r="BP89" s="685">
        <v>0</v>
      </c>
      <c r="BQ89" s="685">
        <v>0</v>
      </c>
      <c r="BR89" s="685">
        <v>0</v>
      </c>
      <c r="BS89" s="685">
        <v>0</v>
      </c>
      <c r="BT89" s="685">
        <v>0</v>
      </c>
      <c r="BU89" s="685">
        <v>0</v>
      </c>
      <c r="BV89" s="685">
        <v>0</v>
      </c>
      <c r="BW89" s="685">
        <v>0</v>
      </c>
      <c r="BX89" s="685">
        <v>0</v>
      </c>
      <c r="BY89" s="685">
        <v>0</v>
      </c>
      <c r="BZ89" s="685">
        <v>0</v>
      </c>
      <c r="CA89" s="685">
        <v>0</v>
      </c>
      <c r="CB89" s="685">
        <v>0</v>
      </c>
      <c r="CC89" s="685">
        <v>0</v>
      </c>
      <c r="CD89" s="685">
        <v>0</v>
      </c>
      <c r="CE89" s="685">
        <v>0</v>
      </c>
      <c r="CF89" s="685">
        <v>0</v>
      </c>
      <c r="CG89" s="685">
        <v>0</v>
      </c>
      <c r="CH89" s="685">
        <v>0</v>
      </c>
      <c r="CI89" s="685">
        <v>0</v>
      </c>
      <c r="CJ89" s="685">
        <v>0</v>
      </c>
      <c r="CK89" s="685">
        <v>0</v>
      </c>
      <c r="CL89" s="685">
        <v>0</v>
      </c>
      <c r="CM89" s="685">
        <v>0</v>
      </c>
      <c r="CN89" s="685">
        <v>0</v>
      </c>
      <c r="CO89" s="685">
        <v>0</v>
      </c>
      <c r="CP89" s="685">
        <v>0</v>
      </c>
      <c r="CQ89" s="685">
        <v>0</v>
      </c>
      <c r="CR89" s="685">
        <v>0</v>
      </c>
      <c r="CS89" s="685">
        <v>0</v>
      </c>
      <c r="CT89" s="685">
        <v>0</v>
      </c>
      <c r="CU89" s="685">
        <v>0</v>
      </c>
      <c r="CV89" s="685">
        <v>0</v>
      </c>
      <c r="CW89" s="685">
        <v>0</v>
      </c>
      <c r="CX89" s="685">
        <v>0</v>
      </c>
      <c r="CY89" s="685">
        <v>0</v>
      </c>
      <c r="CZ89" s="685">
        <v>0</v>
      </c>
      <c r="DA89" s="685">
        <v>0</v>
      </c>
      <c r="DB89" s="685">
        <v>0</v>
      </c>
      <c r="DC89" s="685">
        <v>0</v>
      </c>
      <c r="DD89" s="685">
        <v>0</v>
      </c>
      <c r="DE89" s="685">
        <v>0</v>
      </c>
      <c r="DF89" s="685">
        <v>0</v>
      </c>
      <c r="DG89" s="685">
        <v>0</v>
      </c>
      <c r="DH89" s="685">
        <v>0</v>
      </c>
      <c r="DI89" s="685">
        <v>0</v>
      </c>
      <c r="DJ89" s="685">
        <v>0</v>
      </c>
      <c r="DK89" s="685">
        <v>0</v>
      </c>
      <c r="DL89" s="685">
        <v>0</v>
      </c>
      <c r="DM89" s="685">
        <v>0</v>
      </c>
      <c r="DN89" s="685">
        <v>0</v>
      </c>
      <c r="DO89" s="685">
        <v>0</v>
      </c>
      <c r="DP89" s="685">
        <v>0</v>
      </c>
      <c r="DQ89" s="685">
        <v>0</v>
      </c>
      <c r="DR89" s="685">
        <v>0</v>
      </c>
      <c r="DS89" s="685">
        <v>0</v>
      </c>
      <c r="DT89" s="685">
        <v>0</v>
      </c>
      <c r="DU89" s="685">
        <v>0</v>
      </c>
      <c r="DV89" s="685">
        <v>0</v>
      </c>
      <c r="DW89" s="685">
        <v>0</v>
      </c>
      <c r="DX89" s="685">
        <v>0</v>
      </c>
      <c r="DY89" s="685">
        <v>0</v>
      </c>
      <c r="DZ89" s="685">
        <v>0</v>
      </c>
      <c r="EA89" s="685">
        <v>0</v>
      </c>
      <c r="EB89" s="685">
        <v>0</v>
      </c>
      <c r="EC89" s="685">
        <v>0</v>
      </c>
      <c r="ED89" s="685">
        <v>0</v>
      </c>
      <c r="EE89" s="685">
        <v>0</v>
      </c>
      <c r="EF89" s="685">
        <v>0</v>
      </c>
      <c r="EG89" s="685">
        <v>0</v>
      </c>
      <c r="EH89" s="685">
        <v>0</v>
      </c>
      <c r="EI89" s="685">
        <v>0</v>
      </c>
      <c r="EJ89" s="685">
        <v>0</v>
      </c>
      <c r="EK89" s="685">
        <v>0</v>
      </c>
      <c r="EL89" s="685">
        <v>0</v>
      </c>
      <c r="EM89" s="685">
        <v>0</v>
      </c>
      <c r="EN89" s="685">
        <v>0</v>
      </c>
      <c r="EO89" s="685">
        <v>0</v>
      </c>
      <c r="EP89" s="685">
        <v>0</v>
      </c>
      <c r="EQ89" s="685">
        <v>0</v>
      </c>
      <c r="ER89" s="685">
        <v>0</v>
      </c>
      <c r="ES89" s="685">
        <v>0</v>
      </c>
      <c r="ET89" s="685">
        <v>0</v>
      </c>
      <c r="EU89" s="685">
        <v>0</v>
      </c>
      <c r="EV89" s="685">
        <v>0</v>
      </c>
      <c r="EW89" s="685">
        <v>0</v>
      </c>
      <c r="EX89" s="685">
        <v>0</v>
      </c>
      <c r="EY89" s="685">
        <v>0</v>
      </c>
      <c r="EZ89" s="685">
        <v>0</v>
      </c>
      <c r="FA89" s="685">
        <v>0</v>
      </c>
      <c r="FB89" s="685">
        <v>0</v>
      </c>
      <c r="FC89" s="685">
        <v>0</v>
      </c>
      <c r="FD89" s="685">
        <v>0</v>
      </c>
      <c r="FE89" s="685">
        <v>0</v>
      </c>
      <c r="FF89" s="685">
        <v>0</v>
      </c>
      <c r="FG89" s="685">
        <v>0</v>
      </c>
      <c r="FH89" s="685">
        <v>0</v>
      </c>
      <c r="FI89" s="685">
        <v>0</v>
      </c>
      <c r="FJ89" s="685">
        <v>0</v>
      </c>
      <c r="FK89" s="685">
        <v>0</v>
      </c>
      <c r="FL89" s="685">
        <v>0</v>
      </c>
      <c r="FM89" s="685">
        <v>0</v>
      </c>
      <c r="FN89" s="685">
        <v>0</v>
      </c>
      <c r="FO89" s="685">
        <v>0</v>
      </c>
      <c r="FP89" s="685">
        <v>0</v>
      </c>
      <c r="FQ89" s="685">
        <v>0</v>
      </c>
      <c r="FR89" s="685">
        <v>0</v>
      </c>
      <c r="FS89" s="685">
        <v>0</v>
      </c>
      <c r="FT89" s="685">
        <v>0</v>
      </c>
      <c r="FU89" s="685">
        <v>0</v>
      </c>
      <c r="FV89" s="685">
        <v>0</v>
      </c>
      <c r="FW89" s="685">
        <v>0</v>
      </c>
      <c r="FX89" s="685">
        <v>0</v>
      </c>
      <c r="FY89" s="685">
        <v>0</v>
      </c>
      <c r="FZ89" s="685">
        <v>0</v>
      </c>
      <c r="GA89" s="685">
        <v>0</v>
      </c>
      <c r="GB89" s="685">
        <v>0</v>
      </c>
      <c r="GC89" s="685">
        <v>0</v>
      </c>
      <c r="GD89" s="685">
        <v>0</v>
      </c>
      <c r="GE89" s="685">
        <v>0</v>
      </c>
      <c r="GF89" s="685">
        <v>0</v>
      </c>
      <c r="GG89" s="685">
        <v>0</v>
      </c>
      <c r="GH89" s="685">
        <v>0</v>
      </c>
      <c r="GI89" s="685">
        <v>0</v>
      </c>
      <c r="GJ89" s="685">
        <v>0</v>
      </c>
      <c r="GK89" s="685">
        <v>0</v>
      </c>
      <c r="GL89" s="685">
        <v>0</v>
      </c>
      <c r="GM89" s="685">
        <v>0</v>
      </c>
      <c r="GN89" s="685">
        <v>0</v>
      </c>
      <c r="GO89" s="685">
        <v>0</v>
      </c>
      <c r="GP89" s="685">
        <v>0</v>
      </c>
      <c r="GQ89" s="685">
        <v>0</v>
      </c>
      <c r="GR89" s="685">
        <v>0</v>
      </c>
      <c r="GS89" s="685">
        <v>0</v>
      </c>
      <c r="GT89" s="685">
        <v>0</v>
      </c>
      <c r="GU89" s="685">
        <v>0</v>
      </c>
      <c r="GV89" s="685">
        <v>0</v>
      </c>
      <c r="GW89" s="685">
        <v>0</v>
      </c>
      <c r="GX89" s="685">
        <v>0</v>
      </c>
      <c r="GY89" s="685">
        <v>0</v>
      </c>
      <c r="GZ89" s="685">
        <v>0</v>
      </c>
      <c r="HA89" s="685">
        <v>0</v>
      </c>
      <c r="HB89" s="685">
        <v>0</v>
      </c>
      <c r="HC89" s="685">
        <v>0</v>
      </c>
      <c r="HD89" s="685">
        <v>0</v>
      </c>
      <c r="HE89" s="685">
        <v>0</v>
      </c>
      <c r="HF89" s="685">
        <v>0</v>
      </c>
      <c r="HG89" s="685">
        <v>0</v>
      </c>
      <c r="HH89" s="685">
        <v>0</v>
      </c>
      <c r="HI89" s="685">
        <v>0</v>
      </c>
      <c r="HJ89" s="685">
        <v>0</v>
      </c>
      <c r="HK89" s="685">
        <v>0</v>
      </c>
      <c r="HL89" s="685">
        <v>0</v>
      </c>
      <c r="HM89" s="685">
        <v>0</v>
      </c>
      <c r="HN89" s="685">
        <v>0</v>
      </c>
      <c r="HO89" s="685">
        <v>0</v>
      </c>
      <c r="HP89" s="685">
        <v>0</v>
      </c>
      <c r="HQ89" s="685">
        <v>0</v>
      </c>
      <c r="HR89" s="685">
        <v>0</v>
      </c>
      <c r="HS89" s="685">
        <v>0</v>
      </c>
      <c r="HT89" s="685">
        <v>0</v>
      </c>
      <c r="HU89" s="685">
        <v>0</v>
      </c>
      <c r="HV89" s="685">
        <v>0</v>
      </c>
      <c r="HW89" s="685">
        <v>0</v>
      </c>
      <c r="HX89" s="685">
        <v>0</v>
      </c>
      <c r="HY89" s="685">
        <v>0</v>
      </c>
      <c r="HZ89" s="685">
        <v>0</v>
      </c>
      <c r="IA89" s="685">
        <v>0</v>
      </c>
      <c r="IB89" s="685">
        <v>0</v>
      </c>
      <c r="IC89" s="685">
        <v>0</v>
      </c>
      <c r="ID89" s="685">
        <v>0</v>
      </c>
      <c r="IE89" s="685">
        <v>0</v>
      </c>
      <c r="IF89" s="685">
        <v>0</v>
      </c>
      <c r="IG89" s="685">
        <v>0</v>
      </c>
      <c r="IH89" s="685">
        <v>0</v>
      </c>
      <c r="II89" s="685">
        <v>0</v>
      </c>
      <c r="IJ89" s="685">
        <v>0</v>
      </c>
      <c r="IK89" s="685">
        <v>0</v>
      </c>
      <c r="IL89" s="685">
        <v>0</v>
      </c>
      <c r="IM89" s="685">
        <v>0</v>
      </c>
      <c r="IN89" s="685">
        <v>0</v>
      </c>
      <c r="IO89" s="685">
        <v>0</v>
      </c>
      <c r="IP89" s="685">
        <v>0</v>
      </c>
      <c r="IQ89" s="685">
        <v>0</v>
      </c>
      <c r="IR89" s="685">
        <v>0</v>
      </c>
      <c r="IS89" s="685">
        <v>0</v>
      </c>
      <c r="IT89" s="685">
        <v>0</v>
      </c>
      <c r="IU89" s="685">
        <v>0</v>
      </c>
      <c r="IV89" s="685">
        <v>0</v>
      </c>
      <c r="IW89" s="685">
        <v>0</v>
      </c>
      <c r="IX89" s="685">
        <v>0</v>
      </c>
      <c r="IY89" s="685">
        <v>0</v>
      </c>
      <c r="IZ89" s="685">
        <v>0</v>
      </c>
      <c r="JA89" s="685">
        <v>0</v>
      </c>
      <c r="JB89" s="685">
        <v>0</v>
      </c>
      <c r="JC89" s="685">
        <v>0</v>
      </c>
      <c r="JD89" s="685">
        <v>0</v>
      </c>
      <c r="JE89" s="685">
        <v>0</v>
      </c>
      <c r="JF89" s="685">
        <v>0</v>
      </c>
      <c r="JG89" s="685">
        <v>0</v>
      </c>
      <c r="JH89" s="685">
        <v>0</v>
      </c>
      <c r="JI89" s="685">
        <v>0</v>
      </c>
      <c r="JJ89" s="685">
        <v>0</v>
      </c>
      <c r="JK89" s="685">
        <v>0</v>
      </c>
      <c r="JL89" s="685">
        <v>0</v>
      </c>
      <c r="JM89" s="685">
        <v>0</v>
      </c>
      <c r="JN89" s="685">
        <v>0</v>
      </c>
      <c r="JO89" s="685">
        <v>0</v>
      </c>
      <c r="JP89" s="685">
        <v>0</v>
      </c>
      <c r="JQ89" s="685">
        <v>0</v>
      </c>
      <c r="JR89" s="685">
        <v>0</v>
      </c>
      <c r="JS89" s="685">
        <v>0</v>
      </c>
      <c r="JT89" s="685">
        <v>0</v>
      </c>
      <c r="JU89" s="685">
        <v>0</v>
      </c>
      <c r="JV89" s="685">
        <v>0</v>
      </c>
      <c r="JW89" s="685">
        <v>0</v>
      </c>
      <c r="JX89" s="685">
        <v>0</v>
      </c>
      <c r="JY89" s="685">
        <v>0</v>
      </c>
      <c r="JZ89" s="685">
        <v>0</v>
      </c>
      <c r="KA89" s="685">
        <v>0</v>
      </c>
      <c r="KB89" s="685">
        <v>0</v>
      </c>
      <c r="KC89" s="685">
        <v>0</v>
      </c>
      <c r="KD89" s="685">
        <v>0</v>
      </c>
      <c r="KE89" s="685">
        <v>0</v>
      </c>
      <c r="KF89" s="685">
        <v>0</v>
      </c>
      <c r="KG89" s="685">
        <v>0</v>
      </c>
      <c r="KH89" s="685">
        <v>0</v>
      </c>
      <c r="KI89" s="685">
        <v>0</v>
      </c>
      <c r="KJ89" s="685">
        <v>0</v>
      </c>
      <c r="KK89" s="685">
        <v>0</v>
      </c>
      <c r="KL89" s="685">
        <v>0</v>
      </c>
      <c r="KM89" s="685">
        <v>0</v>
      </c>
      <c r="KN89" s="685">
        <v>0</v>
      </c>
      <c r="KO89" s="685">
        <v>0</v>
      </c>
      <c r="KP89" s="685">
        <v>0</v>
      </c>
      <c r="KQ89" s="685">
        <v>0</v>
      </c>
      <c r="KR89" s="685">
        <v>0</v>
      </c>
      <c r="KS89" s="685">
        <v>0</v>
      </c>
      <c r="KT89" s="685">
        <v>0</v>
      </c>
      <c r="KU89" s="685">
        <v>0</v>
      </c>
      <c r="KV89" s="685">
        <v>0</v>
      </c>
      <c r="KW89" s="685">
        <v>0</v>
      </c>
      <c r="KX89" s="685">
        <v>0</v>
      </c>
      <c r="KY89" s="685">
        <v>0</v>
      </c>
      <c r="KZ89" s="685">
        <v>0</v>
      </c>
      <c r="LA89" s="685">
        <v>0</v>
      </c>
      <c r="LB89" s="685">
        <v>0</v>
      </c>
      <c r="LC89" s="685">
        <v>0</v>
      </c>
      <c r="LD89" s="685">
        <v>0</v>
      </c>
      <c r="LE89" s="685">
        <v>0</v>
      </c>
      <c r="LF89" s="685">
        <v>0</v>
      </c>
      <c r="LG89" s="685">
        <v>0</v>
      </c>
      <c r="LH89" s="685">
        <v>0</v>
      </c>
      <c r="LI89" s="685">
        <v>0</v>
      </c>
      <c r="LJ89" s="685">
        <v>0</v>
      </c>
      <c r="LK89" s="685">
        <v>0</v>
      </c>
      <c r="LL89" s="685">
        <v>0</v>
      </c>
      <c r="LM89" s="685">
        <v>0</v>
      </c>
      <c r="LN89" s="685">
        <v>0</v>
      </c>
      <c r="LO89" s="685">
        <v>0</v>
      </c>
      <c r="LP89" s="685">
        <v>0</v>
      </c>
      <c r="LQ89" s="685">
        <v>0</v>
      </c>
      <c r="LR89" s="685">
        <v>0</v>
      </c>
      <c r="LS89" s="685">
        <v>0</v>
      </c>
      <c r="LT89" s="685">
        <v>0</v>
      </c>
      <c r="LU89" s="685">
        <v>0</v>
      </c>
      <c r="LV89" s="685">
        <v>0</v>
      </c>
      <c r="LW89" s="685">
        <v>0</v>
      </c>
      <c r="LX89" s="685">
        <v>0</v>
      </c>
      <c r="LY89" s="685">
        <v>0</v>
      </c>
      <c r="LZ89" s="685">
        <v>0</v>
      </c>
      <c r="MA89" s="685">
        <v>0</v>
      </c>
      <c r="MB89" s="685">
        <v>0</v>
      </c>
      <c r="MC89" s="685">
        <v>0</v>
      </c>
      <c r="MD89" s="685">
        <v>0</v>
      </c>
      <c r="ME89" s="685">
        <v>0</v>
      </c>
      <c r="MF89" s="685">
        <v>0</v>
      </c>
      <c r="MG89" s="685">
        <v>0</v>
      </c>
      <c r="MH89" s="685">
        <v>0</v>
      </c>
      <c r="MI89" s="685">
        <v>0</v>
      </c>
      <c r="MJ89" s="685">
        <v>0</v>
      </c>
      <c r="MK89" s="685">
        <v>0</v>
      </c>
      <c r="ML89" s="685">
        <v>0</v>
      </c>
      <c r="MM89" s="685">
        <v>0</v>
      </c>
      <c r="MN89" s="685">
        <v>0</v>
      </c>
      <c r="MO89" s="685">
        <v>0</v>
      </c>
      <c r="MP89" s="685">
        <v>0</v>
      </c>
      <c r="MQ89" s="685">
        <v>0</v>
      </c>
      <c r="MR89" s="685">
        <v>0</v>
      </c>
      <c r="MS89" s="685">
        <v>0</v>
      </c>
      <c r="MT89" s="685">
        <v>0</v>
      </c>
      <c r="MU89" s="685">
        <v>0</v>
      </c>
      <c r="MV89" s="685">
        <v>0</v>
      </c>
      <c r="MW89" s="685">
        <v>0</v>
      </c>
      <c r="MX89" s="685">
        <v>0</v>
      </c>
      <c r="MY89" s="685">
        <v>0</v>
      </c>
      <c r="MZ89" s="685">
        <v>0</v>
      </c>
      <c r="NA89" s="685">
        <v>0</v>
      </c>
      <c r="NB89" s="685">
        <v>0</v>
      </c>
      <c r="NC89" s="685">
        <v>0</v>
      </c>
      <c r="ND89" s="685">
        <v>0</v>
      </c>
      <c r="NE89" s="685">
        <v>0</v>
      </c>
      <c r="NF89" s="685">
        <v>0</v>
      </c>
      <c r="NG89" s="685">
        <v>0</v>
      </c>
      <c r="NH89" s="685">
        <v>0</v>
      </c>
      <c r="NI89" s="685">
        <v>0</v>
      </c>
      <c r="NJ89" s="685">
        <v>0</v>
      </c>
      <c r="NK89" s="685">
        <v>0</v>
      </c>
      <c r="NL89" s="685">
        <v>0</v>
      </c>
      <c r="NM89" s="685">
        <v>0</v>
      </c>
      <c r="NN89" s="685">
        <v>0</v>
      </c>
      <c r="NO89" s="685">
        <v>0</v>
      </c>
      <c r="NP89" s="685">
        <v>0</v>
      </c>
      <c r="NQ89" s="685">
        <v>0</v>
      </c>
      <c r="NR89" s="685">
        <v>0</v>
      </c>
      <c r="NS89" s="685">
        <v>0</v>
      </c>
      <c r="NT89" s="685">
        <v>0</v>
      </c>
      <c r="NU89" s="685">
        <v>0</v>
      </c>
      <c r="NV89" s="685">
        <v>0</v>
      </c>
      <c r="NW89" s="685">
        <v>0</v>
      </c>
      <c r="NX89" s="685">
        <v>0</v>
      </c>
      <c r="NY89" s="685">
        <v>0</v>
      </c>
      <c r="NZ89" s="685">
        <v>0</v>
      </c>
      <c r="OA89" s="685">
        <v>0</v>
      </c>
      <c r="OB89" s="685">
        <v>0</v>
      </c>
      <c r="OC89" s="685">
        <v>0</v>
      </c>
      <c r="OD89" s="685">
        <v>0</v>
      </c>
      <c r="OE89" s="685">
        <v>0</v>
      </c>
      <c r="OF89" s="685">
        <v>0</v>
      </c>
      <c r="OG89" s="685">
        <v>0</v>
      </c>
      <c r="OH89" s="685">
        <v>0</v>
      </c>
      <c r="OI89" s="685">
        <v>0</v>
      </c>
      <c r="OJ89" s="685">
        <v>0</v>
      </c>
      <c r="OK89" s="685">
        <v>0</v>
      </c>
      <c r="OL89" s="685">
        <v>0</v>
      </c>
      <c r="OM89" s="685">
        <v>0</v>
      </c>
      <c r="ON89" s="685">
        <v>0</v>
      </c>
      <c r="OO89" s="685">
        <v>0</v>
      </c>
      <c r="OP89" s="685">
        <v>0</v>
      </c>
      <c r="OQ89" s="685">
        <v>0</v>
      </c>
      <c r="OR89" s="685">
        <v>0</v>
      </c>
      <c r="OS89" s="685">
        <v>0</v>
      </c>
      <c r="OT89" s="685">
        <v>0</v>
      </c>
      <c r="OU89" s="685">
        <v>0</v>
      </c>
      <c r="OV89" s="685">
        <v>0</v>
      </c>
      <c r="OW89" s="685">
        <v>0</v>
      </c>
      <c r="OX89" s="685">
        <v>0</v>
      </c>
      <c r="OY89" s="685">
        <v>0</v>
      </c>
      <c r="OZ89" s="685">
        <v>0</v>
      </c>
      <c r="PA89" s="685">
        <v>0</v>
      </c>
      <c r="PB89" s="685">
        <v>0</v>
      </c>
      <c r="PC89" s="685">
        <v>0</v>
      </c>
      <c r="PD89" s="685">
        <v>0</v>
      </c>
      <c r="PE89" s="685">
        <v>0</v>
      </c>
      <c r="PF89" s="685">
        <v>0</v>
      </c>
      <c r="PG89" s="685">
        <v>0</v>
      </c>
      <c r="PH89" s="685">
        <v>0</v>
      </c>
      <c r="PI89" s="685">
        <v>0</v>
      </c>
      <c r="PJ89" s="685">
        <v>0</v>
      </c>
      <c r="PK89" s="685">
        <v>0</v>
      </c>
      <c r="PL89" s="685">
        <v>0</v>
      </c>
      <c r="PM89" s="685">
        <v>0</v>
      </c>
      <c r="PN89" s="685">
        <v>0</v>
      </c>
      <c r="PO89" s="685">
        <v>0</v>
      </c>
      <c r="PP89" s="685">
        <v>0</v>
      </c>
      <c r="PQ89" s="685">
        <v>0</v>
      </c>
      <c r="PR89" s="685">
        <v>0</v>
      </c>
      <c r="PS89" s="685">
        <v>0</v>
      </c>
      <c r="PT89" s="685">
        <v>0</v>
      </c>
      <c r="PU89" s="685">
        <v>0</v>
      </c>
      <c r="PV89" s="685">
        <v>0</v>
      </c>
      <c r="PW89" s="685">
        <v>0</v>
      </c>
      <c r="PX89" s="685">
        <v>0</v>
      </c>
      <c r="PY89" s="685">
        <v>0</v>
      </c>
      <c r="PZ89" s="685">
        <v>0</v>
      </c>
      <c r="QA89" s="685">
        <v>0</v>
      </c>
      <c r="QB89" s="685">
        <v>0</v>
      </c>
      <c r="QC89" s="685">
        <v>0</v>
      </c>
      <c r="QD89" s="685">
        <v>0</v>
      </c>
      <c r="QE89" s="685">
        <v>0</v>
      </c>
      <c r="QF89" s="685">
        <v>0</v>
      </c>
      <c r="QG89" s="685">
        <v>0</v>
      </c>
      <c r="QH89" s="685">
        <v>0</v>
      </c>
      <c r="QI89" s="685">
        <v>0</v>
      </c>
      <c r="QJ89" s="685">
        <v>0</v>
      </c>
      <c r="QK89" s="685">
        <v>0</v>
      </c>
      <c r="QL89" s="685">
        <v>0</v>
      </c>
      <c r="QM89" s="685">
        <v>0</v>
      </c>
      <c r="QN89" s="685">
        <v>0</v>
      </c>
      <c r="QO89" s="685">
        <v>0</v>
      </c>
      <c r="QP89" s="685">
        <v>0</v>
      </c>
      <c r="QQ89" s="685">
        <v>0</v>
      </c>
      <c r="QR89" s="685">
        <v>0</v>
      </c>
      <c r="QS89" s="685">
        <v>0</v>
      </c>
      <c r="QT89" s="685">
        <v>0</v>
      </c>
      <c r="QU89" s="685">
        <v>0</v>
      </c>
      <c r="QV89" s="685">
        <v>0</v>
      </c>
      <c r="QW89" s="685">
        <v>0</v>
      </c>
      <c r="QX89" s="685">
        <v>0</v>
      </c>
      <c r="QY89" s="685">
        <v>0</v>
      </c>
      <c r="QZ89" s="685">
        <v>0</v>
      </c>
      <c r="RA89" s="685">
        <v>0</v>
      </c>
      <c r="RB89" s="685">
        <v>0</v>
      </c>
      <c r="RC89" s="685">
        <v>0</v>
      </c>
      <c r="RD89" s="685">
        <v>0</v>
      </c>
      <c r="RE89" s="685">
        <v>0</v>
      </c>
      <c r="RF89" s="685">
        <v>0</v>
      </c>
      <c r="RG89" s="685">
        <v>0</v>
      </c>
      <c r="RH89" s="685">
        <v>0</v>
      </c>
      <c r="RI89" s="685">
        <v>0</v>
      </c>
      <c r="RJ89" s="685">
        <v>0</v>
      </c>
      <c r="RK89" s="685">
        <v>0</v>
      </c>
      <c r="RL89" s="685">
        <v>0</v>
      </c>
      <c r="RM89" s="685">
        <v>0</v>
      </c>
      <c r="RN89" s="685">
        <v>0</v>
      </c>
      <c r="RO89" s="685">
        <v>0</v>
      </c>
      <c r="RP89" s="685">
        <v>0</v>
      </c>
      <c r="RQ89" s="685">
        <v>0</v>
      </c>
      <c r="RR89" s="685">
        <v>0</v>
      </c>
      <c r="RS89" s="685">
        <v>0</v>
      </c>
      <c r="RT89" s="685">
        <v>0</v>
      </c>
      <c r="RU89" s="685">
        <v>0</v>
      </c>
      <c r="RV89" s="685">
        <v>0</v>
      </c>
      <c r="RW89" s="685">
        <v>0</v>
      </c>
      <c r="RX89" s="685">
        <v>0</v>
      </c>
      <c r="RY89" s="685">
        <v>0</v>
      </c>
      <c r="RZ89" s="685">
        <v>0</v>
      </c>
      <c r="SA89" s="685">
        <v>0</v>
      </c>
      <c r="SB89" s="685">
        <v>0</v>
      </c>
      <c r="SC89" s="685">
        <v>0</v>
      </c>
      <c r="SD89" s="685">
        <v>0</v>
      </c>
      <c r="SE89" s="685">
        <v>0</v>
      </c>
      <c r="SF89" s="685">
        <v>0</v>
      </c>
      <c r="SG89" s="685">
        <v>0</v>
      </c>
      <c r="SH89" s="685">
        <v>0</v>
      </c>
      <c r="SI89" s="471"/>
      <c r="SJ89" s="452"/>
      <c r="SK89" s="440"/>
      <c r="SL89" s="440"/>
      <c r="SM89" s="440"/>
    </row>
    <row r="90" spans="1:507" outlineLevel="2" x14ac:dyDescent="0.25">
      <c r="A90" s="440"/>
      <c r="B90" s="449"/>
      <c r="C90" s="659">
        <f>INT($C$40)+2</f>
        <v>3</v>
      </c>
      <c r="D90" s="471"/>
      <c r="E90" s="529"/>
      <c r="F90" s="529"/>
      <c r="G90" s="471"/>
      <c r="H90" s="754"/>
      <c r="I90" s="754" t="s">
        <v>883</v>
      </c>
      <c r="J90" s="754">
        <f t="shared" si="88"/>
        <v>11</v>
      </c>
      <c r="K90" s="755">
        <v>0</v>
      </c>
      <c r="L90" s="755">
        <v>0</v>
      </c>
      <c r="M90" s="755">
        <v>0</v>
      </c>
      <c r="N90" s="755">
        <v>0</v>
      </c>
      <c r="O90" s="755">
        <v>0</v>
      </c>
      <c r="P90" s="755">
        <v>0</v>
      </c>
      <c r="Q90" s="755">
        <v>0</v>
      </c>
      <c r="R90" s="755">
        <v>0</v>
      </c>
      <c r="S90" s="755">
        <v>0</v>
      </c>
      <c r="T90" s="755">
        <v>0</v>
      </c>
      <c r="U90" s="755">
        <v>0</v>
      </c>
      <c r="V90" s="755">
        <v>0</v>
      </c>
      <c r="W90" s="755">
        <v>0</v>
      </c>
      <c r="X90" s="755">
        <v>0</v>
      </c>
      <c r="Y90" s="755">
        <v>0</v>
      </c>
      <c r="Z90" s="755">
        <v>0</v>
      </c>
      <c r="AA90" s="755">
        <v>0</v>
      </c>
      <c r="AB90" s="755">
        <v>0</v>
      </c>
      <c r="AC90" s="755">
        <v>0</v>
      </c>
      <c r="AD90" s="755">
        <v>0</v>
      </c>
      <c r="AE90" s="755">
        <v>0</v>
      </c>
      <c r="AF90" s="755">
        <v>0</v>
      </c>
      <c r="AG90" s="755">
        <v>0</v>
      </c>
      <c r="AH90" s="755">
        <v>0</v>
      </c>
      <c r="AI90" s="755">
        <v>0</v>
      </c>
      <c r="AJ90" s="755">
        <v>0</v>
      </c>
      <c r="AK90" s="755">
        <v>0</v>
      </c>
      <c r="AL90" s="755">
        <v>0</v>
      </c>
      <c r="AM90" s="755">
        <v>0</v>
      </c>
      <c r="AN90" s="755">
        <v>0</v>
      </c>
      <c r="AO90" s="755">
        <v>0</v>
      </c>
      <c r="AP90" s="755">
        <v>0</v>
      </c>
      <c r="AQ90" s="755">
        <v>0</v>
      </c>
      <c r="AR90" s="755">
        <v>0</v>
      </c>
      <c r="AS90" s="755">
        <v>0</v>
      </c>
      <c r="AT90" s="755">
        <v>0</v>
      </c>
      <c r="AU90" s="755">
        <v>0</v>
      </c>
      <c r="AV90" s="755">
        <v>0</v>
      </c>
      <c r="AW90" s="755">
        <v>0</v>
      </c>
      <c r="AX90" s="755">
        <v>0</v>
      </c>
      <c r="AY90" s="755">
        <v>0</v>
      </c>
      <c r="AZ90" s="755">
        <v>0</v>
      </c>
      <c r="BA90" s="755">
        <v>0</v>
      </c>
      <c r="BB90" s="755">
        <v>0</v>
      </c>
      <c r="BC90" s="755">
        <v>0</v>
      </c>
      <c r="BD90" s="755">
        <v>0</v>
      </c>
      <c r="BE90" s="755">
        <v>0</v>
      </c>
      <c r="BF90" s="755">
        <v>0</v>
      </c>
      <c r="BG90" s="755">
        <v>0</v>
      </c>
      <c r="BH90" s="755">
        <v>0</v>
      </c>
      <c r="BI90" s="755">
        <v>0</v>
      </c>
      <c r="BJ90" s="755">
        <v>0</v>
      </c>
      <c r="BK90" s="755">
        <v>0</v>
      </c>
      <c r="BL90" s="755">
        <v>0</v>
      </c>
      <c r="BM90" s="755">
        <v>0</v>
      </c>
      <c r="BN90" s="755">
        <v>0</v>
      </c>
      <c r="BO90" s="755">
        <v>0</v>
      </c>
      <c r="BP90" s="755">
        <v>0</v>
      </c>
      <c r="BQ90" s="755">
        <v>0</v>
      </c>
      <c r="BR90" s="755">
        <v>0</v>
      </c>
      <c r="BS90" s="755">
        <v>0</v>
      </c>
      <c r="BT90" s="755">
        <v>0</v>
      </c>
      <c r="BU90" s="755">
        <v>0</v>
      </c>
      <c r="BV90" s="755">
        <v>0</v>
      </c>
      <c r="BW90" s="755">
        <v>0</v>
      </c>
      <c r="BX90" s="755">
        <v>0</v>
      </c>
      <c r="BY90" s="755">
        <v>0</v>
      </c>
      <c r="BZ90" s="755">
        <v>0</v>
      </c>
      <c r="CA90" s="755">
        <v>0</v>
      </c>
      <c r="CB90" s="755">
        <v>0</v>
      </c>
      <c r="CC90" s="755">
        <v>0</v>
      </c>
      <c r="CD90" s="755">
        <v>0</v>
      </c>
      <c r="CE90" s="755">
        <v>0</v>
      </c>
      <c r="CF90" s="755">
        <v>0</v>
      </c>
      <c r="CG90" s="755">
        <v>0</v>
      </c>
      <c r="CH90" s="755">
        <v>0</v>
      </c>
      <c r="CI90" s="755">
        <v>0</v>
      </c>
      <c r="CJ90" s="755">
        <v>0</v>
      </c>
      <c r="CK90" s="755">
        <v>0</v>
      </c>
      <c r="CL90" s="755">
        <v>0</v>
      </c>
      <c r="CM90" s="755">
        <v>0</v>
      </c>
      <c r="CN90" s="755">
        <v>0</v>
      </c>
      <c r="CO90" s="755">
        <v>0</v>
      </c>
      <c r="CP90" s="755">
        <v>0</v>
      </c>
      <c r="CQ90" s="755">
        <v>0</v>
      </c>
      <c r="CR90" s="755">
        <v>0</v>
      </c>
      <c r="CS90" s="755">
        <v>0</v>
      </c>
      <c r="CT90" s="755">
        <v>0</v>
      </c>
      <c r="CU90" s="755">
        <v>0</v>
      </c>
      <c r="CV90" s="755">
        <v>0</v>
      </c>
      <c r="CW90" s="755">
        <v>0</v>
      </c>
      <c r="CX90" s="755">
        <v>0</v>
      </c>
      <c r="CY90" s="755">
        <v>0</v>
      </c>
      <c r="CZ90" s="755">
        <v>0</v>
      </c>
      <c r="DA90" s="755">
        <v>0</v>
      </c>
      <c r="DB90" s="755">
        <v>0</v>
      </c>
      <c r="DC90" s="755">
        <v>0</v>
      </c>
      <c r="DD90" s="755">
        <v>0</v>
      </c>
      <c r="DE90" s="755">
        <v>0</v>
      </c>
      <c r="DF90" s="755">
        <v>0</v>
      </c>
      <c r="DG90" s="755">
        <v>0</v>
      </c>
      <c r="DH90" s="755">
        <v>0</v>
      </c>
      <c r="DI90" s="755">
        <v>0</v>
      </c>
      <c r="DJ90" s="755">
        <v>0</v>
      </c>
      <c r="DK90" s="755">
        <v>0</v>
      </c>
      <c r="DL90" s="755">
        <v>0</v>
      </c>
      <c r="DM90" s="755">
        <v>0</v>
      </c>
      <c r="DN90" s="755">
        <v>0</v>
      </c>
      <c r="DO90" s="755">
        <v>0</v>
      </c>
      <c r="DP90" s="755">
        <v>0</v>
      </c>
      <c r="DQ90" s="755">
        <v>0</v>
      </c>
      <c r="DR90" s="755">
        <v>0</v>
      </c>
      <c r="DS90" s="755">
        <v>0</v>
      </c>
      <c r="DT90" s="755">
        <v>0</v>
      </c>
      <c r="DU90" s="755">
        <v>0</v>
      </c>
      <c r="DV90" s="755">
        <v>0</v>
      </c>
      <c r="DW90" s="755">
        <v>0</v>
      </c>
      <c r="DX90" s="755">
        <v>0</v>
      </c>
      <c r="DY90" s="755">
        <v>0</v>
      </c>
      <c r="DZ90" s="755">
        <v>0</v>
      </c>
      <c r="EA90" s="755">
        <v>0</v>
      </c>
      <c r="EB90" s="755">
        <v>0</v>
      </c>
      <c r="EC90" s="755">
        <v>0</v>
      </c>
      <c r="ED90" s="755">
        <v>0</v>
      </c>
      <c r="EE90" s="755">
        <v>0</v>
      </c>
      <c r="EF90" s="755">
        <v>0</v>
      </c>
      <c r="EG90" s="755">
        <v>0</v>
      </c>
      <c r="EH90" s="755">
        <v>0</v>
      </c>
      <c r="EI90" s="755">
        <v>0</v>
      </c>
      <c r="EJ90" s="755">
        <v>0</v>
      </c>
      <c r="EK90" s="755">
        <v>0</v>
      </c>
      <c r="EL90" s="755">
        <v>0</v>
      </c>
      <c r="EM90" s="755">
        <v>0</v>
      </c>
      <c r="EN90" s="755">
        <v>0</v>
      </c>
      <c r="EO90" s="755">
        <v>0</v>
      </c>
      <c r="EP90" s="755">
        <v>0</v>
      </c>
      <c r="EQ90" s="755">
        <v>0</v>
      </c>
      <c r="ER90" s="755">
        <v>0</v>
      </c>
      <c r="ES90" s="755">
        <v>0</v>
      </c>
      <c r="ET90" s="755">
        <v>0</v>
      </c>
      <c r="EU90" s="755">
        <v>0</v>
      </c>
      <c r="EV90" s="755">
        <v>0</v>
      </c>
      <c r="EW90" s="755">
        <v>0</v>
      </c>
      <c r="EX90" s="755">
        <v>0</v>
      </c>
      <c r="EY90" s="755">
        <v>0</v>
      </c>
      <c r="EZ90" s="755">
        <v>0</v>
      </c>
      <c r="FA90" s="755">
        <v>0</v>
      </c>
      <c r="FB90" s="755">
        <v>0</v>
      </c>
      <c r="FC90" s="755">
        <v>0</v>
      </c>
      <c r="FD90" s="755">
        <v>0</v>
      </c>
      <c r="FE90" s="755">
        <v>0</v>
      </c>
      <c r="FF90" s="755">
        <v>0</v>
      </c>
      <c r="FG90" s="755">
        <v>0</v>
      </c>
      <c r="FH90" s="755">
        <v>0</v>
      </c>
      <c r="FI90" s="755">
        <v>0</v>
      </c>
      <c r="FJ90" s="755">
        <v>0</v>
      </c>
      <c r="FK90" s="755">
        <v>0</v>
      </c>
      <c r="FL90" s="755">
        <v>0</v>
      </c>
      <c r="FM90" s="755">
        <v>0</v>
      </c>
      <c r="FN90" s="755">
        <v>0</v>
      </c>
      <c r="FO90" s="755">
        <v>0</v>
      </c>
      <c r="FP90" s="755">
        <v>0</v>
      </c>
      <c r="FQ90" s="755">
        <v>0</v>
      </c>
      <c r="FR90" s="755">
        <v>0</v>
      </c>
      <c r="FS90" s="755">
        <v>0</v>
      </c>
      <c r="FT90" s="755">
        <v>0</v>
      </c>
      <c r="FU90" s="755">
        <v>0</v>
      </c>
      <c r="FV90" s="755">
        <v>0</v>
      </c>
      <c r="FW90" s="755">
        <v>0</v>
      </c>
      <c r="FX90" s="755">
        <v>0</v>
      </c>
      <c r="FY90" s="755">
        <v>0</v>
      </c>
      <c r="FZ90" s="755">
        <v>0</v>
      </c>
      <c r="GA90" s="755">
        <v>0</v>
      </c>
      <c r="GB90" s="755">
        <v>0</v>
      </c>
      <c r="GC90" s="755">
        <v>0</v>
      </c>
      <c r="GD90" s="755">
        <v>0</v>
      </c>
      <c r="GE90" s="755">
        <v>0</v>
      </c>
      <c r="GF90" s="755">
        <v>0</v>
      </c>
      <c r="GG90" s="755">
        <v>0</v>
      </c>
      <c r="GH90" s="755">
        <v>0</v>
      </c>
      <c r="GI90" s="755">
        <v>0</v>
      </c>
      <c r="GJ90" s="755">
        <v>0</v>
      </c>
      <c r="GK90" s="755">
        <v>0</v>
      </c>
      <c r="GL90" s="755">
        <v>0</v>
      </c>
      <c r="GM90" s="755">
        <v>0</v>
      </c>
      <c r="GN90" s="755">
        <v>0</v>
      </c>
      <c r="GO90" s="755">
        <v>0</v>
      </c>
      <c r="GP90" s="755">
        <v>0</v>
      </c>
      <c r="GQ90" s="755">
        <v>0</v>
      </c>
      <c r="GR90" s="755">
        <v>0</v>
      </c>
      <c r="GS90" s="755">
        <v>0</v>
      </c>
      <c r="GT90" s="755">
        <v>0</v>
      </c>
      <c r="GU90" s="755">
        <v>0</v>
      </c>
      <c r="GV90" s="755">
        <v>0</v>
      </c>
      <c r="GW90" s="755">
        <v>0</v>
      </c>
      <c r="GX90" s="755">
        <v>0</v>
      </c>
      <c r="GY90" s="755">
        <v>0</v>
      </c>
      <c r="GZ90" s="755">
        <v>0</v>
      </c>
      <c r="HA90" s="755">
        <v>0</v>
      </c>
      <c r="HB90" s="755">
        <v>0</v>
      </c>
      <c r="HC90" s="755">
        <v>0</v>
      </c>
      <c r="HD90" s="755">
        <v>0</v>
      </c>
      <c r="HE90" s="755">
        <v>0</v>
      </c>
      <c r="HF90" s="755">
        <v>0</v>
      </c>
      <c r="HG90" s="755">
        <v>0</v>
      </c>
      <c r="HH90" s="755">
        <v>0</v>
      </c>
      <c r="HI90" s="755">
        <v>0</v>
      </c>
      <c r="HJ90" s="755">
        <v>0</v>
      </c>
      <c r="HK90" s="755">
        <v>0</v>
      </c>
      <c r="HL90" s="755">
        <v>0</v>
      </c>
      <c r="HM90" s="755">
        <v>0</v>
      </c>
      <c r="HN90" s="755">
        <v>0</v>
      </c>
      <c r="HO90" s="755">
        <v>0</v>
      </c>
      <c r="HP90" s="755">
        <v>0</v>
      </c>
      <c r="HQ90" s="755">
        <v>0</v>
      </c>
      <c r="HR90" s="755">
        <v>0</v>
      </c>
      <c r="HS90" s="755">
        <v>0</v>
      </c>
      <c r="HT90" s="755">
        <v>0</v>
      </c>
      <c r="HU90" s="755">
        <v>0</v>
      </c>
      <c r="HV90" s="755">
        <v>0</v>
      </c>
      <c r="HW90" s="755">
        <v>0</v>
      </c>
      <c r="HX90" s="755">
        <v>0</v>
      </c>
      <c r="HY90" s="755">
        <v>0</v>
      </c>
      <c r="HZ90" s="755">
        <v>0</v>
      </c>
      <c r="IA90" s="755">
        <v>0</v>
      </c>
      <c r="IB90" s="755">
        <v>0</v>
      </c>
      <c r="IC90" s="755">
        <v>0</v>
      </c>
      <c r="ID90" s="755">
        <v>0</v>
      </c>
      <c r="IE90" s="755">
        <v>0</v>
      </c>
      <c r="IF90" s="755">
        <v>0</v>
      </c>
      <c r="IG90" s="755">
        <v>0</v>
      </c>
      <c r="IH90" s="755">
        <v>0</v>
      </c>
      <c r="II90" s="755">
        <v>0</v>
      </c>
      <c r="IJ90" s="755">
        <v>0</v>
      </c>
      <c r="IK90" s="755">
        <v>0</v>
      </c>
      <c r="IL90" s="755">
        <v>0</v>
      </c>
      <c r="IM90" s="755">
        <v>0</v>
      </c>
      <c r="IN90" s="755">
        <v>0</v>
      </c>
      <c r="IO90" s="755">
        <v>0</v>
      </c>
      <c r="IP90" s="755">
        <v>0</v>
      </c>
      <c r="IQ90" s="755">
        <v>0</v>
      </c>
      <c r="IR90" s="755">
        <v>0</v>
      </c>
      <c r="IS90" s="755">
        <v>0</v>
      </c>
      <c r="IT90" s="755">
        <v>0</v>
      </c>
      <c r="IU90" s="755">
        <v>0</v>
      </c>
      <c r="IV90" s="755">
        <v>0</v>
      </c>
      <c r="IW90" s="755">
        <v>0</v>
      </c>
      <c r="IX90" s="755">
        <v>0</v>
      </c>
      <c r="IY90" s="755">
        <v>0</v>
      </c>
      <c r="IZ90" s="755">
        <v>0</v>
      </c>
      <c r="JA90" s="755">
        <v>0</v>
      </c>
      <c r="JB90" s="755">
        <v>0</v>
      </c>
      <c r="JC90" s="755">
        <v>0</v>
      </c>
      <c r="JD90" s="755">
        <v>0</v>
      </c>
      <c r="JE90" s="755">
        <v>0</v>
      </c>
      <c r="JF90" s="755">
        <v>0</v>
      </c>
      <c r="JG90" s="755">
        <v>0</v>
      </c>
      <c r="JH90" s="755">
        <v>0</v>
      </c>
      <c r="JI90" s="755">
        <v>0</v>
      </c>
      <c r="JJ90" s="755">
        <v>0</v>
      </c>
      <c r="JK90" s="755">
        <v>0</v>
      </c>
      <c r="JL90" s="755">
        <v>0</v>
      </c>
      <c r="JM90" s="755">
        <v>0</v>
      </c>
      <c r="JN90" s="755">
        <v>0</v>
      </c>
      <c r="JO90" s="755">
        <v>0</v>
      </c>
      <c r="JP90" s="755">
        <v>0</v>
      </c>
      <c r="JQ90" s="755">
        <v>0</v>
      </c>
      <c r="JR90" s="755">
        <v>0</v>
      </c>
      <c r="JS90" s="755">
        <v>0</v>
      </c>
      <c r="JT90" s="755">
        <v>0</v>
      </c>
      <c r="JU90" s="755">
        <v>0</v>
      </c>
      <c r="JV90" s="755">
        <v>0</v>
      </c>
      <c r="JW90" s="755">
        <v>0</v>
      </c>
      <c r="JX90" s="755">
        <v>0</v>
      </c>
      <c r="JY90" s="755">
        <v>0</v>
      </c>
      <c r="JZ90" s="755">
        <v>0</v>
      </c>
      <c r="KA90" s="755">
        <v>0</v>
      </c>
      <c r="KB90" s="755">
        <v>0</v>
      </c>
      <c r="KC90" s="755">
        <v>0</v>
      </c>
      <c r="KD90" s="755">
        <v>0</v>
      </c>
      <c r="KE90" s="755">
        <v>0</v>
      </c>
      <c r="KF90" s="755">
        <v>0</v>
      </c>
      <c r="KG90" s="755">
        <v>0</v>
      </c>
      <c r="KH90" s="755">
        <v>0</v>
      </c>
      <c r="KI90" s="755">
        <v>0</v>
      </c>
      <c r="KJ90" s="755">
        <v>0</v>
      </c>
      <c r="KK90" s="755">
        <v>0</v>
      </c>
      <c r="KL90" s="755">
        <v>0</v>
      </c>
      <c r="KM90" s="755">
        <v>0</v>
      </c>
      <c r="KN90" s="755">
        <v>0</v>
      </c>
      <c r="KO90" s="755">
        <v>0</v>
      </c>
      <c r="KP90" s="755">
        <v>0</v>
      </c>
      <c r="KQ90" s="755">
        <v>0</v>
      </c>
      <c r="KR90" s="755">
        <v>0</v>
      </c>
      <c r="KS90" s="755">
        <v>0</v>
      </c>
      <c r="KT90" s="755">
        <v>0</v>
      </c>
      <c r="KU90" s="755">
        <v>0</v>
      </c>
      <c r="KV90" s="755">
        <v>0</v>
      </c>
      <c r="KW90" s="755">
        <v>0</v>
      </c>
      <c r="KX90" s="755">
        <v>0</v>
      </c>
      <c r="KY90" s="755">
        <v>0</v>
      </c>
      <c r="KZ90" s="755">
        <v>0</v>
      </c>
      <c r="LA90" s="755">
        <v>0</v>
      </c>
      <c r="LB90" s="755">
        <v>0</v>
      </c>
      <c r="LC90" s="755">
        <v>0</v>
      </c>
      <c r="LD90" s="755">
        <v>0</v>
      </c>
      <c r="LE90" s="755">
        <v>0</v>
      </c>
      <c r="LF90" s="755">
        <v>0</v>
      </c>
      <c r="LG90" s="755">
        <v>0</v>
      </c>
      <c r="LH90" s="755">
        <v>0</v>
      </c>
      <c r="LI90" s="755">
        <v>0</v>
      </c>
      <c r="LJ90" s="755">
        <v>0</v>
      </c>
      <c r="LK90" s="755">
        <v>0</v>
      </c>
      <c r="LL90" s="755">
        <v>0</v>
      </c>
      <c r="LM90" s="755">
        <v>0</v>
      </c>
      <c r="LN90" s="755">
        <v>0</v>
      </c>
      <c r="LO90" s="755">
        <v>0</v>
      </c>
      <c r="LP90" s="755">
        <v>0</v>
      </c>
      <c r="LQ90" s="755">
        <v>0</v>
      </c>
      <c r="LR90" s="755">
        <v>0</v>
      </c>
      <c r="LS90" s="755">
        <v>0</v>
      </c>
      <c r="LT90" s="755">
        <v>0</v>
      </c>
      <c r="LU90" s="755">
        <v>0</v>
      </c>
      <c r="LV90" s="755">
        <v>0</v>
      </c>
      <c r="LW90" s="755">
        <v>0</v>
      </c>
      <c r="LX90" s="755">
        <v>0</v>
      </c>
      <c r="LY90" s="755">
        <v>0</v>
      </c>
      <c r="LZ90" s="755">
        <v>0</v>
      </c>
      <c r="MA90" s="755">
        <v>0</v>
      </c>
      <c r="MB90" s="755">
        <v>0</v>
      </c>
      <c r="MC90" s="755">
        <v>0</v>
      </c>
      <c r="MD90" s="755">
        <v>0</v>
      </c>
      <c r="ME90" s="755">
        <v>0</v>
      </c>
      <c r="MF90" s="755">
        <v>0</v>
      </c>
      <c r="MG90" s="755">
        <v>0</v>
      </c>
      <c r="MH90" s="755">
        <v>0</v>
      </c>
      <c r="MI90" s="755">
        <v>0</v>
      </c>
      <c r="MJ90" s="755">
        <v>0</v>
      </c>
      <c r="MK90" s="755">
        <v>0</v>
      </c>
      <c r="ML90" s="755">
        <v>0</v>
      </c>
      <c r="MM90" s="755">
        <v>0</v>
      </c>
      <c r="MN90" s="755">
        <v>0</v>
      </c>
      <c r="MO90" s="755">
        <v>0</v>
      </c>
      <c r="MP90" s="755">
        <v>0</v>
      </c>
      <c r="MQ90" s="755">
        <v>0</v>
      </c>
      <c r="MR90" s="755">
        <v>0</v>
      </c>
      <c r="MS90" s="755">
        <v>0</v>
      </c>
      <c r="MT90" s="755">
        <v>0</v>
      </c>
      <c r="MU90" s="755">
        <v>0</v>
      </c>
      <c r="MV90" s="755">
        <v>0</v>
      </c>
      <c r="MW90" s="755">
        <v>0</v>
      </c>
      <c r="MX90" s="755">
        <v>0</v>
      </c>
      <c r="MY90" s="755">
        <v>0</v>
      </c>
      <c r="MZ90" s="755">
        <v>0</v>
      </c>
      <c r="NA90" s="755">
        <v>0</v>
      </c>
      <c r="NB90" s="755">
        <v>0</v>
      </c>
      <c r="NC90" s="755">
        <v>0</v>
      </c>
      <c r="ND90" s="755">
        <v>0</v>
      </c>
      <c r="NE90" s="755">
        <v>0</v>
      </c>
      <c r="NF90" s="755">
        <v>0</v>
      </c>
      <c r="NG90" s="755">
        <v>0</v>
      </c>
      <c r="NH90" s="755">
        <v>0</v>
      </c>
      <c r="NI90" s="755">
        <v>0</v>
      </c>
      <c r="NJ90" s="755">
        <v>0</v>
      </c>
      <c r="NK90" s="755">
        <v>0</v>
      </c>
      <c r="NL90" s="755">
        <v>0</v>
      </c>
      <c r="NM90" s="755">
        <v>0</v>
      </c>
      <c r="NN90" s="755">
        <v>0</v>
      </c>
      <c r="NO90" s="755">
        <v>0</v>
      </c>
      <c r="NP90" s="755">
        <v>0</v>
      </c>
      <c r="NQ90" s="755">
        <v>0</v>
      </c>
      <c r="NR90" s="755">
        <v>0</v>
      </c>
      <c r="NS90" s="755">
        <v>0</v>
      </c>
      <c r="NT90" s="755">
        <v>0</v>
      </c>
      <c r="NU90" s="755">
        <v>0</v>
      </c>
      <c r="NV90" s="755">
        <v>0</v>
      </c>
      <c r="NW90" s="755">
        <v>0</v>
      </c>
      <c r="NX90" s="755">
        <v>0</v>
      </c>
      <c r="NY90" s="755">
        <v>0</v>
      </c>
      <c r="NZ90" s="755">
        <v>0</v>
      </c>
      <c r="OA90" s="755">
        <v>0</v>
      </c>
      <c r="OB90" s="755">
        <v>0</v>
      </c>
      <c r="OC90" s="755">
        <v>0</v>
      </c>
      <c r="OD90" s="755">
        <v>0</v>
      </c>
      <c r="OE90" s="755">
        <v>0</v>
      </c>
      <c r="OF90" s="755">
        <v>0</v>
      </c>
      <c r="OG90" s="755">
        <v>0</v>
      </c>
      <c r="OH90" s="755">
        <v>0</v>
      </c>
      <c r="OI90" s="755">
        <v>0</v>
      </c>
      <c r="OJ90" s="755">
        <v>0</v>
      </c>
      <c r="OK90" s="755">
        <v>0</v>
      </c>
      <c r="OL90" s="755">
        <v>0</v>
      </c>
      <c r="OM90" s="755">
        <v>0</v>
      </c>
      <c r="ON90" s="755">
        <v>0</v>
      </c>
      <c r="OO90" s="755">
        <v>0</v>
      </c>
      <c r="OP90" s="755">
        <v>0</v>
      </c>
      <c r="OQ90" s="755">
        <v>0</v>
      </c>
      <c r="OR90" s="755">
        <v>0</v>
      </c>
      <c r="OS90" s="755">
        <v>0</v>
      </c>
      <c r="OT90" s="755">
        <v>0</v>
      </c>
      <c r="OU90" s="755">
        <v>0</v>
      </c>
      <c r="OV90" s="755">
        <v>0</v>
      </c>
      <c r="OW90" s="755">
        <v>0</v>
      </c>
      <c r="OX90" s="755">
        <v>0</v>
      </c>
      <c r="OY90" s="755">
        <v>0</v>
      </c>
      <c r="OZ90" s="755">
        <v>0</v>
      </c>
      <c r="PA90" s="755">
        <v>0</v>
      </c>
      <c r="PB90" s="755">
        <v>0</v>
      </c>
      <c r="PC90" s="755">
        <v>0</v>
      </c>
      <c r="PD90" s="755">
        <v>0</v>
      </c>
      <c r="PE90" s="755">
        <v>0</v>
      </c>
      <c r="PF90" s="755">
        <v>0</v>
      </c>
      <c r="PG90" s="755">
        <v>0</v>
      </c>
      <c r="PH90" s="755">
        <v>0</v>
      </c>
      <c r="PI90" s="755">
        <v>0</v>
      </c>
      <c r="PJ90" s="755">
        <v>0</v>
      </c>
      <c r="PK90" s="755">
        <v>0</v>
      </c>
      <c r="PL90" s="755">
        <v>0</v>
      </c>
      <c r="PM90" s="755">
        <v>0</v>
      </c>
      <c r="PN90" s="755">
        <v>0</v>
      </c>
      <c r="PO90" s="755">
        <v>0</v>
      </c>
      <c r="PP90" s="755">
        <v>0</v>
      </c>
      <c r="PQ90" s="755">
        <v>0</v>
      </c>
      <c r="PR90" s="755">
        <v>0</v>
      </c>
      <c r="PS90" s="755">
        <v>0</v>
      </c>
      <c r="PT90" s="755">
        <v>0</v>
      </c>
      <c r="PU90" s="755">
        <v>0</v>
      </c>
      <c r="PV90" s="755">
        <v>0</v>
      </c>
      <c r="PW90" s="755">
        <v>0</v>
      </c>
      <c r="PX90" s="755">
        <v>0</v>
      </c>
      <c r="PY90" s="755">
        <v>0</v>
      </c>
      <c r="PZ90" s="755">
        <v>0</v>
      </c>
      <c r="QA90" s="755">
        <v>0</v>
      </c>
      <c r="QB90" s="755">
        <v>0</v>
      </c>
      <c r="QC90" s="755">
        <v>0</v>
      </c>
      <c r="QD90" s="755">
        <v>0</v>
      </c>
      <c r="QE90" s="755">
        <v>0</v>
      </c>
      <c r="QF90" s="755">
        <v>0</v>
      </c>
      <c r="QG90" s="755">
        <v>0</v>
      </c>
      <c r="QH90" s="755">
        <v>0</v>
      </c>
      <c r="QI90" s="755">
        <v>0</v>
      </c>
      <c r="QJ90" s="755">
        <v>0</v>
      </c>
      <c r="QK90" s="755">
        <v>0</v>
      </c>
      <c r="QL90" s="755">
        <v>0</v>
      </c>
      <c r="QM90" s="755">
        <v>0</v>
      </c>
      <c r="QN90" s="755">
        <v>0</v>
      </c>
      <c r="QO90" s="755">
        <v>0</v>
      </c>
      <c r="QP90" s="755">
        <v>0</v>
      </c>
      <c r="QQ90" s="755">
        <v>0</v>
      </c>
      <c r="QR90" s="755">
        <v>0</v>
      </c>
      <c r="QS90" s="755">
        <v>0</v>
      </c>
      <c r="QT90" s="755">
        <v>0</v>
      </c>
      <c r="QU90" s="755">
        <v>0</v>
      </c>
      <c r="QV90" s="755">
        <v>0</v>
      </c>
      <c r="QW90" s="755">
        <v>0</v>
      </c>
      <c r="QX90" s="755">
        <v>0</v>
      </c>
      <c r="QY90" s="755">
        <v>0</v>
      </c>
      <c r="QZ90" s="755">
        <v>0</v>
      </c>
      <c r="RA90" s="755">
        <v>0</v>
      </c>
      <c r="RB90" s="755">
        <v>0</v>
      </c>
      <c r="RC90" s="755">
        <v>0</v>
      </c>
      <c r="RD90" s="755">
        <v>0</v>
      </c>
      <c r="RE90" s="755">
        <v>0</v>
      </c>
      <c r="RF90" s="755">
        <v>0</v>
      </c>
      <c r="RG90" s="755">
        <v>0</v>
      </c>
      <c r="RH90" s="755">
        <v>0</v>
      </c>
      <c r="RI90" s="755">
        <v>0</v>
      </c>
      <c r="RJ90" s="755">
        <v>0</v>
      </c>
      <c r="RK90" s="755">
        <v>0</v>
      </c>
      <c r="RL90" s="755">
        <v>0</v>
      </c>
      <c r="RM90" s="755">
        <v>0</v>
      </c>
      <c r="RN90" s="755">
        <v>0</v>
      </c>
      <c r="RO90" s="755">
        <v>0</v>
      </c>
      <c r="RP90" s="755">
        <v>0</v>
      </c>
      <c r="RQ90" s="755">
        <v>0</v>
      </c>
      <c r="RR90" s="755">
        <v>0</v>
      </c>
      <c r="RS90" s="755">
        <v>0</v>
      </c>
      <c r="RT90" s="755">
        <v>0</v>
      </c>
      <c r="RU90" s="755">
        <v>0</v>
      </c>
      <c r="RV90" s="755">
        <v>0</v>
      </c>
      <c r="RW90" s="755">
        <v>0</v>
      </c>
      <c r="RX90" s="755">
        <v>0</v>
      </c>
      <c r="RY90" s="755">
        <v>0</v>
      </c>
      <c r="RZ90" s="755">
        <v>0</v>
      </c>
      <c r="SA90" s="755">
        <v>0</v>
      </c>
      <c r="SB90" s="755">
        <v>0</v>
      </c>
      <c r="SC90" s="755">
        <v>0</v>
      </c>
      <c r="SD90" s="755">
        <v>0</v>
      </c>
      <c r="SE90" s="755">
        <v>0</v>
      </c>
      <c r="SF90" s="755">
        <v>0</v>
      </c>
      <c r="SG90" s="755">
        <v>0</v>
      </c>
      <c r="SH90" s="755">
        <v>0</v>
      </c>
      <c r="SI90" s="471"/>
      <c r="SJ90" s="452"/>
      <c r="SK90" s="440"/>
      <c r="SL90" s="440"/>
      <c r="SM90" s="440"/>
    </row>
    <row r="91" spans="1:507" outlineLevel="2" x14ac:dyDescent="0.25">
      <c r="A91" s="440"/>
      <c r="B91" s="449"/>
      <c r="C91" s="659">
        <f>INT($C$40)+2</f>
        <v>3</v>
      </c>
      <c r="D91" s="471"/>
      <c r="E91" s="529"/>
      <c r="F91" s="529"/>
      <c r="G91" s="471"/>
      <c r="H91" s="677"/>
      <c r="I91" s="677" t="s">
        <v>885</v>
      </c>
      <c r="J91" s="677">
        <f t="shared" si="88"/>
        <v>12</v>
      </c>
      <c r="K91" s="678">
        <v>0</v>
      </c>
      <c r="L91" s="678">
        <v>0</v>
      </c>
      <c r="M91" s="678">
        <v>0</v>
      </c>
      <c r="N91" s="678">
        <v>0</v>
      </c>
      <c r="O91" s="678">
        <v>0</v>
      </c>
      <c r="P91" s="678">
        <v>0</v>
      </c>
      <c r="Q91" s="678">
        <v>0</v>
      </c>
      <c r="R91" s="678">
        <v>0</v>
      </c>
      <c r="S91" s="678">
        <v>0</v>
      </c>
      <c r="T91" s="678">
        <v>0</v>
      </c>
      <c r="U91" s="678">
        <v>0</v>
      </c>
      <c r="V91" s="678">
        <v>0</v>
      </c>
      <c r="W91" s="678">
        <v>0</v>
      </c>
      <c r="X91" s="678">
        <v>0</v>
      </c>
      <c r="Y91" s="678">
        <v>0</v>
      </c>
      <c r="Z91" s="678">
        <v>0</v>
      </c>
      <c r="AA91" s="678">
        <v>0</v>
      </c>
      <c r="AB91" s="678">
        <v>0</v>
      </c>
      <c r="AC91" s="678">
        <v>0</v>
      </c>
      <c r="AD91" s="678">
        <v>0</v>
      </c>
      <c r="AE91" s="678">
        <v>0</v>
      </c>
      <c r="AF91" s="678">
        <v>0</v>
      </c>
      <c r="AG91" s="678">
        <v>0</v>
      </c>
      <c r="AH91" s="678">
        <v>0</v>
      </c>
      <c r="AI91" s="678">
        <v>0</v>
      </c>
      <c r="AJ91" s="678">
        <v>0</v>
      </c>
      <c r="AK91" s="678">
        <v>0</v>
      </c>
      <c r="AL91" s="678">
        <v>0</v>
      </c>
      <c r="AM91" s="678">
        <v>0</v>
      </c>
      <c r="AN91" s="678">
        <v>0</v>
      </c>
      <c r="AO91" s="678">
        <v>0</v>
      </c>
      <c r="AP91" s="678">
        <v>0</v>
      </c>
      <c r="AQ91" s="678">
        <v>0</v>
      </c>
      <c r="AR91" s="678">
        <v>0</v>
      </c>
      <c r="AS91" s="678">
        <v>0</v>
      </c>
      <c r="AT91" s="678">
        <v>0</v>
      </c>
      <c r="AU91" s="678">
        <v>0</v>
      </c>
      <c r="AV91" s="678">
        <v>0</v>
      </c>
      <c r="AW91" s="678">
        <v>0</v>
      </c>
      <c r="AX91" s="678">
        <v>0</v>
      </c>
      <c r="AY91" s="678">
        <v>0</v>
      </c>
      <c r="AZ91" s="678">
        <v>0</v>
      </c>
      <c r="BA91" s="678">
        <v>0</v>
      </c>
      <c r="BB91" s="678">
        <v>0</v>
      </c>
      <c r="BC91" s="678">
        <v>0</v>
      </c>
      <c r="BD91" s="678">
        <v>0</v>
      </c>
      <c r="BE91" s="678">
        <v>0</v>
      </c>
      <c r="BF91" s="678">
        <v>0</v>
      </c>
      <c r="BG91" s="678">
        <v>0</v>
      </c>
      <c r="BH91" s="678">
        <v>0</v>
      </c>
      <c r="BI91" s="678">
        <v>0</v>
      </c>
      <c r="BJ91" s="678">
        <v>0</v>
      </c>
      <c r="BK91" s="678">
        <v>0</v>
      </c>
      <c r="BL91" s="678">
        <v>0</v>
      </c>
      <c r="BM91" s="678">
        <v>0</v>
      </c>
      <c r="BN91" s="678">
        <v>0</v>
      </c>
      <c r="BO91" s="678">
        <v>0</v>
      </c>
      <c r="BP91" s="678">
        <v>0</v>
      </c>
      <c r="BQ91" s="678">
        <v>0</v>
      </c>
      <c r="BR91" s="678">
        <v>0</v>
      </c>
      <c r="BS91" s="678">
        <v>0</v>
      </c>
      <c r="BT91" s="678">
        <v>0</v>
      </c>
      <c r="BU91" s="678">
        <v>0</v>
      </c>
      <c r="BV91" s="678">
        <v>0</v>
      </c>
      <c r="BW91" s="678">
        <v>0</v>
      </c>
      <c r="BX91" s="678">
        <v>0</v>
      </c>
      <c r="BY91" s="678">
        <v>0</v>
      </c>
      <c r="BZ91" s="678">
        <v>0</v>
      </c>
      <c r="CA91" s="678">
        <v>0</v>
      </c>
      <c r="CB91" s="678">
        <v>0</v>
      </c>
      <c r="CC91" s="678">
        <v>0</v>
      </c>
      <c r="CD91" s="678">
        <v>0</v>
      </c>
      <c r="CE91" s="678">
        <v>0</v>
      </c>
      <c r="CF91" s="678">
        <v>0</v>
      </c>
      <c r="CG91" s="678">
        <v>0</v>
      </c>
      <c r="CH91" s="678">
        <v>0</v>
      </c>
      <c r="CI91" s="678">
        <v>0</v>
      </c>
      <c r="CJ91" s="678">
        <v>0</v>
      </c>
      <c r="CK91" s="678">
        <v>0</v>
      </c>
      <c r="CL91" s="678">
        <v>0</v>
      </c>
      <c r="CM91" s="678">
        <v>0</v>
      </c>
      <c r="CN91" s="678">
        <v>0</v>
      </c>
      <c r="CO91" s="678">
        <v>0</v>
      </c>
      <c r="CP91" s="678">
        <v>0</v>
      </c>
      <c r="CQ91" s="678">
        <v>0</v>
      </c>
      <c r="CR91" s="678">
        <v>0</v>
      </c>
      <c r="CS91" s="678">
        <v>0</v>
      </c>
      <c r="CT91" s="678">
        <v>0</v>
      </c>
      <c r="CU91" s="678">
        <v>0</v>
      </c>
      <c r="CV91" s="678">
        <v>0</v>
      </c>
      <c r="CW91" s="678">
        <v>0</v>
      </c>
      <c r="CX91" s="678">
        <v>0</v>
      </c>
      <c r="CY91" s="678">
        <v>0</v>
      </c>
      <c r="CZ91" s="678">
        <v>0</v>
      </c>
      <c r="DA91" s="678">
        <v>0</v>
      </c>
      <c r="DB91" s="678">
        <v>0</v>
      </c>
      <c r="DC91" s="678">
        <v>0</v>
      </c>
      <c r="DD91" s="678">
        <v>0</v>
      </c>
      <c r="DE91" s="678">
        <v>0</v>
      </c>
      <c r="DF91" s="678">
        <v>0</v>
      </c>
      <c r="DG91" s="678">
        <v>0</v>
      </c>
      <c r="DH91" s="678">
        <v>0</v>
      </c>
      <c r="DI91" s="678">
        <v>0</v>
      </c>
      <c r="DJ91" s="678">
        <v>0</v>
      </c>
      <c r="DK91" s="678">
        <v>0</v>
      </c>
      <c r="DL91" s="678">
        <v>0</v>
      </c>
      <c r="DM91" s="678">
        <v>0</v>
      </c>
      <c r="DN91" s="678">
        <v>0</v>
      </c>
      <c r="DO91" s="678">
        <v>0</v>
      </c>
      <c r="DP91" s="678">
        <v>0</v>
      </c>
      <c r="DQ91" s="678">
        <v>0</v>
      </c>
      <c r="DR91" s="678">
        <v>0</v>
      </c>
      <c r="DS91" s="678">
        <v>0</v>
      </c>
      <c r="DT91" s="678">
        <v>0</v>
      </c>
      <c r="DU91" s="678">
        <v>0</v>
      </c>
      <c r="DV91" s="678">
        <v>0</v>
      </c>
      <c r="DW91" s="678">
        <v>0</v>
      </c>
      <c r="DX91" s="678">
        <v>0</v>
      </c>
      <c r="DY91" s="678">
        <v>0</v>
      </c>
      <c r="DZ91" s="678">
        <v>0</v>
      </c>
      <c r="EA91" s="678">
        <v>0</v>
      </c>
      <c r="EB91" s="678">
        <v>0</v>
      </c>
      <c r="EC91" s="678">
        <v>0</v>
      </c>
      <c r="ED91" s="678">
        <v>0</v>
      </c>
      <c r="EE91" s="678">
        <v>0</v>
      </c>
      <c r="EF91" s="678">
        <v>0</v>
      </c>
      <c r="EG91" s="678">
        <v>0</v>
      </c>
      <c r="EH91" s="678">
        <v>0</v>
      </c>
      <c r="EI91" s="678">
        <v>0</v>
      </c>
      <c r="EJ91" s="678">
        <v>0</v>
      </c>
      <c r="EK91" s="678">
        <v>0</v>
      </c>
      <c r="EL91" s="678">
        <v>0</v>
      </c>
      <c r="EM91" s="678">
        <v>0</v>
      </c>
      <c r="EN91" s="678">
        <v>0</v>
      </c>
      <c r="EO91" s="678">
        <v>0</v>
      </c>
      <c r="EP91" s="678">
        <v>0</v>
      </c>
      <c r="EQ91" s="678">
        <v>0</v>
      </c>
      <c r="ER91" s="678">
        <v>0</v>
      </c>
      <c r="ES91" s="678">
        <v>0</v>
      </c>
      <c r="ET91" s="678">
        <v>0</v>
      </c>
      <c r="EU91" s="678">
        <v>0</v>
      </c>
      <c r="EV91" s="678">
        <v>0</v>
      </c>
      <c r="EW91" s="678">
        <v>0</v>
      </c>
      <c r="EX91" s="678">
        <v>0</v>
      </c>
      <c r="EY91" s="678">
        <v>0</v>
      </c>
      <c r="EZ91" s="678">
        <v>0</v>
      </c>
      <c r="FA91" s="678">
        <v>0</v>
      </c>
      <c r="FB91" s="678">
        <v>0</v>
      </c>
      <c r="FC91" s="678">
        <v>0</v>
      </c>
      <c r="FD91" s="678">
        <v>0</v>
      </c>
      <c r="FE91" s="678">
        <v>0</v>
      </c>
      <c r="FF91" s="678">
        <v>0</v>
      </c>
      <c r="FG91" s="678">
        <v>0</v>
      </c>
      <c r="FH91" s="678">
        <v>0</v>
      </c>
      <c r="FI91" s="678">
        <v>0</v>
      </c>
      <c r="FJ91" s="678">
        <v>0</v>
      </c>
      <c r="FK91" s="678">
        <v>0</v>
      </c>
      <c r="FL91" s="678">
        <v>0</v>
      </c>
      <c r="FM91" s="678">
        <v>0</v>
      </c>
      <c r="FN91" s="678">
        <v>0</v>
      </c>
      <c r="FO91" s="678">
        <v>0</v>
      </c>
      <c r="FP91" s="678">
        <v>0</v>
      </c>
      <c r="FQ91" s="678">
        <v>0</v>
      </c>
      <c r="FR91" s="678">
        <v>0</v>
      </c>
      <c r="FS91" s="678">
        <v>0</v>
      </c>
      <c r="FT91" s="678">
        <v>0</v>
      </c>
      <c r="FU91" s="678">
        <v>0</v>
      </c>
      <c r="FV91" s="678">
        <v>0</v>
      </c>
      <c r="FW91" s="678">
        <v>0</v>
      </c>
      <c r="FX91" s="678">
        <v>0</v>
      </c>
      <c r="FY91" s="678">
        <v>0</v>
      </c>
      <c r="FZ91" s="678">
        <v>0</v>
      </c>
      <c r="GA91" s="678">
        <v>0</v>
      </c>
      <c r="GB91" s="678">
        <v>0</v>
      </c>
      <c r="GC91" s="678">
        <v>0</v>
      </c>
      <c r="GD91" s="678">
        <v>0</v>
      </c>
      <c r="GE91" s="678">
        <v>0</v>
      </c>
      <c r="GF91" s="678">
        <v>0</v>
      </c>
      <c r="GG91" s="678">
        <v>0</v>
      </c>
      <c r="GH91" s="678">
        <v>0</v>
      </c>
      <c r="GI91" s="678">
        <v>0</v>
      </c>
      <c r="GJ91" s="678">
        <v>0</v>
      </c>
      <c r="GK91" s="678">
        <v>0</v>
      </c>
      <c r="GL91" s="678">
        <v>0</v>
      </c>
      <c r="GM91" s="678">
        <v>0</v>
      </c>
      <c r="GN91" s="678">
        <v>0</v>
      </c>
      <c r="GO91" s="678">
        <v>0</v>
      </c>
      <c r="GP91" s="678">
        <v>0</v>
      </c>
      <c r="GQ91" s="678">
        <v>0</v>
      </c>
      <c r="GR91" s="678">
        <v>0</v>
      </c>
      <c r="GS91" s="678">
        <v>0</v>
      </c>
      <c r="GT91" s="678">
        <v>0</v>
      </c>
      <c r="GU91" s="678">
        <v>0</v>
      </c>
      <c r="GV91" s="678">
        <v>0</v>
      </c>
      <c r="GW91" s="678">
        <v>0</v>
      </c>
      <c r="GX91" s="678">
        <v>0</v>
      </c>
      <c r="GY91" s="678">
        <v>0</v>
      </c>
      <c r="GZ91" s="678">
        <v>0</v>
      </c>
      <c r="HA91" s="678">
        <v>0</v>
      </c>
      <c r="HB91" s="678">
        <v>0</v>
      </c>
      <c r="HC91" s="678">
        <v>0</v>
      </c>
      <c r="HD91" s="678">
        <v>0</v>
      </c>
      <c r="HE91" s="678">
        <v>0</v>
      </c>
      <c r="HF91" s="678">
        <v>0</v>
      </c>
      <c r="HG91" s="678">
        <v>0</v>
      </c>
      <c r="HH91" s="678">
        <v>0</v>
      </c>
      <c r="HI91" s="678">
        <v>0</v>
      </c>
      <c r="HJ91" s="678">
        <v>0</v>
      </c>
      <c r="HK91" s="678">
        <v>0</v>
      </c>
      <c r="HL91" s="678">
        <v>0</v>
      </c>
      <c r="HM91" s="678">
        <v>0</v>
      </c>
      <c r="HN91" s="678">
        <v>0</v>
      </c>
      <c r="HO91" s="678">
        <v>0</v>
      </c>
      <c r="HP91" s="678">
        <v>0</v>
      </c>
      <c r="HQ91" s="678">
        <v>0</v>
      </c>
      <c r="HR91" s="678">
        <v>0</v>
      </c>
      <c r="HS91" s="678">
        <v>0</v>
      </c>
      <c r="HT91" s="678">
        <v>0</v>
      </c>
      <c r="HU91" s="678">
        <v>0</v>
      </c>
      <c r="HV91" s="678">
        <v>0</v>
      </c>
      <c r="HW91" s="678">
        <v>0</v>
      </c>
      <c r="HX91" s="678">
        <v>0</v>
      </c>
      <c r="HY91" s="678">
        <v>0</v>
      </c>
      <c r="HZ91" s="678">
        <v>0</v>
      </c>
      <c r="IA91" s="678">
        <v>0</v>
      </c>
      <c r="IB91" s="678">
        <v>0</v>
      </c>
      <c r="IC91" s="678">
        <v>0</v>
      </c>
      <c r="ID91" s="678">
        <v>0</v>
      </c>
      <c r="IE91" s="678">
        <v>0</v>
      </c>
      <c r="IF91" s="678">
        <v>0</v>
      </c>
      <c r="IG91" s="678">
        <v>0</v>
      </c>
      <c r="IH91" s="678">
        <v>0</v>
      </c>
      <c r="II91" s="678">
        <v>0</v>
      </c>
      <c r="IJ91" s="678">
        <v>0</v>
      </c>
      <c r="IK91" s="678">
        <v>0</v>
      </c>
      <c r="IL91" s="678">
        <v>0</v>
      </c>
      <c r="IM91" s="678">
        <v>0</v>
      </c>
      <c r="IN91" s="678">
        <v>0</v>
      </c>
      <c r="IO91" s="678">
        <v>0</v>
      </c>
      <c r="IP91" s="678">
        <v>0</v>
      </c>
      <c r="IQ91" s="678">
        <v>0</v>
      </c>
      <c r="IR91" s="678">
        <v>0</v>
      </c>
      <c r="IS91" s="678">
        <v>0</v>
      </c>
      <c r="IT91" s="678">
        <v>0</v>
      </c>
      <c r="IU91" s="678">
        <v>0</v>
      </c>
      <c r="IV91" s="678">
        <v>0</v>
      </c>
      <c r="IW91" s="678">
        <v>0</v>
      </c>
      <c r="IX91" s="678">
        <v>0</v>
      </c>
      <c r="IY91" s="678">
        <v>0</v>
      </c>
      <c r="IZ91" s="678">
        <v>0</v>
      </c>
      <c r="JA91" s="678">
        <v>0</v>
      </c>
      <c r="JB91" s="678">
        <v>0</v>
      </c>
      <c r="JC91" s="678">
        <v>0</v>
      </c>
      <c r="JD91" s="678">
        <v>0</v>
      </c>
      <c r="JE91" s="678">
        <v>0</v>
      </c>
      <c r="JF91" s="678">
        <v>0</v>
      </c>
      <c r="JG91" s="678">
        <v>0</v>
      </c>
      <c r="JH91" s="678">
        <v>0</v>
      </c>
      <c r="JI91" s="678">
        <v>0</v>
      </c>
      <c r="JJ91" s="678">
        <v>0</v>
      </c>
      <c r="JK91" s="678">
        <v>0</v>
      </c>
      <c r="JL91" s="678">
        <v>0</v>
      </c>
      <c r="JM91" s="678">
        <v>0</v>
      </c>
      <c r="JN91" s="678">
        <v>0</v>
      </c>
      <c r="JO91" s="678">
        <v>0</v>
      </c>
      <c r="JP91" s="678">
        <v>0</v>
      </c>
      <c r="JQ91" s="678">
        <v>0</v>
      </c>
      <c r="JR91" s="678">
        <v>0</v>
      </c>
      <c r="JS91" s="678">
        <v>0</v>
      </c>
      <c r="JT91" s="678">
        <v>0</v>
      </c>
      <c r="JU91" s="678">
        <v>0</v>
      </c>
      <c r="JV91" s="678">
        <v>0</v>
      </c>
      <c r="JW91" s="678">
        <v>0</v>
      </c>
      <c r="JX91" s="678">
        <v>0</v>
      </c>
      <c r="JY91" s="678">
        <v>0</v>
      </c>
      <c r="JZ91" s="678">
        <v>0</v>
      </c>
      <c r="KA91" s="678">
        <v>0</v>
      </c>
      <c r="KB91" s="678">
        <v>0</v>
      </c>
      <c r="KC91" s="678">
        <v>0</v>
      </c>
      <c r="KD91" s="678">
        <v>0</v>
      </c>
      <c r="KE91" s="678">
        <v>0</v>
      </c>
      <c r="KF91" s="678">
        <v>0</v>
      </c>
      <c r="KG91" s="678">
        <v>0</v>
      </c>
      <c r="KH91" s="678">
        <v>0</v>
      </c>
      <c r="KI91" s="678">
        <v>0</v>
      </c>
      <c r="KJ91" s="678">
        <v>0</v>
      </c>
      <c r="KK91" s="678">
        <v>0</v>
      </c>
      <c r="KL91" s="678">
        <v>0</v>
      </c>
      <c r="KM91" s="678">
        <v>0</v>
      </c>
      <c r="KN91" s="678">
        <v>0</v>
      </c>
      <c r="KO91" s="678">
        <v>0</v>
      </c>
      <c r="KP91" s="678">
        <v>0</v>
      </c>
      <c r="KQ91" s="678">
        <v>0</v>
      </c>
      <c r="KR91" s="678">
        <v>0</v>
      </c>
      <c r="KS91" s="678">
        <v>0</v>
      </c>
      <c r="KT91" s="678">
        <v>0</v>
      </c>
      <c r="KU91" s="678">
        <v>0</v>
      </c>
      <c r="KV91" s="678">
        <v>0</v>
      </c>
      <c r="KW91" s="678">
        <v>0</v>
      </c>
      <c r="KX91" s="678">
        <v>0</v>
      </c>
      <c r="KY91" s="678">
        <v>0</v>
      </c>
      <c r="KZ91" s="678">
        <v>0</v>
      </c>
      <c r="LA91" s="678">
        <v>0</v>
      </c>
      <c r="LB91" s="678">
        <v>0</v>
      </c>
      <c r="LC91" s="678">
        <v>0</v>
      </c>
      <c r="LD91" s="678">
        <v>0</v>
      </c>
      <c r="LE91" s="678">
        <v>0</v>
      </c>
      <c r="LF91" s="678">
        <v>0</v>
      </c>
      <c r="LG91" s="678">
        <v>0</v>
      </c>
      <c r="LH91" s="678">
        <v>0</v>
      </c>
      <c r="LI91" s="678">
        <v>0</v>
      </c>
      <c r="LJ91" s="678">
        <v>0</v>
      </c>
      <c r="LK91" s="678">
        <v>0</v>
      </c>
      <c r="LL91" s="678">
        <v>0</v>
      </c>
      <c r="LM91" s="678">
        <v>0</v>
      </c>
      <c r="LN91" s="678">
        <v>0</v>
      </c>
      <c r="LO91" s="678">
        <v>0</v>
      </c>
      <c r="LP91" s="678">
        <v>0</v>
      </c>
      <c r="LQ91" s="678">
        <v>0</v>
      </c>
      <c r="LR91" s="678">
        <v>0</v>
      </c>
      <c r="LS91" s="678">
        <v>0</v>
      </c>
      <c r="LT91" s="678">
        <v>0</v>
      </c>
      <c r="LU91" s="678">
        <v>0</v>
      </c>
      <c r="LV91" s="678">
        <v>0</v>
      </c>
      <c r="LW91" s="678">
        <v>0</v>
      </c>
      <c r="LX91" s="678">
        <v>0</v>
      </c>
      <c r="LY91" s="678">
        <v>0</v>
      </c>
      <c r="LZ91" s="678">
        <v>0</v>
      </c>
      <c r="MA91" s="678">
        <v>0</v>
      </c>
      <c r="MB91" s="678">
        <v>0</v>
      </c>
      <c r="MC91" s="678">
        <v>0</v>
      </c>
      <c r="MD91" s="678">
        <v>0</v>
      </c>
      <c r="ME91" s="678">
        <v>0</v>
      </c>
      <c r="MF91" s="678">
        <v>0</v>
      </c>
      <c r="MG91" s="678">
        <v>0</v>
      </c>
      <c r="MH91" s="678">
        <v>0</v>
      </c>
      <c r="MI91" s="678">
        <v>0</v>
      </c>
      <c r="MJ91" s="678">
        <v>0</v>
      </c>
      <c r="MK91" s="678">
        <v>0</v>
      </c>
      <c r="ML91" s="678">
        <v>0</v>
      </c>
      <c r="MM91" s="678">
        <v>0</v>
      </c>
      <c r="MN91" s="678">
        <v>0</v>
      </c>
      <c r="MO91" s="678">
        <v>0</v>
      </c>
      <c r="MP91" s="678">
        <v>0</v>
      </c>
      <c r="MQ91" s="678">
        <v>0</v>
      </c>
      <c r="MR91" s="678">
        <v>0</v>
      </c>
      <c r="MS91" s="678">
        <v>0</v>
      </c>
      <c r="MT91" s="678">
        <v>0</v>
      </c>
      <c r="MU91" s="678">
        <v>0</v>
      </c>
      <c r="MV91" s="678">
        <v>0</v>
      </c>
      <c r="MW91" s="678">
        <v>0</v>
      </c>
      <c r="MX91" s="678">
        <v>0</v>
      </c>
      <c r="MY91" s="678">
        <v>0</v>
      </c>
      <c r="MZ91" s="678">
        <v>0</v>
      </c>
      <c r="NA91" s="678">
        <v>0</v>
      </c>
      <c r="NB91" s="678">
        <v>0</v>
      </c>
      <c r="NC91" s="678">
        <v>0</v>
      </c>
      <c r="ND91" s="678">
        <v>0</v>
      </c>
      <c r="NE91" s="678">
        <v>0</v>
      </c>
      <c r="NF91" s="678">
        <v>0</v>
      </c>
      <c r="NG91" s="678">
        <v>0</v>
      </c>
      <c r="NH91" s="678">
        <v>0</v>
      </c>
      <c r="NI91" s="678">
        <v>0</v>
      </c>
      <c r="NJ91" s="678">
        <v>0</v>
      </c>
      <c r="NK91" s="678">
        <v>0</v>
      </c>
      <c r="NL91" s="678">
        <v>0</v>
      </c>
      <c r="NM91" s="678">
        <v>0</v>
      </c>
      <c r="NN91" s="678">
        <v>0</v>
      </c>
      <c r="NO91" s="678">
        <v>0</v>
      </c>
      <c r="NP91" s="678">
        <v>0</v>
      </c>
      <c r="NQ91" s="678">
        <v>0</v>
      </c>
      <c r="NR91" s="678">
        <v>0</v>
      </c>
      <c r="NS91" s="678">
        <v>0</v>
      </c>
      <c r="NT91" s="678">
        <v>0</v>
      </c>
      <c r="NU91" s="678">
        <v>0</v>
      </c>
      <c r="NV91" s="678">
        <v>0</v>
      </c>
      <c r="NW91" s="678">
        <v>0</v>
      </c>
      <c r="NX91" s="678">
        <v>0</v>
      </c>
      <c r="NY91" s="678">
        <v>0</v>
      </c>
      <c r="NZ91" s="678">
        <v>0</v>
      </c>
      <c r="OA91" s="678">
        <v>0</v>
      </c>
      <c r="OB91" s="678">
        <v>0</v>
      </c>
      <c r="OC91" s="678">
        <v>0</v>
      </c>
      <c r="OD91" s="678">
        <v>0</v>
      </c>
      <c r="OE91" s="678">
        <v>0</v>
      </c>
      <c r="OF91" s="678">
        <v>0</v>
      </c>
      <c r="OG91" s="678">
        <v>0</v>
      </c>
      <c r="OH91" s="678">
        <v>0</v>
      </c>
      <c r="OI91" s="678">
        <v>0</v>
      </c>
      <c r="OJ91" s="678">
        <v>0</v>
      </c>
      <c r="OK91" s="678">
        <v>0</v>
      </c>
      <c r="OL91" s="678">
        <v>0</v>
      </c>
      <c r="OM91" s="678">
        <v>0</v>
      </c>
      <c r="ON91" s="678">
        <v>0</v>
      </c>
      <c r="OO91" s="678">
        <v>0</v>
      </c>
      <c r="OP91" s="678">
        <v>0</v>
      </c>
      <c r="OQ91" s="678">
        <v>0</v>
      </c>
      <c r="OR91" s="678">
        <v>0</v>
      </c>
      <c r="OS91" s="678">
        <v>0</v>
      </c>
      <c r="OT91" s="678">
        <v>0</v>
      </c>
      <c r="OU91" s="678">
        <v>0</v>
      </c>
      <c r="OV91" s="678">
        <v>0</v>
      </c>
      <c r="OW91" s="678">
        <v>0</v>
      </c>
      <c r="OX91" s="678">
        <v>0</v>
      </c>
      <c r="OY91" s="678">
        <v>0</v>
      </c>
      <c r="OZ91" s="678">
        <v>0</v>
      </c>
      <c r="PA91" s="678">
        <v>0</v>
      </c>
      <c r="PB91" s="678">
        <v>0</v>
      </c>
      <c r="PC91" s="678">
        <v>0</v>
      </c>
      <c r="PD91" s="678">
        <v>0</v>
      </c>
      <c r="PE91" s="678">
        <v>0</v>
      </c>
      <c r="PF91" s="678">
        <v>0</v>
      </c>
      <c r="PG91" s="678">
        <v>0</v>
      </c>
      <c r="PH91" s="678">
        <v>0</v>
      </c>
      <c r="PI91" s="678">
        <v>0</v>
      </c>
      <c r="PJ91" s="678">
        <v>0</v>
      </c>
      <c r="PK91" s="678">
        <v>0</v>
      </c>
      <c r="PL91" s="678">
        <v>0</v>
      </c>
      <c r="PM91" s="678">
        <v>0</v>
      </c>
      <c r="PN91" s="678">
        <v>0</v>
      </c>
      <c r="PO91" s="678">
        <v>0</v>
      </c>
      <c r="PP91" s="678">
        <v>0</v>
      </c>
      <c r="PQ91" s="678">
        <v>0</v>
      </c>
      <c r="PR91" s="678">
        <v>0</v>
      </c>
      <c r="PS91" s="678">
        <v>0</v>
      </c>
      <c r="PT91" s="678">
        <v>0</v>
      </c>
      <c r="PU91" s="678">
        <v>0</v>
      </c>
      <c r="PV91" s="678">
        <v>0</v>
      </c>
      <c r="PW91" s="678">
        <v>0</v>
      </c>
      <c r="PX91" s="678">
        <v>0</v>
      </c>
      <c r="PY91" s="678">
        <v>0</v>
      </c>
      <c r="PZ91" s="678">
        <v>0</v>
      </c>
      <c r="QA91" s="678">
        <v>0</v>
      </c>
      <c r="QB91" s="678">
        <v>0</v>
      </c>
      <c r="QC91" s="678">
        <v>0</v>
      </c>
      <c r="QD91" s="678">
        <v>0</v>
      </c>
      <c r="QE91" s="678">
        <v>0</v>
      </c>
      <c r="QF91" s="678">
        <v>0</v>
      </c>
      <c r="QG91" s="678">
        <v>0</v>
      </c>
      <c r="QH91" s="678">
        <v>0</v>
      </c>
      <c r="QI91" s="678">
        <v>0</v>
      </c>
      <c r="QJ91" s="678">
        <v>0</v>
      </c>
      <c r="QK91" s="678">
        <v>0</v>
      </c>
      <c r="QL91" s="678">
        <v>0</v>
      </c>
      <c r="QM91" s="678">
        <v>0</v>
      </c>
      <c r="QN91" s="678">
        <v>0</v>
      </c>
      <c r="QO91" s="678">
        <v>0</v>
      </c>
      <c r="QP91" s="678">
        <v>0</v>
      </c>
      <c r="QQ91" s="678">
        <v>0</v>
      </c>
      <c r="QR91" s="678">
        <v>0</v>
      </c>
      <c r="QS91" s="678">
        <v>0</v>
      </c>
      <c r="QT91" s="678">
        <v>0</v>
      </c>
      <c r="QU91" s="678">
        <v>0</v>
      </c>
      <c r="QV91" s="678">
        <v>0</v>
      </c>
      <c r="QW91" s="678">
        <v>0</v>
      </c>
      <c r="QX91" s="678">
        <v>0</v>
      </c>
      <c r="QY91" s="678">
        <v>0</v>
      </c>
      <c r="QZ91" s="678">
        <v>0</v>
      </c>
      <c r="RA91" s="678">
        <v>0</v>
      </c>
      <c r="RB91" s="678">
        <v>0</v>
      </c>
      <c r="RC91" s="678">
        <v>0</v>
      </c>
      <c r="RD91" s="678">
        <v>0</v>
      </c>
      <c r="RE91" s="678">
        <v>0</v>
      </c>
      <c r="RF91" s="678">
        <v>0</v>
      </c>
      <c r="RG91" s="678">
        <v>0</v>
      </c>
      <c r="RH91" s="678">
        <v>0</v>
      </c>
      <c r="RI91" s="678">
        <v>0</v>
      </c>
      <c r="RJ91" s="678">
        <v>0</v>
      </c>
      <c r="RK91" s="678">
        <v>0</v>
      </c>
      <c r="RL91" s="678">
        <v>0</v>
      </c>
      <c r="RM91" s="678">
        <v>0</v>
      </c>
      <c r="RN91" s="678">
        <v>0</v>
      </c>
      <c r="RO91" s="678">
        <v>0</v>
      </c>
      <c r="RP91" s="678">
        <v>0</v>
      </c>
      <c r="RQ91" s="678">
        <v>0</v>
      </c>
      <c r="RR91" s="678">
        <v>0</v>
      </c>
      <c r="RS91" s="678">
        <v>0</v>
      </c>
      <c r="RT91" s="678">
        <v>0</v>
      </c>
      <c r="RU91" s="678">
        <v>0</v>
      </c>
      <c r="RV91" s="678">
        <v>0</v>
      </c>
      <c r="RW91" s="678">
        <v>0</v>
      </c>
      <c r="RX91" s="678">
        <v>0</v>
      </c>
      <c r="RY91" s="678">
        <v>0</v>
      </c>
      <c r="RZ91" s="678">
        <v>0</v>
      </c>
      <c r="SA91" s="678">
        <v>0</v>
      </c>
      <c r="SB91" s="678">
        <v>0</v>
      </c>
      <c r="SC91" s="678">
        <v>0</v>
      </c>
      <c r="SD91" s="678">
        <v>0</v>
      </c>
      <c r="SE91" s="678">
        <v>0</v>
      </c>
      <c r="SF91" s="678">
        <v>0</v>
      </c>
      <c r="SG91" s="678">
        <v>0</v>
      </c>
      <c r="SH91" s="678">
        <v>0</v>
      </c>
      <c r="SI91" s="471"/>
      <c r="SJ91" s="452"/>
      <c r="SK91" s="440"/>
      <c r="SL91" s="440"/>
      <c r="SM91" s="440"/>
    </row>
    <row r="92" spans="1:507" outlineLevel="3" x14ac:dyDescent="0.25">
      <c r="A92" s="440"/>
      <c r="B92" s="449"/>
      <c r="C92" s="659">
        <f t="shared" ref="C92:C108" si="89">INT($C$40)+3</f>
        <v>4</v>
      </c>
      <c r="D92" s="471"/>
      <c r="E92" s="529"/>
      <c r="F92" s="529"/>
      <c r="G92" s="471"/>
      <c r="H92" s="756"/>
      <c r="I92" s="756" t="s">
        <v>886</v>
      </c>
      <c r="J92" s="756">
        <f t="shared" si="88"/>
        <v>13</v>
      </c>
      <c r="K92" s="757">
        <v>0</v>
      </c>
      <c r="L92" s="757">
        <v>0</v>
      </c>
      <c r="M92" s="757">
        <v>0</v>
      </c>
      <c r="N92" s="757">
        <v>0</v>
      </c>
      <c r="O92" s="757">
        <v>0</v>
      </c>
      <c r="P92" s="757">
        <v>0</v>
      </c>
      <c r="Q92" s="757">
        <v>0</v>
      </c>
      <c r="R92" s="757">
        <v>0</v>
      </c>
      <c r="S92" s="757">
        <v>0</v>
      </c>
      <c r="T92" s="757">
        <v>0</v>
      </c>
      <c r="U92" s="757">
        <v>0</v>
      </c>
      <c r="V92" s="757">
        <v>0</v>
      </c>
      <c r="W92" s="757">
        <v>0</v>
      </c>
      <c r="X92" s="757">
        <v>0</v>
      </c>
      <c r="Y92" s="757">
        <v>0</v>
      </c>
      <c r="Z92" s="757">
        <v>0</v>
      </c>
      <c r="AA92" s="757">
        <v>0</v>
      </c>
      <c r="AB92" s="757">
        <v>0</v>
      </c>
      <c r="AC92" s="757">
        <v>0</v>
      </c>
      <c r="AD92" s="757">
        <v>0</v>
      </c>
      <c r="AE92" s="757">
        <v>0</v>
      </c>
      <c r="AF92" s="757">
        <v>0</v>
      </c>
      <c r="AG92" s="757">
        <v>0</v>
      </c>
      <c r="AH92" s="757">
        <v>0</v>
      </c>
      <c r="AI92" s="757">
        <v>0</v>
      </c>
      <c r="AJ92" s="757">
        <v>0</v>
      </c>
      <c r="AK92" s="757">
        <v>0</v>
      </c>
      <c r="AL92" s="757">
        <v>0</v>
      </c>
      <c r="AM92" s="757">
        <v>0</v>
      </c>
      <c r="AN92" s="757">
        <v>0</v>
      </c>
      <c r="AO92" s="757">
        <v>0</v>
      </c>
      <c r="AP92" s="757">
        <v>0</v>
      </c>
      <c r="AQ92" s="757">
        <v>0</v>
      </c>
      <c r="AR92" s="757">
        <v>0</v>
      </c>
      <c r="AS92" s="757">
        <v>0</v>
      </c>
      <c r="AT92" s="757">
        <v>0</v>
      </c>
      <c r="AU92" s="757">
        <v>0</v>
      </c>
      <c r="AV92" s="757">
        <v>0</v>
      </c>
      <c r="AW92" s="757">
        <v>0</v>
      </c>
      <c r="AX92" s="757">
        <v>0</v>
      </c>
      <c r="AY92" s="757">
        <v>0</v>
      </c>
      <c r="AZ92" s="757">
        <v>0</v>
      </c>
      <c r="BA92" s="757">
        <v>0</v>
      </c>
      <c r="BB92" s="757">
        <v>0</v>
      </c>
      <c r="BC92" s="757">
        <v>0</v>
      </c>
      <c r="BD92" s="757">
        <v>0</v>
      </c>
      <c r="BE92" s="757">
        <v>0</v>
      </c>
      <c r="BF92" s="757">
        <v>0</v>
      </c>
      <c r="BG92" s="757">
        <v>0</v>
      </c>
      <c r="BH92" s="757">
        <v>0</v>
      </c>
      <c r="BI92" s="757">
        <v>0</v>
      </c>
      <c r="BJ92" s="757">
        <v>0</v>
      </c>
      <c r="BK92" s="757">
        <v>0</v>
      </c>
      <c r="BL92" s="757">
        <v>0</v>
      </c>
      <c r="BM92" s="757">
        <v>0</v>
      </c>
      <c r="BN92" s="757">
        <v>0</v>
      </c>
      <c r="BO92" s="757">
        <v>0</v>
      </c>
      <c r="BP92" s="757">
        <v>0</v>
      </c>
      <c r="BQ92" s="757">
        <v>0</v>
      </c>
      <c r="BR92" s="757">
        <v>0</v>
      </c>
      <c r="BS92" s="757">
        <v>0</v>
      </c>
      <c r="BT92" s="757">
        <v>0</v>
      </c>
      <c r="BU92" s="757">
        <v>0</v>
      </c>
      <c r="BV92" s="757">
        <v>0</v>
      </c>
      <c r="BW92" s="757">
        <v>0</v>
      </c>
      <c r="BX92" s="757">
        <v>0</v>
      </c>
      <c r="BY92" s="757">
        <v>0</v>
      </c>
      <c r="BZ92" s="757">
        <v>0</v>
      </c>
      <c r="CA92" s="757">
        <v>0</v>
      </c>
      <c r="CB92" s="757">
        <v>0</v>
      </c>
      <c r="CC92" s="757">
        <v>0</v>
      </c>
      <c r="CD92" s="757">
        <v>0</v>
      </c>
      <c r="CE92" s="757">
        <v>0</v>
      </c>
      <c r="CF92" s="757">
        <v>0</v>
      </c>
      <c r="CG92" s="757">
        <v>0</v>
      </c>
      <c r="CH92" s="757">
        <v>0</v>
      </c>
      <c r="CI92" s="757">
        <v>0</v>
      </c>
      <c r="CJ92" s="757">
        <v>0</v>
      </c>
      <c r="CK92" s="757">
        <v>0</v>
      </c>
      <c r="CL92" s="757">
        <v>0</v>
      </c>
      <c r="CM92" s="757">
        <v>0</v>
      </c>
      <c r="CN92" s="757">
        <v>0</v>
      </c>
      <c r="CO92" s="757">
        <v>0</v>
      </c>
      <c r="CP92" s="757">
        <v>0</v>
      </c>
      <c r="CQ92" s="757">
        <v>0</v>
      </c>
      <c r="CR92" s="757">
        <v>0</v>
      </c>
      <c r="CS92" s="757">
        <v>0</v>
      </c>
      <c r="CT92" s="757">
        <v>0</v>
      </c>
      <c r="CU92" s="757">
        <v>0</v>
      </c>
      <c r="CV92" s="757">
        <v>0</v>
      </c>
      <c r="CW92" s="757">
        <v>0</v>
      </c>
      <c r="CX92" s="757">
        <v>0</v>
      </c>
      <c r="CY92" s="757">
        <v>0</v>
      </c>
      <c r="CZ92" s="757">
        <v>0</v>
      </c>
      <c r="DA92" s="757">
        <v>0</v>
      </c>
      <c r="DB92" s="757">
        <v>0</v>
      </c>
      <c r="DC92" s="757">
        <v>0</v>
      </c>
      <c r="DD92" s="757">
        <v>0</v>
      </c>
      <c r="DE92" s="757">
        <v>0</v>
      </c>
      <c r="DF92" s="757">
        <v>0</v>
      </c>
      <c r="DG92" s="757">
        <v>0</v>
      </c>
      <c r="DH92" s="757">
        <v>0</v>
      </c>
      <c r="DI92" s="757">
        <v>0</v>
      </c>
      <c r="DJ92" s="757">
        <v>0</v>
      </c>
      <c r="DK92" s="757">
        <v>0</v>
      </c>
      <c r="DL92" s="757">
        <v>0</v>
      </c>
      <c r="DM92" s="757">
        <v>0</v>
      </c>
      <c r="DN92" s="757">
        <v>0</v>
      </c>
      <c r="DO92" s="757">
        <v>0</v>
      </c>
      <c r="DP92" s="757">
        <v>0</v>
      </c>
      <c r="DQ92" s="757">
        <v>0</v>
      </c>
      <c r="DR92" s="757">
        <v>0</v>
      </c>
      <c r="DS92" s="757">
        <v>0</v>
      </c>
      <c r="DT92" s="757">
        <v>0</v>
      </c>
      <c r="DU92" s="757">
        <v>0</v>
      </c>
      <c r="DV92" s="757">
        <v>0</v>
      </c>
      <c r="DW92" s="757">
        <v>0</v>
      </c>
      <c r="DX92" s="757">
        <v>0</v>
      </c>
      <c r="DY92" s="757">
        <v>0</v>
      </c>
      <c r="DZ92" s="757">
        <v>0</v>
      </c>
      <c r="EA92" s="757">
        <v>0</v>
      </c>
      <c r="EB92" s="757">
        <v>0</v>
      </c>
      <c r="EC92" s="757">
        <v>0</v>
      </c>
      <c r="ED92" s="757">
        <v>0</v>
      </c>
      <c r="EE92" s="757">
        <v>0</v>
      </c>
      <c r="EF92" s="757">
        <v>0</v>
      </c>
      <c r="EG92" s="757">
        <v>0</v>
      </c>
      <c r="EH92" s="757">
        <v>0</v>
      </c>
      <c r="EI92" s="757">
        <v>0</v>
      </c>
      <c r="EJ92" s="757">
        <v>0</v>
      </c>
      <c r="EK92" s="757">
        <v>0</v>
      </c>
      <c r="EL92" s="757">
        <v>0</v>
      </c>
      <c r="EM92" s="757">
        <v>0</v>
      </c>
      <c r="EN92" s="757">
        <v>0</v>
      </c>
      <c r="EO92" s="757">
        <v>0</v>
      </c>
      <c r="EP92" s="757">
        <v>0</v>
      </c>
      <c r="EQ92" s="757">
        <v>0</v>
      </c>
      <c r="ER92" s="757">
        <v>0</v>
      </c>
      <c r="ES92" s="757">
        <v>0</v>
      </c>
      <c r="ET92" s="757">
        <v>0</v>
      </c>
      <c r="EU92" s="757">
        <v>0</v>
      </c>
      <c r="EV92" s="757">
        <v>0</v>
      </c>
      <c r="EW92" s="757">
        <v>0</v>
      </c>
      <c r="EX92" s="757">
        <v>0</v>
      </c>
      <c r="EY92" s="757">
        <v>0</v>
      </c>
      <c r="EZ92" s="757">
        <v>0</v>
      </c>
      <c r="FA92" s="757">
        <v>0</v>
      </c>
      <c r="FB92" s="757">
        <v>0</v>
      </c>
      <c r="FC92" s="757">
        <v>0</v>
      </c>
      <c r="FD92" s="757">
        <v>0</v>
      </c>
      <c r="FE92" s="757">
        <v>0</v>
      </c>
      <c r="FF92" s="757">
        <v>0</v>
      </c>
      <c r="FG92" s="757">
        <v>0</v>
      </c>
      <c r="FH92" s="757">
        <v>0</v>
      </c>
      <c r="FI92" s="757">
        <v>0</v>
      </c>
      <c r="FJ92" s="757">
        <v>0</v>
      </c>
      <c r="FK92" s="757">
        <v>0</v>
      </c>
      <c r="FL92" s="757">
        <v>0</v>
      </c>
      <c r="FM92" s="757">
        <v>0</v>
      </c>
      <c r="FN92" s="757">
        <v>0</v>
      </c>
      <c r="FO92" s="757">
        <v>0</v>
      </c>
      <c r="FP92" s="757">
        <v>0</v>
      </c>
      <c r="FQ92" s="757">
        <v>0</v>
      </c>
      <c r="FR92" s="757">
        <v>0</v>
      </c>
      <c r="FS92" s="757">
        <v>0</v>
      </c>
      <c r="FT92" s="757">
        <v>0</v>
      </c>
      <c r="FU92" s="757">
        <v>0</v>
      </c>
      <c r="FV92" s="757">
        <v>0</v>
      </c>
      <c r="FW92" s="757">
        <v>0</v>
      </c>
      <c r="FX92" s="757">
        <v>0</v>
      </c>
      <c r="FY92" s="757">
        <v>0</v>
      </c>
      <c r="FZ92" s="757">
        <v>0</v>
      </c>
      <c r="GA92" s="757">
        <v>0</v>
      </c>
      <c r="GB92" s="757">
        <v>0</v>
      </c>
      <c r="GC92" s="757">
        <v>0</v>
      </c>
      <c r="GD92" s="757">
        <v>0</v>
      </c>
      <c r="GE92" s="757">
        <v>0</v>
      </c>
      <c r="GF92" s="757">
        <v>0</v>
      </c>
      <c r="GG92" s="757">
        <v>0</v>
      </c>
      <c r="GH92" s="757">
        <v>0</v>
      </c>
      <c r="GI92" s="757">
        <v>0</v>
      </c>
      <c r="GJ92" s="757">
        <v>0</v>
      </c>
      <c r="GK92" s="757">
        <v>0</v>
      </c>
      <c r="GL92" s="757">
        <v>0</v>
      </c>
      <c r="GM92" s="757">
        <v>0</v>
      </c>
      <c r="GN92" s="757">
        <v>0</v>
      </c>
      <c r="GO92" s="757">
        <v>0</v>
      </c>
      <c r="GP92" s="757">
        <v>0</v>
      </c>
      <c r="GQ92" s="757">
        <v>0</v>
      </c>
      <c r="GR92" s="757">
        <v>0</v>
      </c>
      <c r="GS92" s="757">
        <v>0</v>
      </c>
      <c r="GT92" s="757">
        <v>0</v>
      </c>
      <c r="GU92" s="757">
        <v>0</v>
      </c>
      <c r="GV92" s="757">
        <v>0</v>
      </c>
      <c r="GW92" s="757">
        <v>0</v>
      </c>
      <c r="GX92" s="757">
        <v>0</v>
      </c>
      <c r="GY92" s="757">
        <v>0</v>
      </c>
      <c r="GZ92" s="757">
        <v>0</v>
      </c>
      <c r="HA92" s="757">
        <v>0</v>
      </c>
      <c r="HB92" s="757">
        <v>0</v>
      </c>
      <c r="HC92" s="757">
        <v>0</v>
      </c>
      <c r="HD92" s="757">
        <v>0</v>
      </c>
      <c r="HE92" s="757">
        <v>0</v>
      </c>
      <c r="HF92" s="757">
        <v>0</v>
      </c>
      <c r="HG92" s="757">
        <v>0</v>
      </c>
      <c r="HH92" s="757">
        <v>0</v>
      </c>
      <c r="HI92" s="757">
        <v>0</v>
      </c>
      <c r="HJ92" s="757">
        <v>0</v>
      </c>
      <c r="HK92" s="757">
        <v>0</v>
      </c>
      <c r="HL92" s="757">
        <v>0</v>
      </c>
      <c r="HM92" s="757">
        <v>0</v>
      </c>
      <c r="HN92" s="757">
        <v>0</v>
      </c>
      <c r="HO92" s="757">
        <v>0</v>
      </c>
      <c r="HP92" s="757">
        <v>0</v>
      </c>
      <c r="HQ92" s="757">
        <v>0</v>
      </c>
      <c r="HR92" s="757">
        <v>0</v>
      </c>
      <c r="HS92" s="757">
        <v>0</v>
      </c>
      <c r="HT92" s="757">
        <v>0</v>
      </c>
      <c r="HU92" s="757">
        <v>0</v>
      </c>
      <c r="HV92" s="757">
        <v>0</v>
      </c>
      <c r="HW92" s="757">
        <v>0</v>
      </c>
      <c r="HX92" s="757">
        <v>0</v>
      </c>
      <c r="HY92" s="757">
        <v>0</v>
      </c>
      <c r="HZ92" s="757">
        <v>0</v>
      </c>
      <c r="IA92" s="757">
        <v>0</v>
      </c>
      <c r="IB92" s="757">
        <v>0</v>
      </c>
      <c r="IC92" s="757">
        <v>0</v>
      </c>
      <c r="ID92" s="757">
        <v>0</v>
      </c>
      <c r="IE92" s="757">
        <v>0</v>
      </c>
      <c r="IF92" s="757">
        <v>0</v>
      </c>
      <c r="IG92" s="757">
        <v>0</v>
      </c>
      <c r="IH92" s="757">
        <v>0</v>
      </c>
      <c r="II92" s="757">
        <v>0</v>
      </c>
      <c r="IJ92" s="757">
        <v>0</v>
      </c>
      <c r="IK92" s="757">
        <v>0</v>
      </c>
      <c r="IL92" s="757">
        <v>0</v>
      </c>
      <c r="IM92" s="757">
        <v>0</v>
      </c>
      <c r="IN92" s="757">
        <v>0</v>
      </c>
      <c r="IO92" s="757">
        <v>0</v>
      </c>
      <c r="IP92" s="757">
        <v>0</v>
      </c>
      <c r="IQ92" s="757">
        <v>0</v>
      </c>
      <c r="IR92" s="757">
        <v>0</v>
      </c>
      <c r="IS92" s="757">
        <v>0</v>
      </c>
      <c r="IT92" s="757">
        <v>0</v>
      </c>
      <c r="IU92" s="757">
        <v>0</v>
      </c>
      <c r="IV92" s="757">
        <v>0</v>
      </c>
      <c r="IW92" s="757">
        <v>0</v>
      </c>
      <c r="IX92" s="757">
        <v>0</v>
      </c>
      <c r="IY92" s="757">
        <v>0</v>
      </c>
      <c r="IZ92" s="757">
        <v>0</v>
      </c>
      <c r="JA92" s="757">
        <v>0</v>
      </c>
      <c r="JB92" s="757">
        <v>0</v>
      </c>
      <c r="JC92" s="757">
        <v>0</v>
      </c>
      <c r="JD92" s="757">
        <v>0</v>
      </c>
      <c r="JE92" s="757">
        <v>0</v>
      </c>
      <c r="JF92" s="757">
        <v>0</v>
      </c>
      <c r="JG92" s="757">
        <v>0</v>
      </c>
      <c r="JH92" s="757">
        <v>0</v>
      </c>
      <c r="JI92" s="757">
        <v>0</v>
      </c>
      <c r="JJ92" s="757">
        <v>0</v>
      </c>
      <c r="JK92" s="757">
        <v>0</v>
      </c>
      <c r="JL92" s="757">
        <v>0</v>
      </c>
      <c r="JM92" s="757">
        <v>0</v>
      </c>
      <c r="JN92" s="757">
        <v>0</v>
      </c>
      <c r="JO92" s="757">
        <v>0</v>
      </c>
      <c r="JP92" s="757">
        <v>0</v>
      </c>
      <c r="JQ92" s="757">
        <v>0</v>
      </c>
      <c r="JR92" s="757">
        <v>0</v>
      </c>
      <c r="JS92" s="757">
        <v>0</v>
      </c>
      <c r="JT92" s="757">
        <v>0</v>
      </c>
      <c r="JU92" s="757">
        <v>0</v>
      </c>
      <c r="JV92" s="757">
        <v>0</v>
      </c>
      <c r="JW92" s="757">
        <v>0</v>
      </c>
      <c r="JX92" s="757">
        <v>0</v>
      </c>
      <c r="JY92" s="757">
        <v>0</v>
      </c>
      <c r="JZ92" s="757">
        <v>0</v>
      </c>
      <c r="KA92" s="757">
        <v>0</v>
      </c>
      <c r="KB92" s="757">
        <v>0</v>
      </c>
      <c r="KC92" s="757">
        <v>0</v>
      </c>
      <c r="KD92" s="757">
        <v>0</v>
      </c>
      <c r="KE92" s="757">
        <v>0</v>
      </c>
      <c r="KF92" s="757">
        <v>0</v>
      </c>
      <c r="KG92" s="757">
        <v>0</v>
      </c>
      <c r="KH92" s="757">
        <v>0</v>
      </c>
      <c r="KI92" s="757">
        <v>0</v>
      </c>
      <c r="KJ92" s="757">
        <v>0</v>
      </c>
      <c r="KK92" s="757">
        <v>0</v>
      </c>
      <c r="KL92" s="757">
        <v>0</v>
      </c>
      <c r="KM92" s="757">
        <v>0</v>
      </c>
      <c r="KN92" s="757">
        <v>0</v>
      </c>
      <c r="KO92" s="757">
        <v>0</v>
      </c>
      <c r="KP92" s="757">
        <v>0</v>
      </c>
      <c r="KQ92" s="757">
        <v>0</v>
      </c>
      <c r="KR92" s="757">
        <v>0</v>
      </c>
      <c r="KS92" s="757">
        <v>0</v>
      </c>
      <c r="KT92" s="757">
        <v>0</v>
      </c>
      <c r="KU92" s="757">
        <v>0</v>
      </c>
      <c r="KV92" s="757">
        <v>0</v>
      </c>
      <c r="KW92" s="757">
        <v>0</v>
      </c>
      <c r="KX92" s="757">
        <v>0</v>
      </c>
      <c r="KY92" s="757">
        <v>0</v>
      </c>
      <c r="KZ92" s="757">
        <v>0</v>
      </c>
      <c r="LA92" s="757">
        <v>0</v>
      </c>
      <c r="LB92" s="757">
        <v>0</v>
      </c>
      <c r="LC92" s="757">
        <v>0</v>
      </c>
      <c r="LD92" s="757">
        <v>0</v>
      </c>
      <c r="LE92" s="757">
        <v>0</v>
      </c>
      <c r="LF92" s="757">
        <v>0</v>
      </c>
      <c r="LG92" s="757">
        <v>0</v>
      </c>
      <c r="LH92" s="757">
        <v>0</v>
      </c>
      <c r="LI92" s="757">
        <v>0</v>
      </c>
      <c r="LJ92" s="757">
        <v>0</v>
      </c>
      <c r="LK92" s="757">
        <v>0</v>
      </c>
      <c r="LL92" s="757">
        <v>0</v>
      </c>
      <c r="LM92" s="757">
        <v>0</v>
      </c>
      <c r="LN92" s="757">
        <v>0</v>
      </c>
      <c r="LO92" s="757">
        <v>0</v>
      </c>
      <c r="LP92" s="757">
        <v>0</v>
      </c>
      <c r="LQ92" s="757">
        <v>0</v>
      </c>
      <c r="LR92" s="757">
        <v>0</v>
      </c>
      <c r="LS92" s="757">
        <v>0</v>
      </c>
      <c r="LT92" s="757">
        <v>0</v>
      </c>
      <c r="LU92" s="757">
        <v>0</v>
      </c>
      <c r="LV92" s="757">
        <v>0</v>
      </c>
      <c r="LW92" s="757">
        <v>0</v>
      </c>
      <c r="LX92" s="757">
        <v>0</v>
      </c>
      <c r="LY92" s="757">
        <v>0</v>
      </c>
      <c r="LZ92" s="757">
        <v>0</v>
      </c>
      <c r="MA92" s="757">
        <v>0</v>
      </c>
      <c r="MB92" s="757">
        <v>0</v>
      </c>
      <c r="MC92" s="757">
        <v>0</v>
      </c>
      <c r="MD92" s="757">
        <v>0</v>
      </c>
      <c r="ME92" s="757">
        <v>0</v>
      </c>
      <c r="MF92" s="757">
        <v>0</v>
      </c>
      <c r="MG92" s="757">
        <v>0</v>
      </c>
      <c r="MH92" s="757">
        <v>0</v>
      </c>
      <c r="MI92" s="757">
        <v>0</v>
      </c>
      <c r="MJ92" s="757">
        <v>0</v>
      </c>
      <c r="MK92" s="757">
        <v>0</v>
      </c>
      <c r="ML92" s="757">
        <v>0</v>
      </c>
      <c r="MM92" s="757">
        <v>0</v>
      </c>
      <c r="MN92" s="757">
        <v>0</v>
      </c>
      <c r="MO92" s="757">
        <v>0</v>
      </c>
      <c r="MP92" s="757">
        <v>0</v>
      </c>
      <c r="MQ92" s="757">
        <v>0</v>
      </c>
      <c r="MR92" s="757">
        <v>0</v>
      </c>
      <c r="MS92" s="757">
        <v>0</v>
      </c>
      <c r="MT92" s="757">
        <v>0</v>
      </c>
      <c r="MU92" s="757">
        <v>0</v>
      </c>
      <c r="MV92" s="757">
        <v>0</v>
      </c>
      <c r="MW92" s="757">
        <v>0</v>
      </c>
      <c r="MX92" s="757">
        <v>0</v>
      </c>
      <c r="MY92" s="757">
        <v>0</v>
      </c>
      <c r="MZ92" s="757">
        <v>0</v>
      </c>
      <c r="NA92" s="757">
        <v>0</v>
      </c>
      <c r="NB92" s="757">
        <v>0</v>
      </c>
      <c r="NC92" s="757">
        <v>0</v>
      </c>
      <c r="ND92" s="757">
        <v>0</v>
      </c>
      <c r="NE92" s="757">
        <v>0</v>
      </c>
      <c r="NF92" s="757">
        <v>0</v>
      </c>
      <c r="NG92" s="757">
        <v>0</v>
      </c>
      <c r="NH92" s="757">
        <v>0</v>
      </c>
      <c r="NI92" s="757">
        <v>0</v>
      </c>
      <c r="NJ92" s="757">
        <v>0</v>
      </c>
      <c r="NK92" s="757">
        <v>0</v>
      </c>
      <c r="NL92" s="757">
        <v>0</v>
      </c>
      <c r="NM92" s="757">
        <v>0</v>
      </c>
      <c r="NN92" s="757">
        <v>0</v>
      </c>
      <c r="NO92" s="757">
        <v>0</v>
      </c>
      <c r="NP92" s="757">
        <v>0</v>
      </c>
      <c r="NQ92" s="757">
        <v>0</v>
      </c>
      <c r="NR92" s="757">
        <v>0</v>
      </c>
      <c r="NS92" s="757">
        <v>0</v>
      </c>
      <c r="NT92" s="757">
        <v>0</v>
      </c>
      <c r="NU92" s="757">
        <v>0</v>
      </c>
      <c r="NV92" s="757">
        <v>0</v>
      </c>
      <c r="NW92" s="757">
        <v>0</v>
      </c>
      <c r="NX92" s="757">
        <v>0</v>
      </c>
      <c r="NY92" s="757">
        <v>0</v>
      </c>
      <c r="NZ92" s="757">
        <v>0</v>
      </c>
      <c r="OA92" s="757">
        <v>0</v>
      </c>
      <c r="OB92" s="757">
        <v>0</v>
      </c>
      <c r="OC92" s="757">
        <v>0</v>
      </c>
      <c r="OD92" s="757">
        <v>0</v>
      </c>
      <c r="OE92" s="757">
        <v>0</v>
      </c>
      <c r="OF92" s="757">
        <v>0</v>
      </c>
      <c r="OG92" s="757">
        <v>0</v>
      </c>
      <c r="OH92" s="757">
        <v>0</v>
      </c>
      <c r="OI92" s="757">
        <v>0</v>
      </c>
      <c r="OJ92" s="757">
        <v>0</v>
      </c>
      <c r="OK92" s="757">
        <v>0</v>
      </c>
      <c r="OL92" s="757">
        <v>0</v>
      </c>
      <c r="OM92" s="757">
        <v>0</v>
      </c>
      <c r="ON92" s="757">
        <v>0</v>
      </c>
      <c r="OO92" s="757">
        <v>0</v>
      </c>
      <c r="OP92" s="757">
        <v>0</v>
      </c>
      <c r="OQ92" s="757">
        <v>0</v>
      </c>
      <c r="OR92" s="757">
        <v>0</v>
      </c>
      <c r="OS92" s="757">
        <v>0</v>
      </c>
      <c r="OT92" s="757">
        <v>0</v>
      </c>
      <c r="OU92" s="757">
        <v>0</v>
      </c>
      <c r="OV92" s="757">
        <v>0</v>
      </c>
      <c r="OW92" s="757">
        <v>0</v>
      </c>
      <c r="OX92" s="757">
        <v>0</v>
      </c>
      <c r="OY92" s="757">
        <v>0</v>
      </c>
      <c r="OZ92" s="757">
        <v>0</v>
      </c>
      <c r="PA92" s="757">
        <v>0</v>
      </c>
      <c r="PB92" s="757">
        <v>0</v>
      </c>
      <c r="PC92" s="757">
        <v>0</v>
      </c>
      <c r="PD92" s="757">
        <v>0</v>
      </c>
      <c r="PE92" s="757">
        <v>0</v>
      </c>
      <c r="PF92" s="757">
        <v>0</v>
      </c>
      <c r="PG92" s="757">
        <v>0</v>
      </c>
      <c r="PH92" s="757">
        <v>0</v>
      </c>
      <c r="PI92" s="757">
        <v>0</v>
      </c>
      <c r="PJ92" s="757">
        <v>0</v>
      </c>
      <c r="PK92" s="757">
        <v>0</v>
      </c>
      <c r="PL92" s="757">
        <v>0</v>
      </c>
      <c r="PM92" s="757">
        <v>0</v>
      </c>
      <c r="PN92" s="757">
        <v>0</v>
      </c>
      <c r="PO92" s="757">
        <v>0</v>
      </c>
      <c r="PP92" s="757">
        <v>0</v>
      </c>
      <c r="PQ92" s="757">
        <v>0</v>
      </c>
      <c r="PR92" s="757">
        <v>0</v>
      </c>
      <c r="PS92" s="757">
        <v>0</v>
      </c>
      <c r="PT92" s="757">
        <v>0</v>
      </c>
      <c r="PU92" s="757">
        <v>0</v>
      </c>
      <c r="PV92" s="757">
        <v>0</v>
      </c>
      <c r="PW92" s="757">
        <v>0</v>
      </c>
      <c r="PX92" s="757">
        <v>0</v>
      </c>
      <c r="PY92" s="757">
        <v>0</v>
      </c>
      <c r="PZ92" s="757">
        <v>0</v>
      </c>
      <c r="QA92" s="757">
        <v>0</v>
      </c>
      <c r="QB92" s="757">
        <v>0</v>
      </c>
      <c r="QC92" s="757">
        <v>0</v>
      </c>
      <c r="QD92" s="757">
        <v>0</v>
      </c>
      <c r="QE92" s="757">
        <v>0</v>
      </c>
      <c r="QF92" s="757">
        <v>0</v>
      </c>
      <c r="QG92" s="757">
        <v>0</v>
      </c>
      <c r="QH92" s="757">
        <v>0</v>
      </c>
      <c r="QI92" s="757">
        <v>0</v>
      </c>
      <c r="QJ92" s="757">
        <v>0</v>
      </c>
      <c r="QK92" s="757">
        <v>0</v>
      </c>
      <c r="QL92" s="757">
        <v>0</v>
      </c>
      <c r="QM92" s="757">
        <v>0</v>
      </c>
      <c r="QN92" s="757">
        <v>0</v>
      </c>
      <c r="QO92" s="757">
        <v>0</v>
      </c>
      <c r="QP92" s="757">
        <v>0</v>
      </c>
      <c r="QQ92" s="757">
        <v>0</v>
      </c>
      <c r="QR92" s="757">
        <v>0</v>
      </c>
      <c r="QS92" s="757">
        <v>0</v>
      </c>
      <c r="QT92" s="757">
        <v>0</v>
      </c>
      <c r="QU92" s="757">
        <v>0</v>
      </c>
      <c r="QV92" s="757">
        <v>0</v>
      </c>
      <c r="QW92" s="757">
        <v>0</v>
      </c>
      <c r="QX92" s="757">
        <v>0</v>
      </c>
      <c r="QY92" s="757">
        <v>0</v>
      </c>
      <c r="QZ92" s="757">
        <v>0</v>
      </c>
      <c r="RA92" s="757">
        <v>0</v>
      </c>
      <c r="RB92" s="757">
        <v>0</v>
      </c>
      <c r="RC92" s="757">
        <v>0</v>
      </c>
      <c r="RD92" s="757">
        <v>0</v>
      </c>
      <c r="RE92" s="757">
        <v>0</v>
      </c>
      <c r="RF92" s="757">
        <v>0</v>
      </c>
      <c r="RG92" s="757">
        <v>0</v>
      </c>
      <c r="RH92" s="757">
        <v>0</v>
      </c>
      <c r="RI92" s="757">
        <v>0</v>
      </c>
      <c r="RJ92" s="757">
        <v>0</v>
      </c>
      <c r="RK92" s="757">
        <v>0</v>
      </c>
      <c r="RL92" s="757">
        <v>0</v>
      </c>
      <c r="RM92" s="757">
        <v>0</v>
      </c>
      <c r="RN92" s="757">
        <v>0</v>
      </c>
      <c r="RO92" s="757">
        <v>0</v>
      </c>
      <c r="RP92" s="757">
        <v>0</v>
      </c>
      <c r="RQ92" s="757">
        <v>0</v>
      </c>
      <c r="RR92" s="757">
        <v>0</v>
      </c>
      <c r="RS92" s="757">
        <v>0</v>
      </c>
      <c r="RT92" s="757">
        <v>0</v>
      </c>
      <c r="RU92" s="757">
        <v>0</v>
      </c>
      <c r="RV92" s="757">
        <v>0</v>
      </c>
      <c r="RW92" s="757">
        <v>0</v>
      </c>
      <c r="RX92" s="757">
        <v>0</v>
      </c>
      <c r="RY92" s="757">
        <v>0</v>
      </c>
      <c r="RZ92" s="757">
        <v>0</v>
      </c>
      <c r="SA92" s="757">
        <v>0</v>
      </c>
      <c r="SB92" s="757">
        <v>0</v>
      </c>
      <c r="SC92" s="757">
        <v>0</v>
      </c>
      <c r="SD92" s="757">
        <v>0</v>
      </c>
      <c r="SE92" s="757">
        <v>0</v>
      </c>
      <c r="SF92" s="757">
        <v>0</v>
      </c>
      <c r="SG92" s="757">
        <v>0</v>
      </c>
      <c r="SH92" s="757">
        <v>0</v>
      </c>
      <c r="SI92" s="471"/>
      <c r="SJ92" s="452"/>
      <c r="SK92" s="440"/>
      <c r="SL92" s="440"/>
      <c r="SM92" s="440"/>
    </row>
    <row r="93" spans="1:507" outlineLevel="2" x14ac:dyDescent="0.25">
      <c r="A93" s="440"/>
      <c r="B93" s="449"/>
      <c r="C93" s="659">
        <f>INT($C$40)+2</f>
        <v>3</v>
      </c>
      <c r="D93" s="471"/>
      <c r="E93" s="529"/>
      <c r="F93" s="529"/>
      <c r="G93" s="471"/>
      <c r="H93" s="758"/>
      <c r="I93" s="758" t="s">
        <v>887</v>
      </c>
      <c r="J93" s="758">
        <f t="shared" si="88"/>
        <v>14</v>
      </c>
      <c r="K93" s="759">
        <v>0</v>
      </c>
      <c r="L93" s="759">
        <v>0</v>
      </c>
      <c r="M93" s="759">
        <v>0</v>
      </c>
      <c r="N93" s="759">
        <v>0</v>
      </c>
      <c r="O93" s="759">
        <v>0</v>
      </c>
      <c r="P93" s="759">
        <v>0</v>
      </c>
      <c r="Q93" s="759">
        <v>0</v>
      </c>
      <c r="R93" s="759">
        <v>0</v>
      </c>
      <c r="S93" s="759">
        <v>0</v>
      </c>
      <c r="T93" s="759">
        <v>0</v>
      </c>
      <c r="U93" s="759">
        <v>0</v>
      </c>
      <c r="V93" s="759">
        <v>0</v>
      </c>
      <c r="W93" s="759">
        <v>0</v>
      </c>
      <c r="X93" s="759">
        <v>0</v>
      </c>
      <c r="Y93" s="759">
        <v>0</v>
      </c>
      <c r="Z93" s="759">
        <v>0</v>
      </c>
      <c r="AA93" s="759">
        <v>0</v>
      </c>
      <c r="AB93" s="759">
        <v>0</v>
      </c>
      <c r="AC93" s="759">
        <v>0</v>
      </c>
      <c r="AD93" s="759">
        <v>0</v>
      </c>
      <c r="AE93" s="759">
        <v>0</v>
      </c>
      <c r="AF93" s="759">
        <v>0</v>
      </c>
      <c r="AG93" s="759">
        <v>0</v>
      </c>
      <c r="AH93" s="759">
        <v>0</v>
      </c>
      <c r="AI93" s="759">
        <v>0</v>
      </c>
      <c r="AJ93" s="759">
        <v>0</v>
      </c>
      <c r="AK93" s="759">
        <v>0</v>
      </c>
      <c r="AL93" s="759">
        <v>0</v>
      </c>
      <c r="AM93" s="759">
        <v>0</v>
      </c>
      <c r="AN93" s="759">
        <v>0</v>
      </c>
      <c r="AO93" s="759">
        <v>0</v>
      </c>
      <c r="AP93" s="759">
        <v>0</v>
      </c>
      <c r="AQ93" s="759">
        <v>0</v>
      </c>
      <c r="AR93" s="759">
        <v>0</v>
      </c>
      <c r="AS93" s="759">
        <v>0</v>
      </c>
      <c r="AT93" s="759">
        <v>0</v>
      </c>
      <c r="AU93" s="759">
        <v>0</v>
      </c>
      <c r="AV93" s="759">
        <v>0</v>
      </c>
      <c r="AW93" s="759">
        <v>0</v>
      </c>
      <c r="AX93" s="759">
        <v>0</v>
      </c>
      <c r="AY93" s="759">
        <v>0</v>
      </c>
      <c r="AZ93" s="759">
        <v>0</v>
      </c>
      <c r="BA93" s="759">
        <v>0</v>
      </c>
      <c r="BB93" s="759">
        <v>0</v>
      </c>
      <c r="BC93" s="759">
        <v>0</v>
      </c>
      <c r="BD93" s="759">
        <v>0</v>
      </c>
      <c r="BE93" s="759">
        <v>0</v>
      </c>
      <c r="BF93" s="759">
        <v>0</v>
      </c>
      <c r="BG93" s="759">
        <v>0</v>
      </c>
      <c r="BH93" s="759">
        <v>0</v>
      </c>
      <c r="BI93" s="759">
        <v>0</v>
      </c>
      <c r="BJ93" s="759">
        <v>0</v>
      </c>
      <c r="BK93" s="759">
        <v>0</v>
      </c>
      <c r="BL93" s="759">
        <v>0</v>
      </c>
      <c r="BM93" s="759">
        <v>0</v>
      </c>
      <c r="BN93" s="759">
        <v>0</v>
      </c>
      <c r="BO93" s="759">
        <v>0</v>
      </c>
      <c r="BP93" s="759">
        <v>0</v>
      </c>
      <c r="BQ93" s="759">
        <v>0</v>
      </c>
      <c r="BR93" s="759">
        <v>0</v>
      </c>
      <c r="BS93" s="759">
        <v>0</v>
      </c>
      <c r="BT93" s="759">
        <v>0</v>
      </c>
      <c r="BU93" s="759">
        <v>0</v>
      </c>
      <c r="BV93" s="759">
        <v>0</v>
      </c>
      <c r="BW93" s="759">
        <v>0</v>
      </c>
      <c r="BX93" s="759">
        <v>0</v>
      </c>
      <c r="BY93" s="759">
        <v>0</v>
      </c>
      <c r="BZ93" s="759">
        <v>0</v>
      </c>
      <c r="CA93" s="759">
        <v>0</v>
      </c>
      <c r="CB93" s="759">
        <v>0</v>
      </c>
      <c r="CC93" s="759">
        <v>0</v>
      </c>
      <c r="CD93" s="759">
        <v>0</v>
      </c>
      <c r="CE93" s="759">
        <v>0</v>
      </c>
      <c r="CF93" s="759">
        <v>0</v>
      </c>
      <c r="CG93" s="759">
        <v>0</v>
      </c>
      <c r="CH93" s="759">
        <v>0</v>
      </c>
      <c r="CI93" s="759">
        <v>0</v>
      </c>
      <c r="CJ93" s="759">
        <v>0</v>
      </c>
      <c r="CK93" s="759">
        <v>0</v>
      </c>
      <c r="CL93" s="759">
        <v>0</v>
      </c>
      <c r="CM93" s="759">
        <v>0</v>
      </c>
      <c r="CN93" s="759">
        <v>0</v>
      </c>
      <c r="CO93" s="759">
        <v>0</v>
      </c>
      <c r="CP93" s="759">
        <v>0</v>
      </c>
      <c r="CQ93" s="759">
        <v>0</v>
      </c>
      <c r="CR93" s="759">
        <v>0</v>
      </c>
      <c r="CS93" s="759">
        <v>0</v>
      </c>
      <c r="CT93" s="759">
        <v>0</v>
      </c>
      <c r="CU93" s="759">
        <v>0</v>
      </c>
      <c r="CV93" s="759">
        <v>0</v>
      </c>
      <c r="CW93" s="759">
        <v>0</v>
      </c>
      <c r="CX93" s="759">
        <v>0</v>
      </c>
      <c r="CY93" s="759">
        <v>0</v>
      </c>
      <c r="CZ93" s="759">
        <v>0</v>
      </c>
      <c r="DA93" s="759">
        <v>0</v>
      </c>
      <c r="DB93" s="759">
        <v>0</v>
      </c>
      <c r="DC93" s="759">
        <v>0</v>
      </c>
      <c r="DD93" s="759">
        <v>0</v>
      </c>
      <c r="DE93" s="759">
        <v>0</v>
      </c>
      <c r="DF93" s="759">
        <v>0</v>
      </c>
      <c r="DG93" s="759">
        <v>0</v>
      </c>
      <c r="DH93" s="759">
        <v>0</v>
      </c>
      <c r="DI93" s="759">
        <v>0</v>
      </c>
      <c r="DJ93" s="759">
        <v>0</v>
      </c>
      <c r="DK93" s="759">
        <v>0</v>
      </c>
      <c r="DL93" s="759">
        <v>0</v>
      </c>
      <c r="DM93" s="759">
        <v>0</v>
      </c>
      <c r="DN93" s="759">
        <v>0</v>
      </c>
      <c r="DO93" s="759">
        <v>0</v>
      </c>
      <c r="DP93" s="759">
        <v>0</v>
      </c>
      <c r="DQ93" s="759">
        <v>0</v>
      </c>
      <c r="DR93" s="759">
        <v>0</v>
      </c>
      <c r="DS93" s="759">
        <v>0</v>
      </c>
      <c r="DT93" s="759">
        <v>0</v>
      </c>
      <c r="DU93" s="759">
        <v>0</v>
      </c>
      <c r="DV93" s="759">
        <v>0</v>
      </c>
      <c r="DW93" s="759">
        <v>0</v>
      </c>
      <c r="DX93" s="759">
        <v>0</v>
      </c>
      <c r="DY93" s="759">
        <v>0</v>
      </c>
      <c r="DZ93" s="759">
        <v>0</v>
      </c>
      <c r="EA93" s="759">
        <v>0</v>
      </c>
      <c r="EB93" s="759">
        <v>0</v>
      </c>
      <c r="EC93" s="759">
        <v>0</v>
      </c>
      <c r="ED93" s="759">
        <v>0</v>
      </c>
      <c r="EE93" s="759">
        <v>0</v>
      </c>
      <c r="EF93" s="759">
        <v>0</v>
      </c>
      <c r="EG93" s="759">
        <v>0</v>
      </c>
      <c r="EH93" s="759">
        <v>0</v>
      </c>
      <c r="EI93" s="759">
        <v>0</v>
      </c>
      <c r="EJ93" s="759">
        <v>0</v>
      </c>
      <c r="EK93" s="759">
        <v>0</v>
      </c>
      <c r="EL93" s="759">
        <v>0</v>
      </c>
      <c r="EM93" s="759">
        <v>0</v>
      </c>
      <c r="EN93" s="759">
        <v>0</v>
      </c>
      <c r="EO93" s="759">
        <v>0</v>
      </c>
      <c r="EP93" s="759">
        <v>0</v>
      </c>
      <c r="EQ93" s="759">
        <v>0</v>
      </c>
      <c r="ER93" s="759">
        <v>0</v>
      </c>
      <c r="ES93" s="759">
        <v>0</v>
      </c>
      <c r="ET93" s="759">
        <v>0</v>
      </c>
      <c r="EU93" s="759">
        <v>0</v>
      </c>
      <c r="EV93" s="759">
        <v>0</v>
      </c>
      <c r="EW93" s="759">
        <v>0</v>
      </c>
      <c r="EX93" s="759">
        <v>0</v>
      </c>
      <c r="EY93" s="759">
        <v>0</v>
      </c>
      <c r="EZ93" s="759">
        <v>0</v>
      </c>
      <c r="FA93" s="759">
        <v>0</v>
      </c>
      <c r="FB93" s="759">
        <v>0</v>
      </c>
      <c r="FC93" s="759">
        <v>0</v>
      </c>
      <c r="FD93" s="759">
        <v>0</v>
      </c>
      <c r="FE93" s="759">
        <v>0</v>
      </c>
      <c r="FF93" s="759">
        <v>0</v>
      </c>
      <c r="FG93" s="759">
        <v>0</v>
      </c>
      <c r="FH93" s="759">
        <v>0</v>
      </c>
      <c r="FI93" s="759">
        <v>0</v>
      </c>
      <c r="FJ93" s="759">
        <v>0</v>
      </c>
      <c r="FK93" s="759">
        <v>0</v>
      </c>
      <c r="FL93" s="759">
        <v>0</v>
      </c>
      <c r="FM93" s="759">
        <v>0</v>
      </c>
      <c r="FN93" s="759">
        <v>0</v>
      </c>
      <c r="FO93" s="759">
        <v>0</v>
      </c>
      <c r="FP93" s="759">
        <v>0</v>
      </c>
      <c r="FQ93" s="759">
        <v>0</v>
      </c>
      <c r="FR93" s="759">
        <v>0</v>
      </c>
      <c r="FS93" s="759">
        <v>0</v>
      </c>
      <c r="FT93" s="759">
        <v>0</v>
      </c>
      <c r="FU93" s="759">
        <v>0</v>
      </c>
      <c r="FV93" s="759">
        <v>0</v>
      </c>
      <c r="FW93" s="759">
        <v>0</v>
      </c>
      <c r="FX93" s="759">
        <v>0</v>
      </c>
      <c r="FY93" s="759">
        <v>0</v>
      </c>
      <c r="FZ93" s="759">
        <v>0</v>
      </c>
      <c r="GA93" s="759">
        <v>0</v>
      </c>
      <c r="GB93" s="759">
        <v>0</v>
      </c>
      <c r="GC93" s="759">
        <v>0</v>
      </c>
      <c r="GD93" s="759">
        <v>0</v>
      </c>
      <c r="GE93" s="759">
        <v>0</v>
      </c>
      <c r="GF93" s="759">
        <v>0</v>
      </c>
      <c r="GG93" s="759">
        <v>0</v>
      </c>
      <c r="GH93" s="759">
        <v>0</v>
      </c>
      <c r="GI93" s="759">
        <v>0</v>
      </c>
      <c r="GJ93" s="759">
        <v>0</v>
      </c>
      <c r="GK93" s="759">
        <v>0</v>
      </c>
      <c r="GL93" s="759">
        <v>0</v>
      </c>
      <c r="GM93" s="759">
        <v>0</v>
      </c>
      <c r="GN93" s="759">
        <v>0</v>
      </c>
      <c r="GO93" s="759">
        <v>0</v>
      </c>
      <c r="GP93" s="759">
        <v>0</v>
      </c>
      <c r="GQ93" s="759">
        <v>0</v>
      </c>
      <c r="GR93" s="759">
        <v>0</v>
      </c>
      <c r="GS93" s="759">
        <v>0</v>
      </c>
      <c r="GT93" s="759">
        <v>0</v>
      </c>
      <c r="GU93" s="759">
        <v>0</v>
      </c>
      <c r="GV93" s="759">
        <v>0</v>
      </c>
      <c r="GW93" s="759">
        <v>0</v>
      </c>
      <c r="GX93" s="759">
        <v>0</v>
      </c>
      <c r="GY93" s="759">
        <v>0</v>
      </c>
      <c r="GZ93" s="759">
        <v>0</v>
      </c>
      <c r="HA93" s="759">
        <v>0</v>
      </c>
      <c r="HB93" s="759">
        <v>0</v>
      </c>
      <c r="HC93" s="759">
        <v>0</v>
      </c>
      <c r="HD93" s="759">
        <v>0</v>
      </c>
      <c r="HE93" s="759">
        <v>0</v>
      </c>
      <c r="HF93" s="759">
        <v>0</v>
      </c>
      <c r="HG93" s="759">
        <v>0</v>
      </c>
      <c r="HH93" s="759">
        <v>0</v>
      </c>
      <c r="HI93" s="759">
        <v>0</v>
      </c>
      <c r="HJ93" s="759">
        <v>0</v>
      </c>
      <c r="HK93" s="759">
        <v>0</v>
      </c>
      <c r="HL93" s="759">
        <v>0</v>
      </c>
      <c r="HM93" s="759">
        <v>0</v>
      </c>
      <c r="HN93" s="759">
        <v>0</v>
      </c>
      <c r="HO93" s="759">
        <v>0</v>
      </c>
      <c r="HP93" s="759">
        <v>0</v>
      </c>
      <c r="HQ93" s="759">
        <v>0</v>
      </c>
      <c r="HR93" s="759">
        <v>0</v>
      </c>
      <c r="HS93" s="759">
        <v>0</v>
      </c>
      <c r="HT93" s="759">
        <v>0</v>
      </c>
      <c r="HU93" s="759">
        <v>0</v>
      </c>
      <c r="HV93" s="759">
        <v>0</v>
      </c>
      <c r="HW93" s="759">
        <v>0</v>
      </c>
      <c r="HX93" s="759">
        <v>0</v>
      </c>
      <c r="HY93" s="759">
        <v>0</v>
      </c>
      <c r="HZ93" s="759">
        <v>0</v>
      </c>
      <c r="IA93" s="759">
        <v>0</v>
      </c>
      <c r="IB93" s="759">
        <v>0</v>
      </c>
      <c r="IC93" s="759">
        <v>0</v>
      </c>
      <c r="ID93" s="759">
        <v>0</v>
      </c>
      <c r="IE93" s="759">
        <v>0</v>
      </c>
      <c r="IF93" s="759">
        <v>0</v>
      </c>
      <c r="IG93" s="759">
        <v>0</v>
      </c>
      <c r="IH93" s="759">
        <v>0</v>
      </c>
      <c r="II93" s="759">
        <v>0</v>
      </c>
      <c r="IJ93" s="759">
        <v>0</v>
      </c>
      <c r="IK93" s="759">
        <v>0</v>
      </c>
      <c r="IL93" s="759">
        <v>0</v>
      </c>
      <c r="IM93" s="759">
        <v>0</v>
      </c>
      <c r="IN93" s="759">
        <v>0</v>
      </c>
      <c r="IO93" s="759">
        <v>0</v>
      </c>
      <c r="IP93" s="759">
        <v>0</v>
      </c>
      <c r="IQ93" s="759">
        <v>0</v>
      </c>
      <c r="IR93" s="759">
        <v>0</v>
      </c>
      <c r="IS93" s="759">
        <v>0</v>
      </c>
      <c r="IT93" s="759">
        <v>0</v>
      </c>
      <c r="IU93" s="759">
        <v>0</v>
      </c>
      <c r="IV93" s="759">
        <v>0</v>
      </c>
      <c r="IW93" s="759">
        <v>0</v>
      </c>
      <c r="IX93" s="759">
        <v>0</v>
      </c>
      <c r="IY93" s="759">
        <v>0</v>
      </c>
      <c r="IZ93" s="759">
        <v>0</v>
      </c>
      <c r="JA93" s="759">
        <v>0</v>
      </c>
      <c r="JB93" s="759">
        <v>0</v>
      </c>
      <c r="JC93" s="759">
        <v>0</v>
      </c>
      <c r="JD93" s="759">
        <v>0</v>
      </c>
      <c r="JE93" s="759">
        <v>0</v>
      </c>
      <c r="JF93" s="759">
        <v>0</v>
      </c>
      <c r="JG93" s="759">
        <v>0</v>
      </c>
      <c r="JH93" s="759">
        <v>0</v>
      </c>
      <c r="JI93" s="759">
        <v>0</v>
      </c>
      <c r="JJ93" s="759">
        <v>0</v>
      </c>
      <c r="JK93" s="759">
        <v>0</v>
      </c>
      <c r="JL93" s="759">
        <v>0</v>
      </c>
      <c r="JM93" s="759">
        <v>0</v>
      </c>
      <c r="JN93" s="759">
        <v>0</v>
      </c>
      <c r="JO93" s="759">
        <v>0</v>
      </c>
      <c r="JP93" s="759">
        <v>0</v>
      </c>
      <c r="JQ93" s="759">
        <v>0</v>
      </c>
      <c r="JR93" s="759">
        <v>0</v>
      </c>
      <c r="JS93" s="759">
        <v>0</v>
      </c>
      <c r="JT93" s="759">
        <v>0</v>
      </c>
      <c r="JU93" s="759">
        <v>0</v>
      </c>
      <c r="JV93" s="759">
        <v>0</v>
      </c>
      <c r="JW93" s="759">
        <v>0</v>
      </c>
      <c r="JX93" s="759">
        <v>0</v>
      </c>
      <c r="JY93" s="759">
        <v>0</v>
      </c>
      <c r="JZ93" s="759">
        <v>0</v>
      </c>
      <c r="KA93" s="759">
        <v>0</v>
      </c>
      <c r="KB93" s="759">
        <v>0</v>
      </c>
      <c r="KC93" s="759">
        <v>0</v>
      </c>
      <c r="KD93" s="759">
        <v>0</v>
      </c>
      <c r="KE93" s="759">
        <v>0</v>
      </c>
      <c r="KF93" s="759">
        <v>0</v>
      </c>
      <c r="KG93" s="759">
        <v>0</v>
      </c>
      <c r="KH93" s="759">
        <v>0</v>
      </c>
      <c r="KI93" s="759">
        <v>0</v>
      </c>
      <c r="KJ93" s="759">
        <v>0</v>
      </c>
      <c r="KK93" s="759">
        <v>0</v>
      </c>
      <c r="KL93" s="759">
        <v>0</v>
      </c>
      <c r="KM93" s="759">
        <v>0</v>
      </c>
      <c r="KN93" s="759">
        <v>0</v>
      </c>
      <c r="KO93" s="759">
        <v>0</v>
      </c>
      <c r="KP93" s="759">
        <v>0</v>
      </c>
      <c r="KQ93" s="759">
        <v>0</v>
      </c>
      <c r="KR93" s="759">
        <v>0</v>
      </c>
      <c r="KS93" s="759">
        <v>0</v>
      </c>
      <c r="KT93" s="759">
        <v>0</v>
      </c>
      <c r="KU93" s="759">
        <v>0</v>
      </c>
      <c r="KV93" s="759">
        <v>0</v>
      </c>
      <c r="KW93" s="759">
        <v>0</v>
      </c>
      <c r="KX93" s="759">
        <v>0</v>
      </c>
      <c r="KY93" s="759">
        <v>0</v>
      </c>
      <c r="KZ93" s="759">
        <v>0</v>
      </c>
      <c r="LA93" s="759">
        <v>0</v>
      </c>
      <c r="LB93" s="759">
        <v>0</v>
      </c>
      <c r="LC93" s="759">
        <v>0</v>
      </c>
      <c r="LD93" s="759">
        <v>0</v>
      </c>
      <c r="LE93" s="759">
        <v>0</v>
      </c>
      <c r="LF93" s="759">
        <v>0</v>
      </c>
      <c r="LG93" s="759">
        <v>0</v>
      </c>
      <c r="LH93" s="759">
        <v>0</v>
      </c>
      <c r="LI93" s="759">
        <v>0</v>
      </c>
      <c r="LJ93" s="759">
        <v>0</v>
      </c>
      <c r="LK93" s="759">
        <v>0</v>
      </c>
      <c r="LL93" s="759">
        <v>0</v>
      </c>
      <c r="LM93" s="759">
        <v>0</v>
      </c>
      <c r="LN93" s="759">
        <v>0</v>
      </c>
      <c r="LO93" s="759">
        <v>0</v>
      </c>
      <c r="LP93" s="759">
        <v>0</v>
      </c>
      <c r="LQ93" s="759">
        <v>0</v>
      </c>
      <c r="LR93" s="759">
        <v>0</v>
      </c>
      <c r="LS93" s="759">
        <v>0</v>
      </c>
      <c r="LT93" s="759">
        <v>0</v>
      </c>
      <c r="LU93" s="759">
        <v>0</v>
      </c>
      <c r="LV93" s="759">
        <v>0</v>
      </c>
      <c r="LW93" s="759">
        <v>0</v>
      </c>
      <c r="LX93" s="759">
        <v>0</v>
      </c>
      <c r="LY93" s="759">
        <v>0</v>
      </c>
      <c r="LZ93" s="759">
        <v>0</v>
      </c>
      <c r="MA93" s="759">
        <v>0</v>
      </c>
      <c r="MB93" s="759">
        <v>0</v>
      </c>
      <c r="MC93" s="759">
        <v>0</v>
      </c>
      <c r="MD93" s="759">
        <v>0</v>
      </c>
      <c r="ME93" s="759">
        <v>0</v>
      </c>
      <c r="MF93" s="759">
        <v>0</v>
      </c>
      <c r="MG93" s="759">
        <v>0</v>
      </c>
      <c r="MH93" s="759">
        <v>0</v>
      </c>
      <c r="MI93" s="759">
        <v>0</v>
      </c>
      <c r="MJ93" s="759">
        <v>0</v>
      </c>
      <c r="MK93" s="759">
        <v>0</v>
      </c>
      <c r="ML93" s="759">
        <v>0</v>
      </c>
      <c r="MM93" s="759">
        <v>0</v>
      </c>
      <c r="MN93" s="759">
        <v>0</v>
      </c>
      <c r="MO93" s="759">
        <v>0</v>
      </c>
      <c r="MP93" s="759">
        <v>0</v>
      </c>
      <c r="MQ93" s="759">
        <v>0</v>
      </c>
      <c r="MR93" s="759">
        <v>0</v>
      </c>
      <c r="MS93" s="759">
        <v>0</v>
      </c>
      <c r="MT93" s="759">
        <v>0</v>
      </c>
      <c r="MU93" s="759">
        <v>0</v>
      </c>
      <c r="MV93" s="759">
        <v>0</v>
      </c>
      <c r="MW93" s="759">
        <v>0</v>
      </c>
      <c r="MX93" s="759">
        <v>0</v>
      </c>
      <c r="MY93" s="759">
        <v>0</v>
      </c>
      <c r="MZ93" s="759">
        <v>0</v>
      </c>
      <c r="NA93" s="759">
        <v>0</v>
      </c>
      <c r="NB93" s="759">
        <v>0</v>
      </c>
      <c r="NC93" s="759">
        <v>0</v>
      </c>
      <c r="ND93" s="759">
        <v>0</v>
      </c>
      <c r="NE93" s="759">
        <v>0</v>
      </c>
      <c r="NF93" s="759">
        <v>0</v>
      </c>
      <c r="NG93" s="759">
        <v>0</v>
      </c>
      <c r="NH93" s="759">
        <v>0</v>
      </c>
      <c r="NI93" s="759">
        <v>0</v>
      </c>
      <c r="NJ93" s="759">
        <v>0</v>
      </c>
      <c r="NK93" s="759">
        <v>0</v>
      </c>
      <c r="NL93" s="759">
        <v>0</v>
      </c>
      <c r="NM93" s="759">
        <v>0</v>
      </c>
      <c r="NN93" s="759">
        <v>0</v>
      </c>
      <c r="NO93" s="759">
        <v>0</v>
      </c>
      <c r="NP93" s="759">
        <v>0</v>
      </c>
      <c r="NQ93" s="759">
        <v>0</v>
      </c>
      <c r="NR93" s="759">
        <v>0</v>
      </c>
      <c r="NS93" s="759">
        <v>0</v>
      </c>
      <c r="NT93" s="759">
        <v>0</v>
      </c>
      <c r="NU93" s="759">
        <v>0</v>
      </c>
      <c r="NV93" s="759">
        <v>0</v>
      </c>
      <c r="NW93" s="759">
        <v>0</v>
      </c>
      <c r="NX93" s="759">
        <v>0</v>
      </c>
      <c r="NY93" s="759">
        <v>0</v>
      </c>
      <c r="NZ93" s="759">
        <v>0</v>
      </c>
      <c r="OA93" s="759">
        <v>0</v>
      </c>
      <c r="OB93" s="759">
        <v>0</v>
      </c>
      <c r="OC93" s="759">
        <v>0</v>
      </c>
      <c r="OD93" s="759">
        <v>0</v>
      </c>
      <c r="OE93" s="759">
        <v>0</v>
      </c>
      <c r="OF93" s="759">
        <v>0</v>
      </c>
      <c r="OG93" s="759">
        <v>0</v>
      </c>
      <c r="OH93" s="759">
        <v>0</v>
      </c>
      <c r="OI93" s="759">
        <v>0</v>
      </c>
      <c r="OJ93" s="759">
        <v>0</v>
      </c>
      <c r="OK93" s="759">
        <v>0</v>
      </c>
      <c r="OL93" s="759">
        <v>0</v>
      </c>
      <c r="OM93" s="759">
        <v>0</v>
      </c>
      <c r="ON93" s="759">
        <v>0</v>
      </c>
      <c r="OO93" s="759">
        <v>0</v>
      </c>
      <c r="OP93" s="759">
        <v>0</v>
      </c>
      <c r="OQ93" s="759">
        <v>0</v>
      </c>
      <c r="OR93" s="759">
        <v>0</v>
      </c>
      <c r="OS93" s="759">
        <v>0</v>
      </c>
      <c r="OT93" s="759">
        <v>0</v>
      </c>
      <c r="OU93" s="759">
        <v>0</v>
      </c>
      <c r="OV93" s="759">
        <v>0</v>
      </c>
      <c r="OW93" s="759">
        <v>0</v>
      </c>
      <c r="OX93" s="759">
        <v>0</v>
      </c>
      <c r="OY93" s="759">
        <v>0</v>
      </c>
      <c r="OZ93" s="759">
        <v>0</v>
      </c>
      <c r="PA93" s="759">
        <v>0</v>
      </c>
      <c r="PB93" s="759">
        <v>0</v>
      </c>
      <c r="PC93" s="759">
        <v>0</v>
      </c>
      <c r="PD93" s="759">
        <v>0</v>
      </c>
      <c r="PE93" s="759">
        <v>0</v>
      </c>
      <c r="PF93" s="759">
        <v>0</v>
      </c>
      <c r="PG93" s="759">
        <v>0</v>
      </c>
      <c r="PH93" s="759">
        <v>0</v>
      </c>
      <c r="PI93" s="759">
        <v>0</v>
      </c>
      <c r="PJ93" s="759">
        <v>0</v>
      </c>
      <c r="PK93" s="759">
        <v>0</v>
      </c>
      <c r="PL93" s="759">
        <v>0</v>
      </c>
      <c r="PM93" s="759">
        <v>0</v>
      </c>
      <c r="PN93" s="759">
        <v>0</v>
      </c>
      <c r="PO93" s="759">
        <v>0</v>
      </c>
      <c r="PP93" s="759">
        <v>0</v>
      </c>
      <c r="PQ93" s="759">
        <v>0</v>
      </c>
      <c r="PR93" s="759">
        <v>0</v>
      </c>
      <c r="PS93" s="759">
        <v>0</v>
      </c>
      <c r="PT93" s="759">
        <v>0</v>
      </c>
      <c r="PU93" s="759">
        <v>0</v>
      </c>
      <c r="PV93" s="759">
        <v>0</v>
      </c>
      <c r="PW93" s="759">
        <v>0</v>
      </c>
      <c r="PX93" s="759">
        <v>0</v>
      </c>
      <c r="PY93" s="759">
        <v>0</v>
      </c>
      <c r="PZ93" s="759">
        <v>0</v>
      </c>
      <c r="QA93" s="759">
        <v>0</v>
      </c>
      <c r="QB93" s="759">
        <v>0</v>
      </c>
      <c r="QC93" s="759">
        <v>0</v>
      </c>
      <c r="QD93" s="759">
        <v>0</v>
      </c>
      <c r="QE93" s="759">
        <v>0</v>
      </c>
      <c r="QF93" s="759">
        <v>0</v>
      </c>
      <c r="QG93" s="759">
        <v>0</v>
      </c>
      <c r="QH93" s="759">
        <v>0</v>
      </c>
      <c r="QI93" s="759">
        <v>0</v>
      </c>
      <c r="QJ93" s="759">
        <v>0</v>
      </c>
      <c r="QK93" s="759">
        <v>0</v>
      </c>
      <c r="QL93" s="759">
        <v>0</v>
      </c>
      <c r="QM93" s="759">
        <v>0</v>
      </c>
      <c r="QN93" s="759">
        <v>0</v>
      </c>
      <c r="QO93" s="759">
        <v>0</v>
      </c>
      <c r="QP93" s="759">
        <v>0</v>
      </c>
      <c r="QQ93" s="759">
        <v>0</v>
      </c>
      <c r="QR93" s="759">
        <v>0</v>
      </c>
      <c r="QS93" s="759">
        <v>0</v>
      </c>
      <c r="QT93" s="759">
        <v>0</v>
      </c>
      <c r="QU93" s="759">
        <v>0</v>
      </c>
      <c r="QV93" s="759">
        <v>0</v>
      </c>
      <c r="QW93" s="759">
        <v>0</v>
      </c>
      <c r="QX93" s="759">
        <v>0</v>
      </c>
      <c r="QY93" s="759">
        <v>0</v>
      </c>
      <c r="QZ93" s="759">
        <v>0</v>
      </c>
      <c r="RA93" s="759">
        <v>0</v>
      </c>
      <c r="RB93" s="759">
        <v>0</v>
      </c>
      <c r="RC93" s="759">
        <v>0</v>
      </c>
      <c r="RD93" s="759">
        <v>0</v>
      </c>
      <c r="RE93" s="759">
        <v>0</v>
      </c>
      <c r="RF93" s="759">
        <v>0</v>
      </c>
      <c r="RG93" s="759">
        <v>0</v>
      </c>
      <c r="RH93" s="759">
        <v>0</v>
      </c>
      <c r="RI93" s="759">
        <v>0</v>
      </c>
      <c r="RJ93" s="759">
        <v>0</v>
      </c>
      <c r="RK93" s="759">
        <v>0</v>
      </c>
      <c r="RL93" s="759">
        <v>0</v>
      </c>
      <c r="RM93" s="759">
        <v>0</v>
      </c>
      <c r="RN93" s="759">
        <v>0</v>
      </c>
      <c r="RO93" s="759">
        <v>0</v>
      </c>
      <c r="RP93" s="759">
        <v>0</v>
      </c>
      <c r="RQ93" s="759">
        <v>0</v>
      </c>
      <c r="RR93" s="759">
        <v>0</v>
      </c>
      <c r="RS93" s="759">
        <v>0</v>
      </c>
      <c r="RT93" s="759">
        <v>0</v>
      </c>
      <c r="RU93" s="759">
        <v>0</v>
      </c>
      <c r="RV93" s="759">
        <v>0</v>
      </c>
      <c r="RW93" s="759">
        <v>0</v>
      </c>
      <c r="RX93" s="759">
        <v>0</v>
      </c>
      <c r="RY93" s="759">
        <v>0</v>
      </c>
      <c r="RZ93" s="759">
        <v>0</v>
      </c>
      <c r="SA93" s="759">
        <v>0</v>
      </c>
      <c r="SB93" s="759">
        <v>0</v>
      </c>
      <c r="SC93" s="759">
        <v>0</v>
      </c>
      <c r="SD93" s="759">
        <v>0</v>
      </c>
      <c r="SE93" s="759">
        <v>0</v>
      </c>
      <c r="SF93" s="759">
        <v>0</v>
      </c>
      <c r="SG93" s="759">
        <v>0</v>
      </c>
      <c r="SH93" s="759">
        <v>0</v>
      </c>
      <c r="SI93" s="471"/>
      <c r="SJ93" s="452"/>
      <c r="SK93" s="440"/>
      <c r="SL93" s="440"/>
      <c r="SM93" s="440"/>
    </row>
    <row r="94" spans="1:507" outlineLevel="3" x14ac:dyDescent="0.25">
      <c r="A94" s="440"/>
      <c r="B94" s="449"/>
      <c r="C94" s="659">
        <f>INT($C$40)+3</f>
        <v>4</v>
      </c>
      <c r="D94" s="471"/>
      <c r="E94" s="529"/>
      <c r="F94" s="529"/>
      <c r="G94" s="471"/>
      <c r="H94" s="683"/>
      <c r="I94" s="683" t="s">
        <v>888</v>
      </c>
      <c r="J94" s="684">
        <f t="shared" si="88"/>
        <v>15</v>
      </c>
      <c r="K94" s="685">
        <v>0</v>
      </c>
      <c r="L94" s="685">
        <v>0</v>
      </c>
      <c r="M94" s="685">
        <v>0</v>
      </c>
      <c r="N94" s="685">
        <v>0</v>
      </c>
      <c r="O94" s="685">
        <v>0</v>
      </c>
      <c r="P94" s="685">
        <v>0</v>
      </c>
      <c r="Q94" s="685">
        <v>0</v>
      </c>
      <c r="R94" s="685">
        <v>0</v>
      </c>
      <c r="S94" s="685">
        <v>0</v>
      </c>
      <c r="T94" s="685">
        <v>0</v>
      </c>
      <c r="U94" s="685">
        <v>0</v>
      </c>
      <c r="V94" s="685">
        <v>0</v>
      </c>
      <c r="W94" s="685">
        <v>0</v>
      </c>
      <c r="X94" s="685">
        <v>0</v>
      </c>
      <c r="Y94" s="685">
        <v>0</v>
      </c>
      <c r="Z94" s="685">
        <v>0</v>
      </c>
      <c r="AA94" s="685">
        <v>0</v>
      </c>
      <c r="AB94" s="685">
        <v>0</v>
      </c>
      <c r="AC94" s="685">
        <v>0</v>
      </c>
      <c r="AD94" s="685">
        <v>0</v>
      </c>
      <c r="AE94" s="685">
        <v>0</v>
      </c>
      <c r="AF94" s="685">
        <v>0</v>
      </c>
      <c r="AG94" s="685">
        <v>0</v>
      </c>
      <c r="AH94" s="685">
        <v>0</v>
      </c>
      <c r="AI94" s="685">
        <v>0</v>
      </c>
      <c r="AJ94" s="685">
        <v>0</v>
      </c>
      <c r="AK94" s="685">
        <v>0</v>
      </c>
      <c r="AL94" s="685">
        <v>0</v>
      </c>
      <c r="AM94" s="685">
        <v>0</v>
      </c>
      <c r="AN94" s="685">
        <v>0</v>
      </c>
      <c r="AO94" s="685">
        <v>0</v>
      </c>
      <c r="AP94" s="685">
        <v>0</v>
      </c>
      <c r="AQ94" s="685">
        <v>0</v>
      </c>
      <c r="AR94" s="685">
        <v>0</v>
      </c>
      <c r="AS94" s="685">
        <v>0</v>
      </c>
      <c r="AT94" s="685">
        <v>0</v>
      </c>
      <c r="AU94" s="685">
        <v>0</v>
      </c>
      <c r="AV94" s="685">
        <v>0</v>
      </c>
      <c r="AW94" s="685">
        <v>0</v>
      </c>
      <c r="AX94" s="685">
        <v>0</v>
      </c>
      <c r="AY94" s="685">
        <v>0</v>
      </c>
      <c r="AZ94" s="685">
        <v>0</v>
      </c>
      <c r="BA94" s="685">
        <v>0</v>
      </c>
      <c r="BB94" s="685">
        <v>0</v>
      </c>
      <c r="BC94" s="685">
        <v>0</v>
      </c>
      <c r="BD94" s="685">
        <v>0</v>
      </c>
      <c r="BE94" s="685">
        <v>0</v>
      </c>
      <c r="BF94" s="685">
        <v>0</v>
      </c>
      <c r="BG94" s="685">
        <v>0</v>
      </c>
      <c r="BH94" s="685">
        <v>0</v>
      </c>
      <c r="BI94" s="685">
        <v>0</v>
      </c>
      <c r="BJ94" s="685">
        <v>0</v>
      </c>
      <c r="BK94" s="685">
        <v>0</v>
      </c>
      <c r="BL94" s="685">
        <v>0</v>
      </c>
      <c r="BM94" s="685">
        <v>0</v>
      </c>
      <c r="BN94" s="685">
        <v>0</v>
      </c>
      <c r="BO94" s="685">
        <v>0</v>
      </c>
      <c r="BP94" s="685">
        <v>0</v>
      </c>
      <c r="BQ94" s="685">
        <v>0</v>
      </c>
      <c r="BR94" s="685">
        <v>0</v>
      </c>
      <c r="BS94" s="685">
        <v>0</v>
      </c>
      <c r="BT94" s="685">
        <v>0</v>
      </c>
      <c r="BU94" s="685">
        <v>0</v>
      </c>
      <c r="BV94" s="685">
        <v>0</v>
      </c>
      <c r="BW94" s="685">
        <v>0</v>
      </c>
      <c r="BX94" s="685">
        <v>0</v>
      </c>
      <c r="BY94" s="685">
        <v>0</v>
      </c>
      <c r="BZ94" s="685">
        <v>0</v>
      </c>
      <c r="CA94" s="685">
        <v>0</v>
      </c>
      <c r="CB94" s="685">
        <v>0</v>
      </c>
      <c r="CC94" s="685">
        <v>0</v>
      </c>
      <c r="CD94" s="685">
        <v>0</v>
      </c>
      <c r="CE94" s="685">
        <v>0</v>
      </c>
      <c r="CF94" s="685">
        <v>0</v>
      </c>
      <c r="CG94" s="685">
        <v>0</v>
      </c>
      <c r="CH94" s="685">
        <v>0</v>
      </c>
      <c r="CI94" s="685">
        <v>0</v>
      </c>
      <c r="CJ94" s="685">
        <v>0</v>
      </c>
      <c r="CK94" s="685">
        <v>0</v>
      </c>
      <c r="CL94" s="685">
        <v>0</v>
      </c>
      <c r="CM94" s="685">
        <v>0</v>
      </c>
      <c r="CN94" s="685">
        <v>0</v>
      </c>
      <c r="CO94" s="685">
        <v>0</v>
      </c>
      <c r="CP94" s="685">
        <v>0</v>
      </c>
      <c r="CQ94" s="685">
        <v>0</v>
      </c>
      <c r="CR94" s="685">
        <v>0</v>
      </c>
      <c r="CS94" s="685">
        <v>0</v>
      </c>
      <c r="CT94" s="685">
        <v>0</v>
      </c>
      <c r="CU94" s="685">
        <v>0</v>
      </c>
      <c r="CV94" s="685">
        <v>0</v>
      </c>
      <c r="CW94" s="685">
        <v>0</v>
      </c>
      <c r="CX94" s="685">
        <v>0</v>
      </c>
      <c r="CY94" s="685">
        <v>0</v>
      </c>
      <c r="CZ94" s="685">
        <v>0</v>
      </c>
      <c r="DA94" s="685">
        <v>0</v>
      </c>
      <c r="DB94" s="685">
        <v>0</v>
      </c>
      <c r="DC94" s="685">
        <v>0</v>
      </c>
      <c r="DD94" s="685">
        <v>0</v>
      </c>
      <c r="DE94" s="685">
        <v>0</v>
      </c>
      <c r="DF94" s="685">
        <v>0</v>
      </c>
      <c r="DG94" s="685">
        <v>0</v>
      </c>
      <c r="DH94" s="685">
        <v>0</v>
      </c>
      <c r="DI94" s="685">
        <v>0</v>
      </c>
      <c r="DJ94" s="685">
        <v>0</v>
      </c>
      <c r="DK94" s="685">
        <v>0</v>
      </c>
      <c r="DL94" s="685">
        <v>0</v>
      </c>
      <c r="DM94" s="685">
        <v>0</v>
      </c>
      <c r="DN94" s="685">
        <v>0</v>
      </c>
      <c r="DO94" s="685">
        <v>0</v>
      </c>
      <c r="DP94" s="685">
        <v>0</v>
      </c>
      <c r="DQ94" s="685">
        <v>0</v>
      </c>
      <c r="DR94" s="685">
        <v>0</v>
      </c>
      <c r="DS94" s="685">
        <v>0</v>
      </c>
      <c r="DT94" s="685">
        <v>0</v>
      </c>
      <c r="DU94" s="685">
        <v>0</v>
      </c>
      <c r="DV94" s="685">
        <v>0</v>
      </c>
      <c r="DW94" s="685">
        <v>0</v>
      </c>
      <c r="DX94" s="685">
        <v>0</v>
      </c>
      <c r="DY94" s="685">
        <v>0</v>
      </c>
      <c r="DZ94" s="685">
        <v>0</v>
      </c>
      <c r="EA94" s="685">
        <v>0</v>
      </c>
      <c r="EB94" s="685">
        <v>0</v>
      </c>
      <c r="EC94" s="685">
        <v>0</v>
      </c>
      <c r="ED94" s="685">
        <v>0</v>
      </c>
      <c r="EE94" s="685">
        <v>0</v>
      </c>
      <c r="EF94" s="685">
        <v>0</v>
      </c>
      <c r="EG94" s="685">
        <v>0</v>
      </c>
      <c r="EH94" s="685">
        <v>0</v>
      </c>
      <c r="EI94" s="685">
        <v>0</v>
      </c>
      <c r="EJ94" s="685">
        <v>0</v>
      </c>
      <c r="EK94" s="685">
        <v>0</v>
      </c>
      <c r="EL94" s="685">
        <v>0</v>
      </c>
      <c r="EM94" s="685">
        <v>0</v>
      </c>
      <c r="EN94" s="685">
        <v>0</v>
      </c>
      <c r="EO94" s="685">
        <v>0</v>
      </c>
      <c r="EP94" s="685">
        <v>0</v>
      </c>
      <c r="EQ94" s="685">
        <v>0</v>
      </c>
      <c r="ER94" s="685">
        <v>0</v>
      </c>
      <c r="ES94" s="685">
        <v>0</v>
      </c>
      <c r="ET94" s="685">
        <v>0</v>
      </c>
      <c r="EU94" s="685">
        <v>0</v>
      </c>
      <c r="EV94" s="685">
        <v>0</v>
      </c>
      <c r="EW94" s="685">
        <v>0</v>
      </c>
      <c r="EX94" s="685">
        <v>0</v>
      </c>
      <c r="EY94" s="685">
        <v>0</v>
      </c>
      <c r="EZ94" s="685">
        <v>0</v>
      </c>
      <c r="FA94" s="685">
        <v>0</v>
      </c>
      <c r="FB94" s="685">
        <v>0</v>
      </c>
      <c r="FC94" s="685">
        <v>0</v>
      </c>
      <c r="FD94" s="685">
        <v>0</v>
      </c>
      <c r="FE94" s="685">
        <v>0</v>
      </c>
      <c r="FF94" s="685">
        <v>0</v>
      </c>
      <c r="FG94" s="685">
        <v>0</v>
      </c>
      <c r="FH94" s="685">
        <v>0</v>
      </c>
      <c r="FI94" s="685">
        <v>0</v>
      </c>
      <c r="FJ94" s="685">
        <v>0</v>
      </c>
      <c r="FK94" s="685">
        <v>0</v>
      </c>
      <c r="FL94" s="685">
        <v>0</v>
      </c>
      <c r="FM94" s="685">
        <v>0</v>
      </c>
      <c r="FN94" s="685">
        <v>0</v>
      </c>
      <c r="FO94" s="685">
        <v>0</v>
      </c>
      <c r="FP94" s="685">
        <v>0</v>
      </c>
      <c r="FQ94" s="685">
        <v>0</v>
      </c>
      <c r="FR94" s="685">
        <v>0</v>
      </c>
      <c r="FS94" s="685">
        <v>0</v>
      </c>
      <c r="FT94" s="685">
        <v>0</v>
      </c>
      <c r="FU94" s="685">
        <v>0</v>
      </c>
      <c r="FV94" s="685">
        <v>0</v>
      </c>
      <c r="FW94" s="685">
        <v>0</v>
      </c>
      <c r="FX94" s="685">
        <v>0</v>
      </c>
      <c r="FY94" s="685">
        <v>0</v>
      </c>
      <c r="FZ94" s="685">
        <v>0</v>
      </c>
      <c r="GA94" s="685">
        <v>0</v>
      </c>
      <c r="GB94" s="685">
        <v>0</v>
      </c>
      <c r="GC94" s="685">
        <v>0</v>
      </c>
      <c r="GD94" s="685">
        <v>0</v>
      </c>
      <c r="GE94" s="685">
        <v>0</v>
      </c>
      <c r="GF94" s="685">
        <v>0</v>
      </c>
      <c r="GG94" s="685">
        <v>0</v>
      </c>
      <c r="GH94" s="685">
        <v>0</v>
      </c>
      <c r="GI94" s="685">
        <v>0</v>
      </c>
      <c r="GJ94" s="685">
        <v>0</v>
      </c>
      <c r="GK94" s="685">
        <v>0</v>
      </c>
      <c r="GL94" s="685">
        <v>0</v>
      </c>
      <c r="GM94" s="685">
        <v>0</v>
      </c>
      <c r="GN94" s="685">
        <v>0</v>
      </c>
      <c r="GO94" s="685">
        <v>0</v>
      </c>
      <c r="GP94" s="685">
        <v>0</v>
      </c>
      <c r="GQ94" s="685">
        <v>0</v>
      </c>
      <c r="GR94" s="685">
        <v>0</v>
      </c>
      <c r="GS94" s="685">
        <v>0</v>
      </c>
      <c r="GT94" s="685">
        <v>0</v>
      </c>
      <c r="GU94" s="685">
        <v>0</v>
      </c>
      <c r="GV94" s="685">
        <v>0</v>
      </c>
      <c r="GW94" s="685">
        <v>0</v>
      </c>
      <c r="GX94" s="685">
        <v>0</v>
      </c>
      <c r="GY94" s="685">
        <v>0</v>
      </c>
      <c r="GZ94" s="685">
        <v>0</v>
      </c>
      <c r="HA94" s="685">
        <v>0</v>
      </c>
      <c r="HB94" s="685">
        <v>0</v>
      </c>
      <c r="HC94" s="685">
        <v>0</v>
      </c>
      <c r="HD94" s="685">
        <v>0</v>
      </c>
      <c r="HE94" s="685">
        <v>0</v>
      </c>
      <c r="HF94" s="685">
        <v>0</v>
      </c>
      <c r="HG94" s="685">
        <v>0</v>
      </c>
      <c r="HH94" s="685">
        <v>0</v>
      </c>
      <c r="HI94" s="685">
        <v>0</v>
      </c>
      <c r="HJ94" s="685">
        <v>0</v>
      </c>
      <c r="HK94" s="685">
        <v>0</v>
      </c>
      <c r="HL94" s="685">
        <v>0</v>
      </c>
      <c r="HM94" s="685">
        <v>0</v>
      </c>
      <c r="HN94" s="685">
        <v>0</v>
      </c>
      <c r="HO94" s="685">
        <v>0</v>
      </c>
      <c r="HP94" s="685">
        <v>0</v>
      </c>
      <c r="HQ94" s="685">
        <v>0</v>
      </c>
      <c r="HR94" s="685">
        <v>0</v>
      </c>
      <c r="HS94" s="685">
        <v>0</v>
      </c>
      <c r="HT94" s="685">
        <v>0</v>
      </c>
      <c r="HU94" s="685">
        <v>0</v>
      </c>
      <c r="HV94" s="685">
        <v>0</v>
      </c>
      <c r="HW94" s="685">
        <v>0</v>
      </c>
      <c r="HX94" s="685">
        <v>0</v>
      </c>
      <c r="HY94" s="685">
        <v>0</v>
      </c>
      <c r="HZ94" s="685">
        <v>0</v>
      </c>
      <c r="IA94" s="685">
        <v>0</v>
      </c>
      <c r="IB94" s="685">
        <v>0</v>
      </c>
      <c r="IC94" s="685">
        <v>0</v>
      </c>
      <c r="ID94" s="685">
        <v>0</v>
      </c>
      <c r="IE94" s="685">
        <v>0</v>
      </c>
      <c r="IF94" s="685">
        <v>0</v>
      </c>
      <c r="IG94" s="685">
        <v>0</v>
      </c>
      <c r="IH94" s="685">
        <v>0</v>
      </c>
      <c r="II94" s="685">
        <v>0</v>
      </c>
      <c r="IJ94" s="685">
        <v>0</v>
      </c>
      <c r="IK94" s="685">
        <v>0</v>
      </c>
      <c r="IL94" s="685">
        <v>0</v>
      </c>
      <c r="IM94" s="685">
        <v>0</v>
      </c>
      <c r="IN94" s="685">
        <v>0</v>
      </c>
      <c r="IO94" s="685">
        <v>0</v>
      </c>
      <c r="IP94" s="685">
        <v>0</v>
      </c>
      <c r="IQ94" s="685">
        <v>0</v>
      </c>
      <c r="IR94" s="685">
        <v>0</v>
      </c>
      <c r="IS94" s="685">
        <v>0</v>
      </c>
      <c r="IT94" s="685">
        <v>0</v>
      </c>
      <c r="IU94" s="685">
        <v>0</v>
      </c>
      <c r="IV94" s="685">
        <v>0</v>
      </c>
      <c r="IW94" s="685">
        <v>0</v>
      </c>
      <c r="IX94" s="685">
        <v>0</v>
      </c>
      <c r="IY94" s="685">
        <v>0</v>
      </c>
      <c r="IZ94" s="685">
        <v>0</v>
      </c>
      <c r="JA94" s="685">
        <v>0</v>
      </c>
      <c r="JB94" s="685">
        <v>0</v>
      </c>
      <c r="JC94" s="685">
        <v>0</v>
      </c>
      <c r="JD94" s="685">
        <v>0</v>
      </c>
      <c r="JE94" s="685">
        <v>0</v>
      </c>
      <c r="JF94" s="685">
        <v>0</v>
      </c>
      <c r="JG94" s="685">
        <v>0</v>
      </c>
      <c r="JH94" s="685">
        <v>0</v>
      </c>
      <c r="JI94" s="685">
        <v>0</v>
      </c>
      <c r="JJ94" s="685">
        <v>0</v>
      </c>
      <c r="JK94" s="685">
        <v>0</v>
      </c>
      <c r="JL94" s="685">
        <v>0</v>
      </c>
      <c r="JM94" s="685">
        <v>0</v>
      </c>
      <c r="JN94" s="685">
        <v>0</v>
      </c>
      <c r="JO94" s="685">
        <v>0</v>
      </c>
      <c r="JP94" s="685">
        <v>0</v>
      </c>
      <c r="JQ94" s="685">
        <v>0</v>
      </c>
      <c r="JR94" s="685">
        <v>0</v>
      </c>
      <c r="JS94" s="685">
        <v>0</v>
      </c>
      <c r="JT94" s="685">
        <v>0</v>
      </c>
      <c r="JU94" s="685">
        <v>0</v>
      </c>
      <c r="JV94" s="685">
        <v>0</v>
      </c>
      <c r="JW94" s="685">
        <v>0</v>
      </c>
      <c r="JX94" s="685">
        <v>0</v>
      </c>
      <c r="JY94" s="685">
        <v>0</v>
      </c>
      <c r="JZ94" s="685">
        <v>0</v>
      </c>
      <c r="KA94" s="685">
        <v>0</v>
      </c>
      <c r="KB94" s="685">
        <v>0</v>
      </c>
      <c r="KC94" s="685">
        <v>0</v>
      </c>
      <c r="KD94" s="685">
        <v>0</v>
      </c>
      <c r="KE94" s="685">
        <v>0</v>
      </c>
      <c r="KF94" s="685">
        <v>0</v>
      </c>
      <c r="KG94" s="685">
        <v>0</v>
      </c>
      <c r="KH94" s="685">
        <v>0</v>
      </c>
      <c r="KI94" s="685">
        <v>0</v>
      </c>
      <c r="KJ94" s="685">
        <v>0</v>
      </c>
      <c r="KK94" s="685">
        <v>0</v>
      </c>
      <c r="KL94" s="685">
        <v>0</v>
      </c>
      <c r="KM94" s="685">
        <v>0</v>
      </c>
      <c r="KN94" s="685">
        <v>0</v>
      </c>
      <c r="KO94" s="685">
        <v>0</v>
      </c>
      <c r="KP94" s="685">
        <v>0</v>
      </c>
      <c r="KQ94" s="685">
        <v>0</v>
      </c>
      <c r="KR94" s="685">
        <v>0</v>
      </c>
      <c r="KS94" s="685">
        <v>0</v>
      </c>
      <c r="KT94" s="685">
        <v>0</v>
      </c>
      <c r="KU94" s="685">
        <v>0</v>
      </c>
      <c r="KV94" s="685">
        <v>0</v>
      </c>
      <c r="KW94" s="685">
        <v>0</v>
      </c>
      <c r="KX94" s="685">
        <v>0</v>
      </c>
      <c r="KY94" s="685">
        <v>0</v>
      </c>
      <c r="KZ94" s="685">
        <v>0</v>
      </c>
      <c r="LA94" s="685">
        <v>0</v>
      </c>
      <c r="LB94" s="685">
        <v>0</v>
      </c>
      <c r="LC94" s="685">
        <v>0</v>
      </c>
      <c r="LD94" s="685">
        <v>0</v>
      </c>
      <c r="LE94" s="685">
        <v>0</v>
      </c>
      <c r="LF94" s="685">
        <v>0</v>
      </c>
      <c r="LG94" s="685">
        <v>0</v>
      </c>
      <c r="LH94" s="685">
        <v>0</v>
      </c>
      <c r="LI94" s="685">
        <v>0</v>
      </c>
      <c r="LJ94" s="685">
        <v>0</v>
      </c>
      <c r="LK94" s="685">
        <v>0</v>
      </c>
      <c r="LL94" s="685">
        <v>0</v>
      </c>
      <c r="LM94" s="685">
        <v>0</v>
      </c>
      <c r="LN94" s="685">
        <v>0</v>
      </c>
      <c r="LO94" s="685">
        <v>0</v>
      </c>
      <c r="LP94" s="685">
        <v>0</v>
      </c>
      <c r="LQ94" s="685">
        <v>0</v>
      </c>
      <c r="LR94" s="685">
        <v>0</v>
      </c>
      <c r="LS94" s="685">
        <v>0</v>
      </c>
      <c r="LT94" s="685">
        <v>0</v>
      </c>
      <c r="LU94" s="685">
        <v>0</v>
      </c>
      <c r="LV94" s="685">
        <v>0</v>
      </c>
      <c r="LW94" s="685">
        <v>0</v>
      </c>
      <c r="LX94" s="685">
        <v>0</v>
      </c>
      <c r="LY94" s="685">
        <v>0</v>
      </c>
      <c r="LZ94" s="685">
        <v>0</v>
      </c>
      <c r="MA94" s="685">
        <v>0</v>
      </c>
      <c r="MB94" s="685">
        <v>0</v>
      </c>
      <c r="MC94" s="685">
        <v>0</v>
      </c>
      <c r="MD94" s="685">
        <v>0</v>
      </c>
      <c r="ME94" s="685">
        <v>0</v>
      </c>
      <c r="MF94" s="685">
        <v>0</v>
      </c>
      <c r="MG94" s="685">
        <v>0</v>
      </c>
      <c r="MH94" s="685">
        <v>0</v>
      </c>
      <c r="MI94" s="685">
        <v>0</v>
      </c>
      <c r="MJ94" s="685">
        <v>0</v>
      </c>
      <c r="MK94" s="685">
        <v>0</v>
      </c>
      <c r="ML94" s="685">
        <v>0</v>
      </c>
      <c r="MM94" s="685">
        <v>0</v>
      </c>
      <c r="MN94" s="685">
        <v>0</v>
      </c>
      <c r="MO94" s="685">
        <v>0</v>
      </c>
      <c r="MP94" s="685">
        <v>0</v>
      </c>
      <c r="MQ94" s="685">
        <v>0</v>
      </c>
      <c r="MR94" s="685">
        <v>0</v>
      </c>
      <c r="MS94" s="685">
        <v>0</v>
      </c>
      <c r="MT94" s="685">
        <v>0</v>
      </c>
      <c r="MU94" s="685">
        <v>0</v>
      </c>
      <c r="MV94" s="685">
        <v>0</v>
      </c>
      <c r="MW94" s="685">
        <v>0</v>
      </c>
      <c r="MX94" s="685">
        <v>0</v>
      </c>
      <c r="MY94" s="685">
        <v>0</v>
      </c>
      <c r="MZ94" s="685">
        <v>0</v>
      </c>
      <c r="NA94" s="685">
        <v>0</v>
      </c>
      <c r="NB94" s="685">
        <v>0</v>
      </c>
      <c r="NC94" s="685">
        <v>0</v>
      </c>
      <c r="ND94" s="685">
        <v>0</v>
      </c>
      <c r="NE94" s="685">
        <v>0</v>
      </c>
      <c r="NF94" s="685">
        <v>0</v>
      </c>
      <c r="NG94" s="685">
        <v>0</v>
      </c>
      <c r="NH94" s="685">
        <v>0</v>
      </c>
      <c r="NI94" s="685">
        <v>0</v>
      </c>
      <c r="NJ94" s="685">
        <v>0</v>
      </c>
      <c r="NK94" s="685">
        <v>0</v>
      </c>
      <c r="NL94" s="685">
        <v>0</v>
      </c>
      <c r="NM94" s="685">
        <v>0</v>
      </c>
      <c r="NN94" s="685">
        <v>0</v>
      </c>
      <c r="NO94" s="685">
        <v>0</v>
      </c>
      <c r="NP94" s="685">
        <v>0</v>
      </c>
      <c r="NQ94" s="685">
        <v>0</v>
      </c>
      <c r="NR94" s="685">
        <v>0</v>
      </c>
      <c r="NS94" s="685">
        <v>0</v>
      </c>
      <c r="NT94" s="685">
        <v>0</v>
      </c>
      <c r="NU94" s="685">
        <v>0</v>
      </c>
      <c r="NV94" s="685">
        <v>0</v>
      </c>
      <c r="NW94" s="685">
        <v>0</v>
      </c>
      <c r="NX94" s="685">
        <v>0</v>
      </c>
      <c r="NY94" s="685">
        <v>0</v>
      </c>
      <c r="NZ94" s="685">
        <v>0</v>
      </c>
      <c r="OA94" s="685">
        <v>0</v>
      </c>
      <c r="OB94" s="685">
        <v>0</v>
      </c>
      <c r="OC94" s="685">
        <v>0</v>
      </c>
      <c r="OD94" s="685">
        <v>0</v>
      </c>
      <c r="OE94" s="685">
        <v>0</v>
      </c>
      <c r="OF94" s="685">
        <v>0</v>
      </c>
      <c r="OG94" s="685">
        <v>0</v>
      </c>
      <c r="OH94" s="685">
        <v>0</v>
      </c>
      <c r="OI94" s="685">
        <v>0</v>
      </c>
      <c r="OJ94" s="685">
        <v>0</v>
      </c>
      <c r="OK94" s="685">
        <v>0</v>
      </c>
      <c r="OL94" s="685">
        <v>0</v>
      </c>
      <c r="OM94" s="685">
        <v>0</v>
      </c>
      <c r="ON94" s="685">
        <v>0</v>
      </c>
      <c r="OO94" s="685">
        <v>0</v>
      </c>
      <c r="OP94" s="685">
        <v>0</v>
      </c>
      <c r="OQ94" s="685">
        <v>0</v>
      </c>
      <c r="OR94" s="685">
        <v>0</v>
      </c>
      <c r="OS94" s="685">
        <v>0</v>
      </c>
      <c r="OT94" s="685">
        <v>0</v>
      </c>
      <c r="OU94" s="685">
        <v>0</v>
      </c>
      <c r="OV94" s="685">
        <v>0</v>
      </c>
      <c r="OW94" s="685">
        <v>0</v>
      </c>
      <c r="OX94" s="685">
        <v>0</v>
      </c>
      <c r="OY94" s="685">
        <v>0</v>
      </c>
      <c r="OZ94" s="685">
        <v>0</v>
      </c>
      <c r="PA94" s="685">
        <v>0</v>
      </c>
      <c r="PB94" s="685">
        <v>0</v>
      </c>
      <c r="PC94" s="685">
        <v>0</v>
      </c>
      <c r="PD94" s="685">
        <v>0</v>
      </c>
      <c r="PE94" s="685">
        <v>0</v>
      </c>
      <c r="PF94" s="685">
        <v>0</v>
      </c>
      <c r="PG94" s="685">
        <v>0</v>
      </c>
      <c r="PH94" s="685">
        <v>0</v>
      </c>
      <c r="PI94" s="685">
        <v>0</v>
      </c>
      <c r="PJ94" s="685">
        <v>0</v>
      </c>
      <c r="PK94" s="685">
        <v>0</v>
      </c>
      <c r="PL94" s="685">
        <v>0</v>
      </c>
      <c r="PM94" s="685">
        <v>0</v>
      </c>
      <c r="PN94" s="685">
        <v>0</v>
      </c>
      <c r="PO94" s="685">
        <v>0</v>
      </c>
      <c r="PP94" s="685">
        <v>0</v>
      </c>
      <c r="PQ94" s="685">
        <v>0</v>
      </c>
      <c r="PR94" s="685">
        <v>0</v>
      </c>
      <c r="PS94" s="685">
        <v>0</v>
      </c>
      <c r="PT94" s="685">
        <v>0</v>
      </c>
      <c r="PU94" s="685">
        <v>0</v>
      </c>
      <c r="PV94" s="685">
        <v>0</v>
      </c>
      <c r="PW94" s="685">
        <v>0</v>
      </c>
      <c r="PX94" s="685">
        <v>0</v>
      </c>
      <c r="PY94" s="685">
        <v>0</v>
      </c>
      <c r="PZ94" s="685">
        <v>0</v>
      </c>
      <c r="QA94" s="685">
        <v>0</v>
      </c>
      <c r="QB94" s="685">
        <v>0</v>
      </c>
      <c r="QC94" s="685">
        <v>0</v>
      </c>
      <c r="QD94" s="685">
        <v>0</v>
      </c>
      <c r="QE94" s="685">
        <v>0</v>
      </c>
      <c r="QF94" s="685">
        <v>0</v>
      </c>
      <c r="QG94" s="685">
        <v>0</v>
      </c>
      <c r="QH94" s="685">
        <v>0</v>
      </c>
      <c r="QI94" s="685">
        <v>0</v>
      </c>
      <c r="QJ94" s="685">
        <v>0</v>
      </c>
      <c r="QK94" s="685">
        <v>0</v>
      </c>
      <c r="QL94" s="685">
        <v>0</v>
      </c>
      <c r="QM94" s="685">
        <v>0</v>
      </c>
      <c r="QN94" s="685">
        <v>0</v>
      </c>
      <c r="QO94" s="685">
        <v>0</v>
      </c>
      <c r="QP94" s="685">
        <v>0</v>
      </c>
      <c r="QQ94" s="685">
        <v>0</v>
      </c>
      <c r="QR94" s="685">
        <v>0</v>
      </c>
      <c r="QS94" s="685">
        <v>0</v>
      </c>
      <c r="QT94" s="685">
        <v>0</v>
      </c>
      <c r="QU94" s="685">
        <v>0</v>
      </c>
      <c r="QV94" s="685">
        <v>0</v>
      </c>
      <c r="QW94" s="685">
        <v>0</v>
      </c>
      <c r="QX94" s="685">
        <v>0</v>
      </c>
      <c r="QY94" s="685">
        <v>0</v>
      </c>
      <c r="QZ94" s="685">
        <v>0</v>
      </c>
      <c r="RA94" s="685">
        <v>0</v>
      </c>
      <c r="RB94" s="685">
        <v>0</v>
      </c>
      <c r="RC94" s="685">
        <v>0</v>
      </c>
      <c r="RD94" s="685">
        <v>0</v>
      </c>
      <c r="RE94" s="685">
        <v>0</v>
      </c>
      <c r="RF94" s="685">
        <v>0</v>
      </c>
      <c r="RG94" s="685">
        <v>0</v>
      </c>
      <c r="RH94" s="685">
        <v>0</v>
      </c>
      <c r="RI94" s="685">
        <v>0</v>
      </c>
      <c r="RJ94" s="685">
        <v>0</v>
      </c>
      <c r="RK94" s="685">
        <v>0</v>
      </c>
      <c r="RL94" s="685">
        <v>0</v>
      </c>
      <c r="RM94" s="685">
        <v>0</v>
      </c>
      <c r="RN94" s="685">
        <v>0</v>
      </c>
      <c r="RO94" s="685">
        <v>0</v>
      </c>
      <c r="RP94" s="685">
        <v>0</v>
      </c>
      <c r="RQ94" s="685">
        <v>0</v>
      </c>
      <c r="RR94" s="685">
        <v>0</v>
      </c>
      <c r="RS94" s="685">
        <v>0</v>
      </c>
      <c r="RT94" s="685">
        <v>0</v>
      </c>
      <c r="RU94" s="685">
        <v>0</v>
      </c>
      <c r="RV94" s="685">
        <v>0</v>
      </c>
      <c r="RW94" s="685">
        <v>0</v>
      </c>
      <c r="RX94" s="685">
        <v>0</v>
      </c>
      <c r="RY94" s="685">
        <v>0</v>
      </c>
      <c r="RZ94" s="685">
        <v>0</v>
      </c>
      <c r="SA94" s="685">
        <v>0</v>
      </c>
      <c r="SB94" s="685">
        <v>0</v>
      </c>
      <c r="SC94" s="685">
        <v>0</v>
      </c>
      <c r="SD94" s="685">
        <v>0</v>
      </c>
      <c r="SE94" s="685">
        <v>0</v>
      </c>
      <c r="SF94" s="685">
        <v>0</v>
      </c>
      <c r="SG94" s="685">
        <v>0</v>
      </c>
      <c r="SH94" s="685">
        <v>0</v>
      </c>
      <c r="SI94" s="471"/>
      <c r="SJ94" s="452"/>
      <c r="SK94" s="440"/>
      <c r="SL94" s="440"/>
      <c r="SM94" s="440"/>
    </row>
    <row r="95" spans="1:507" outlineLevel="2" x14ac:dyDescent="0.25">
      <c r="A95" s="440"/>
      <c r="B95" s="449"/>
      <c r="C95" s="659">
        <f>INT($C$40)+2</f>
        <v>3</v>
      </c>
      <c r="D95" s="471"/>
      <c r="E95" s="529"/>
      <c r="F95" s="529"/>
      <c r="G95" s="471"/>
      <c r="H95" s="754"/>
      <c r="I95" s="754" t="s">
        <v>889</v>
      </c>
      <c r="J95" s="754">
        <f t="shared" si="88"/>
        <v>16</v>
      </c>
      <c r="K95" s="755">
        <v>0</v>
      </c>
      <c r="L95" s="755">
        <v>0</v>
      </c>
      <c r="M95" s="755">
        <v>0</v>
      </c>
      <c r="N95" s="755">
        <v>0</v>
      </c>
      <c r="O95" s="755">
        <v>0</v>
      </c>
      <c r="P95" s="755">
        <v>0</v>
      </c>
      <c r="Q95" s="755">
        <v>0</v>
      </c>
      <c r="R95" s="755">
        <v>0</v>
      </c>
      <c r="S95" s="755">
        <v>0</v>
      </c>
      <c r="T95" s="755">
        <v>0</v>
      </c>
      <c r="U95" s="755">
        <v>0</v>
      </c>
      <c r="V95" s="755">
        <v>0</v>
      </c>
      <c r="W95" s="755">
        <v>0</v>
      </c>
      <c r="X95" s="755">
        <v>0</v>
      </c>
      <c r="Y95" s="755">
        <v>0</v>
      </c>
      <c r="Z95" s="755">
        <v>0</v>
      </c>
      <c r="AA95" s="755">
        <v>0</v>
      </c>
      <c r="AB95" s="755">
        <v>0</v>
      </c>
      <c r="AC95" s="755">
        <v>0</v>
      </c>
      <c r="AD95" s="755">
        <v>0</v>
      </c>
      <c r="AE95" s="755">
        <v>0</v>
      </c>
      <c r="AF95" s="755">
        <v>0</v>
      </c>
      <c r="AG95" s="755">
        <v>0</v>
      </c>
      <c r="AH95" s="755">
        <v>0</v>
      </c>
      <c r="AI95" s="755">
        <v>0</v>
      </c>
      <c r="AJ95" s="755">
        <v>0</v>
      </c>
      <c r="AK95" s="755">
        <v>0</v>
      </c>
      <c r="AL95" s="755">
        <v>0</v>
      </c>
      <c r="AM95" s="755">
        <v>0</v>
      </c>
      <c r="AN95" s="755">
        <v>0</v>
      </c>
      <c r="AO95" s="755">
        <v>0</v>
      </c>
      <c r="AP95" s="755">
        <v>0</v>
      </c>
      <c r="AQ95" s="755">
        <v>0</v>
      </c>
      <c r="AR95" s="755">
        <v>0</v>
      </c>
      <c r="AS95" s="755">
        <v>0</v>
      </c>
      <c r="AT95" s="755">
        <v>0</v>
      </c>
      <c r="AU95" s="755">
        <v>0</v>
      </c>
      <c r="AV95" s="755">
        <v>0</v>
      </c>
      <c r="AW95" s="755">
        <v>0</v>
      </c>
      <c r="AX95" s="755">
        <v>0</v>
      </c>
      <c r="AY95" s="755">
        <v>0</v>
      </c>
      <c r="AZ95" s="755">
        <v>0</v>
      </c>
      <c r="BA95" s="755">
        <v>0</v>
      </c>
      <c r="BB95" s="755">
        <v>0</v>
      </c>
      <c r="BC95" s="755">
        <v>0</v>
      </c>
      <c r="BD95" s="755">
        <v>0</v>
      </c>
      <c r="BE95" s="755">
        <v>0</v>
      </c>
      <c r="BF95" s="755">
        <v>0</v>
      </c>
      <c r="BG95" s="755">
        <v>0</v>
      </c>
      <c r="BH95" s="755">
        <v>0</v>
      </c>
      <c r="BI95" s="755">
        <v>0</v>
      </c>
      <c r="BJ95" s="755">
        <v>0</v>
      </c>
      <c r="BK95" s="755">
        <v>0</v>
      </c>
      <c r="BL95" s="755">
        <v>0</v>
      </c>
      <c r="BM95" s="755">
        <v>0</v>
      </c>
      <c r="BN95" s="755">
        <v>0</v>
      </c>
      <c r="BO95" s="755">
        <v>0</v>
      </c>
      <c r="BP95" s="755">
        <v>0</v>
      </c>
      <c r="BQ95" s="755">
        <v>0</v>
      </c>
      <c r="BR95" s="755">
        <v>0</v>
      </c>
      <c r="BS95" s="755">
        <v>0</v>
      </c>
      <c r="BT95" s="755">
        <v>0</v>
      </c>
      <c r="BU95" s="755">
        <v>0</v>
      </c>
      <c r="BV95" s="755">
        <v>0</v>
      </c>
      <c r="BW95" s="755">
        <v>0</v>
      </c>
      <c r="BX95" s="755">
        <v>0</v>
      </c>
      <c r="BY95" s="755">
        <v>0</v>
      </c>
      <c r="BZ95" s="755">
        <v>0</v>
      </c>
      <c r="CA95" s="755">
        <v>0</v>
      </c>
      <c r="CB95" s="755">
        <v>0</v>
      </c>
      <c r="CC95" s="755">
        <v>0</v>
      </c>
      <c r="CD95" s="755">
        <v>0</v>
      </c>
      <c r="CE95" s="755">
        <v>0</v>
      </c>
      <c r="CF95" s="755">
        <v>0</v>
      </c>
      <c r="CG95" s="755">
        <v>0</v>
      </c>
      <c r="CH95" s="755">
        <v>0</v>
      </c>
      <c r="CI95" s="755">
        <v>0</v>
      </c>
      <c r="CJ95" s="755">
        <v>0</v>
      </c>
      <c r="CK95" s="755">
        <v>0</v>
      </c>
      <c r="CL95" s="755">
        <v>0</v>
      </c>
      <c r="CM95" s="755">
        <v>0</v>
      </c>
      <c r="CN95" s="755">
        <v>0</v>
      </c>
      <c r="CO95" s="755">
        <v>0</v>
      </c>
      <c r="CP95" s="755">
        <v>0</v>
      </c>
      <c r="CQ95" s="755">
        <v>0</v>
      </c>
      <c r="CR95" s="755">
        <v>0</v>
      </c>
      <c r="CS95" s="755">
        <v>0</v>
      </c>
      <c r="CT95" s="755">
        <v>0</v>
      </c>
      <c r="CU95" s="755">
        <v>0</v>
      </c>
      <c r="CV95" s="755">
        <v>0</v>
      </c>
      <c r="CW95" s="755">
        <v>0</v>
      </c>
      <c r="CX95" s="755">
        <v>0</v>
      </c>
      <c r="CY95" s="755">
        <v>0</v>
      </c>
      <c r="CZ95" s="755">
        <v>0</v>
      </c>
      <c r="DA95" s="755">
        <v>0</v>
      </c>
      <c r="DB95" s="755">
        <v>0</v>
      </c>
      <c r="DC95" s="755">
        <v>0</v>
      </c>
      <c r="DD95" s="755">
        <v>0</v>
      </c>
      <c r="DE95" s="755">
        <v>0</v>
      </c>
      <c r="DF95" s="755">
        <v>0</v>
      </c>
      <c r="DG95" s="755">
        <v>0</v>
      </c>
      <c r="DH95" s="755">
        <v>0</v>
      </c>
      <c r="DI95" s="755">
        <v>0</v>
      </c>
      <c r="DJ95" s="755">
        <v>0</v>
      </c>
      <c r="DK95" s="755">
        <v>0</v>
      </c>
      <c r="DL95" s="755">
        <v>0</v>
      </c>
      <c r="DM95" s="755">
        <v>0</v>
      </c>
      <c r="DN95" s="755">
        <v>0</v>
      </c>
      <c r="DO95" s="755">
        <v>0</v>
      </c>
      <c r="DP95" s="755">
        <v>0</v>
      </c>
      <c r="DQ95" s="755">
        <v>0</v>
      </c>
      <c r="DR95" s="755">
        <v>0</v>
      </c>
      <c r="DS95" s="755">
        <v>0</v>
      </c>
      <c r="DT95" s="755">
        <v>0</v>
      </c>
      <c r="DU95" s="755">
        <v>0</v>
      </c>
      <c r="DV95" s="755">
        <v>0</v>
      </c>
      <c r="DW95" s="755">
        <v>0</v>
      </c>
      <c r="DX95" s="755">
        <v>0</v>
      </c>
      <c r="DY95" s="755">
        <v>0</v>
      </c>
      <c r="DZ95" s="755">
        <v>0</v>
      </c>
      <c r="EA95" s="755">
        <v>0</v>
      </c>
      <c r="EB95" s="755">
        <v>0</v>
      </c>
      <c r="EC95" s="755">
        <v>0</v>
      </c>
      <c r="ED95" s="755">
        <v>0</v>
      </c>
      <c r="EE95" s="755">
        <v>0</v>
      </c>
      <c r="EF95" s="755">
        <v>0</v>
      </c>
      <c r="EG95" s="755">
        <v>0</v>
      </c>
      <c r="EH95" s="755">
        <v>0</v>
      </c>
      <c r="EI95" s="755">
        <v>0</v>
      </c>
      <c r="EJ95" s="755">
        <v>0</v>
      </c>
      <c r="EK95" s="755">
        <v>0</v>
      </c>
      <c r="EL95" s="755">
        <v>0</v>
      </c>
      <c r="EM95" s="755">
        <v>0</v>
      </c>
      <c r="EN95" s="755">
        <v>0</v>
      </c>
      <c r="EO95" s="755">
        <v>0</v>
      </c>
      <c r="EP95" s="755">
        <v>0</v>
      </c>
      <c r="EQ95" s="755">
        <v>0</v>
      </c>
      <c r="ER95" s="755">
        <v>0</v>
      </c>
      <c r="ES95" s="755">
        <v>0</v>
      </c>
      <c r="ET95" s="755">
        <v>0</v>
      </c>
      <c r="EU95" s="755">
        <v>0</v>
      </c>
      <c r="EV95" s="755">
        <v>0</v>
      </c>
      <c r="EW95" s="755">
        <v>0</v>
      </c>
      <c r="EX95" s="755">
        <v>0</v>
      </c>
      <c r="EY95" s="755">
        <v>0</v>
      </c>
      <c r="EZ95" s="755">
        <v>0</v>
      </c>
      <c r="FA95" s="755">
        <v>0</v>
      </c>
      <c r="FB95" s="755">
        <v>0</v>
      </c>
      <c r="FC95" s="755">
        <v>0</v>
      </c>
      <c r="FD95" s="755">
        <v>0</v>
      </c>
      <c r="FE95" s="755">
        <v>0</v>
      </c>
      <c r="FF95" s="755">
        <v>0</v>
      </c>
      <c r="FG95" s="755">
        <v>0</v>
      </c>
      <c r="FH95" s="755">
        <v>0</v>
      </c>
      <c r="FI95" s="755">
        <v>0</v>
      </c>
      <c r="FJ95" s="755">
        <v>0</v>
      </c>
      <c r="FK95" s="755">
        <v>0</v>
      </c>
      <c r="FL95" s="755">
        <v>0</v>
      </c>
      <c r="FM95" s="755">
        <v>0</v>
      </c>
      <c r="FN95" s="755">
        <v>0</v>
      </c>
      <c r="FO95" s="755">
        <v>0</v>
      </c>
      <c r="FP95" s="755">
        <v>0</v>
      </c>
      <c r="FQ95" s="755">
        <v>0</v>
      </c>
      <c r="FR95" s="755">
        <v>0</v>
      </c>
      <c r="FS95" s="755">
        <v>0</v>
      </c>
      <c r="FT95" s="755">
        <v>0</v>
      </c>
      <c r="FU95" s="755">
        <v>0</v>
      </c>
      <c r="FV95" s="755">
        <v>0</v>
      </c>
      <c r="FW95" s="755">
        <v>0</v>
      </c>
      <c r="FX95" s="755">
        <v>0</v>
      </c>
      <c r="FY95" s="755">
        <v>0</v>
      </c>
      <c r="FZ95" s="755">
        <v>0</v>
      </c>
      <c r="GA95" s="755">
        <v>0</v>
      </c>
      <c r="GB95" s="755">
        <v>0</v>
      </c>
      <c r="GC95" s="755">
        <v>0</v>
      </c>
      <c r="GD95" s="755">
        <v>0</v>
      </c>
      <c r="GE95" s="755">
        <v>0</v>
      </c>
      <c r="GF95" s="755">
        <v>0</v>
      </c>
      <c r="GG95" s="755">
        <v>0</v>
      </c>
      <c r="GH95" s="755">
        <v>0</v>
      </c>
      <c r="GI95" s="755">
        <v>0</v>
      </c>
      <c r="GJ95" s="755">
        <v>0</v>
      </c>
      <c r="GK95" s="755">
        <v>0</v>
      </c>
      <c r="GL95" s="755">
        <v>0</v>
      </c>
      <c r="GM95" s="755">
        <v>0</v>
      </c>
      <c r="GN95" s="755">
        <v>0</v>
      </c>
      <c r="GO95" s="755">
        <v>0</v>
      </c>
      <c r="GP95" s="755">
        <v>0</v>
      </c>
      <c r="GQ95" s="755">
        <v>0</v>
      </c>
      <c r="GR95" s="755">
        <v>0</v>
      </c>
      <c r="GS95" s="755">
        <v>0</v>
      </c>
      <c r="GT95" s="755">
        <v>0</v>
      </c>
      <c r="GU95" s="755">
        <v>0</v>
      </c>
      <c r="GV95" s="755">
        <v>0</v>
      </c>
      <c r="GW95" s="755">
        <v>0</v>
      </c>
      <c r="GX95" s="755">
        <v>0</v>
      </c>
      <c r="GY95" s="755">
        <v>0</v>
      </c>
      <c r="GZ95" s="755">
        <v>0</v>
      </c>
      <c r="HA95" s="755">
        <v>0</v>
      </c>
      <c r="HB95" s="755">
        <v>0</v>
      </c>
      <c r="HC95" s="755">
        <v>0</v>
      </c>
      <c r="HD95" s="755">
        <v>0</v>
      </c>
      <c r="HE95" s="755">
        <v>0</v>
      </c>
      <c r="HF95" s="755">
        <v>0</v>
      </c>
      <c r="HG95" s="755">
        <v>0</v>
      </c>
      <c r="HH95" s="755">
        <v>0</v>
      </c>
      <c r="HI95" s="755">
        <v>0</v>
      </c>
      <c r="HJ95" s="755">
        <v>0</v>
      </c>
      <c r="HK95" s="755">
        <v>0</v>
      </c>
      <c r="HL95" s="755">
        <v>0</v>
      </c>
      <c r="HM95" s="755">
        <v>0</v>
      </c>
      <c r="HN95" s="755">
        <v>0</v>
      </c>
      <c r="HO95" s="755">
        <v>0</v>
      </c>
      <c r="HP95" s="755">
        <v>0</v>
      </c>
      <c r="HQ95" s="755">
        <v>0</v>
      </c>
      <c r="HR95" s="755">
        <v>0</v>
      </c>
      <c r="HS95" s="755">
        <v>0</v>
      </c>
      <c r="HT95" s="755">
        <v>0</v>
      </c>
      <c r="HU95" s="755">
        <v>0</v>
      </c>
      <c r="HV95" s="755">
        <v>0</v>
      </c>
      <c r="HW95" s="755">
        <v>0</v>
      </c>
      <c r="HX95" s="755">
        <v>0</v>
      </c>
      <c r="HY95" s="755">
        <v>0</v>
      </c>
      <c r="HZ95" s="755">
        <v>0</v>
      </c>
      <c r="IA95" s="755">
        <v>0</v>
      </c>
      <c r="IB95" s="755">
        <v>0</v>
      </c>
      <c r="IC95" s="755">
        <v>0</v>
      </c>
      <c r="ID95" s="755">
        <v>0</v>
      </c>
      <c r="IE95" s="755">
        <v>0</v>
      </c>
      <c r="IF95" s="755">
        <v>0</v>
      </c>
      <c r="IG95" s="755">
        <v>0</v>
      </c>
      <c r="IH95" s="755">
        <v>0</v>
      </c>
      <c r="II95" s="755">
        <v>0</v>
      </c>
      <c r="IJ95" s="755">
        <v>0</v>
      </c>
      <c r="IK95" s="755">
        <v>0</v>
      </c>
      <c r="IL95" s="755">
        <v>0</v>
      </c>
      <c r="IM95" s="755">
        <v>0</v>
      </c>
      <c r="IN95" s="755">
        <v>0</v>
      </c>
      <c r="IO95" s="755">
        <v>0</v>
      </c>
      <c r="IP95" s="755">
        <v>0</v>
      </c>
      <c r="IQ95" s="755">
        <v>0</v>
      </c>
      <c r="IR95" s="755">
        <v>0</v>
      </c>
      <c r="IS95" s="755">
        <v>0</v>
      </c>
      <c r="IT95" s="755">
        <v>0</v>
      </c>
      <c r="IU95" s="755">
        <v>0</v>
      </c>
      <c r="IV95" s="755">
        <v>0</v>
      </c>
      <c r="IW95" s="755">
        <v>0</v>
      </c>
      <c r="IX95" s="755">
        <v>0</v>
      </c>
      <c r="IY95" s="755">
        <v>0</v>
      </c>
      <c r="IZ95" s="755">
        <v>0</v>
      </c>
      <c r="JA95" s="755">
        <v>0</v>
      </c>
      <c r="JB95" s="755">
        <v>0</v>
      </c>
      <c r="JC95" s="755">
        <v>0</v>
      </c>
      <c r="JD95" s="755">
        <v>0</v>
      </c>
      <c r="JE95" s="755">
        <v>0</v>
      </c>
      <c r="JF95" s="755">
        <v>0</v>
      </c>
      <c r="JG95" s="755">
        <v>0</v>
      </c>
      <c r="JH95" s="755">
        <v>0</v>
      </c>
      <c r="JI95" s="755">
        <v>0</v>
      </c>
      <c r="JJ95" s="755">
        <v>0</v>
      </c>
      <c r="JK95" s="755">
        <v>0</v>
      </c>
      <c r="JL95" s="755">
        <v>0</v>
      </c>
      <c r="JM95" s="755">
        <v>0</v>
      </c>
      <c r="JN95" s="755">
        <v>0</v>
      </c>
      <c r="JO95" s="755">
        <v>0</v>
      </c>
      <c r="JP95" s="755">
        <v>0</v>
      </c>
      <c r="JQ95" s="755">
        <v>0</v>
      </c>
      <c r="JR95" s="755">
        <v>0</v>
      </c>
      <c r="JS95" s="755">
        <v>0</v>
      </c>
      <c r="JT95" s="755">
        <v>0</v>
      </c>
      <c r="JU95" s="755">
        <v>0</v>
      </c>
      <c r="JV95" s="755">
        <v>0</v>
      </c>
      <c r="JW95" s="755">
        <v>0</v>
      </c>
      <c r="JX95" s="755">
        <v>0</v>
      </c>
      <c r="JY95" s="755">
        <v>0</v>
      </c>
      <c r="JZ95" s="755">
        <v>0</v>
      </c>
      <c r="KA95" s="755">
        <v>0</v>
      </c>
      <c r="KB95" s="755">
        <v>0</v>
      </c>
      <c r="KC95" s="755">
        <v>0</v>
      </c>
      <c r="KD95" s="755">
        <v>0</v>
      </c>
      <c r="KE95" s="755">
        <v>0</v>
      </c>
      <c r="KF95" s="755">
        <v>0</v>
      </c>
      <c r="KG95" s="755">
        <v>0</v>
      </c>
      <c r="KH95" s="755">
        <v>0</v>
      </c>
      <c r="KI95" s="755">
        <v>0</v>
      </c>
      <c r="KJ95" s="755">
        <v>0</v>
      </c>
      <c r="KK95" s="755">
        <v>0</v>
      </c>
      <c r="KL95" s="755">
        <v>0</v>
      </c>
      <c r="KM95" s="755">
        <v>0</v>
      </c>
      <c r="KN95" s="755">
        <v>0</v>
      </c>
      <c r="KO95" s="755">
        <v>0</v>
      </c>
      <c r="KP95" s="755">
        <v>0</v>
      </c>
      <c r="KQ95" s="755">
        <v>0</v>
      </c>
      <c r="KR95" s="755">
        <v>0</v>
      </c>
      <c r="KS95" s="755">
        <v>0</v>
      </c>
      <c r="KT95" s="755">
        <v>0</v>
      </c>
      <c r="KU95" s="755">
        <v>0</v>
      </c>
      <c r="KV95" s="755">
        <v>0</v>
      </c>
      <c r="KW95" s="755">
        <v>0</v>
      </c>
      <c r="KX95" s="755">
        <v>0</v>
      </c>
      <c r="KY95" s="755">
        <v>0</v>
      </c>
      <c r="KZ95" s="755">
        <v>0</v>
      </c>
      <c r="LA95" s="755">
        <v>0</v>
      </c>
      <c r="LB95" s="755">
        <v>0</v>
      </c>
      <c r="LC95" s="755">
        <v>0</v>
      </c>
      <c r="LD95" s="755">
        <v>0</v>
      </c>
      <c r="LE95" s="755">
        <v>0</v>
      </c>
      <c r="LF95" s="755">
        <v>0</v>
      </c>
      <c r="LG95" s="755">
        <v>0</v>
      </c>
      <c r="LH95" s="755">
        <v>0</v>
      </c>
      <c r="LI95" s="755">
        <v>0</v>
      </c>
      <c r="LJ95" s="755">
        <v>0</v>
      </c>
      <c r="LK95" s="755">
        <v>0</v>
      </c>
      <c r="LL95" s="755">
        <v>0</v>
      </c>
      <c r="LM95" s="755">
        <v>0</v>
      </c>
      <c r="LN95" s="755">
        <v>0</v>
      </c>
      <c r="LO95" s="755">
        <v>0</v>
      </c>
      <c r="LP95" s="755">
        <v>0</v>
      </c>
      <c r="LQ95" s="755">
        <v>0</v>
      </c>
      <c r="LR95" s="755">
        <v>0</v>
      </c>
      <c r="LS95" s="755">
        <v>0</v>
      </c>
      <c r="LT95" s="755">
        <v>0</v>
      </c>
      <c r="LU95" s="755">
        <v>0</v>
      </c>
      <c r="LV95" s="755">
        <v>0</v>
      </c>
      <c r="LW95" s="755">
        <v>0</v>
      </c>
      <c r="LX95" s="755">
        <v>0</v>
      </c>
      <c r="LY95" s="755">
        <v>0</v>
      </c>
      <c r="LZ95" s="755">
        <v>0</v>
      </c>
      <c r="MA95" s="755">
        <v>0</v>
      </c>
      <c r="MB95" s="755">
        <v>0</v>
      </c>
      <c r="MC95" s="755">
        <v>0</v>
      </c>
      <c r="MD95" s="755">
        <v>0</v>
      </c>
      <c r="ME95" s="755">
        <v>0</v>
      </c>
      <c r="MF95" s="755">
        <v>0</v>
      </c>
      <c r="MG95" s="755">
        <v>0</v>
      </c>
      <c r="MH95" s="755">
        <v>0</v>
      </c>
      <c r="MI95" s="755">
        <v>0</v>
      </c>
      <c r="MJ95" s="755">
        <v>0</v>
      </c>
      <c r="MK95" s="755">
        <v>0</v>
      </c>
      <c r="ML95" s="755">
        <v>0</v>
      </c>
      <c r="MM95" s="755">
        <v>0</v>
      </c>
      <c r="MN95" s="755">
        <v>0</v>
      </c>
      <c r="MO95" s="755">
        <v>0</v>
      </c>
      <c r="MP95" s="755">
        <v>0</v>
      </c>
      <c r="MQ95" s="755">
        <v>0</v>
      </c>
      <c r="MR95" s="755">
        <v>0</v>
      </c>
      <c r="MS95" s="755">
        <v>0</v>
      </c>
      <c r="MT95" s="755">
        <v>0</v>
      </c>
      <c r="MU95" s="755">
        <v>0</v>
      </c>
      <c r="MV95" s="755">
        <v>0</v>
      </c>
      <c r="MW95" s="755">
        <v>0</v>
      </c>
      <c r="MX95" s="755">
        <v>0</v>
      </c>
      <c r="MY95" s="755">
        <v>0</v>
      </c>
      <c r="MZ95" s="755">
        <v>0</v>
      </c>
      <c r="NA95" s="755">
        <v>0</v>
      </c>
      <c r="NB95" s="755">
        <v>0</v>
      </c>
      <c r="NC95" s="755">
        <v>0</v>
      </c>
      <c r="ND95" s="755">
        <v>0</v>
      </c>
      <c r="NE95" s="755">
        <v>0</v>
      </c>
      <c r="NF95" s="755">
        <v>0</v>
      </c>
      <c r="NG95" s="755">
        <v>0</v>
      </c>
      <c r="NH95" s="755">
        <v>0</v>
      </c>
      <c r="NI95" s="755">
        <v>0</v>
      </c>
      <c r="NJ95" s="755">
        <v>0</v>
      </c>
      <c r="NK95" s="755">
        <v>0</v>
      </c>
      <c r="NL95" s="755">
        <v>0</v>
      </c>
      <c r="NM95" s="755">
        <v>0</v>
      </c>
      <c r="NN95" s="755">
        <v>0</v>
      </c>
      <c r="NO95" s="755">
        <v>0</v>
      </c>
      <c r="NP95" s="755">
        <v>0</v>
      </c>
      <c r="NQ95" s="755">
        <v>0</v>
      </c>
      <c r="NR95" s="755">
        <v>0</v>
      </c>
      <c r="NS95" s="755">
        <v>0</v>
      </c>
      <c r="NT95" s="755">
        <v>0</v>
      </c>
      <c r="NU95" s="755">
        <v>0</v>
      </c>
      <c r="NV95" s="755">
        <v>0</v>
      </c>
      <c r="NW95" s="755">
        <v>0</v>
      </c>
      <c r="NX95" s="755">
        <v>0</v>
      </c>
      <c r="NY95" s="755">
        <v>0</v>
      </c>
      <c r="NZ95" s="755">
        <v>0</v>
      </c>
      <c r="OA95" s="755">
        <v>0</v>
      </c>
      <c r="OB95" s="755">
        <v>0</v>
      </c>
      <c r="OC95" s="755">
        <v>0</v>
      </c>
      <c r="OD95" s="755">
        <v>0</v>
      </c>
      <c r="OE95" s="755">
        <v>0</v>
      </c>
      <c r="OF95" s="755">
        <v>0</v>
      </c>
      <c r="OG95" s="755">
        <v>0</v>
      </c>
      <c r="OH95" s="755">
        <v>0</v>
      </c>
      <c r="OI95" s="755">
        <v>0</v>
      </c>
      <c r="OJ95" s="755">
        <v>0</v>
      </c>
      <c r="OK95" s="755">
        <v>0</v>
      </c>
      <c r="OL95" s="755">
        <v>0</v>
      </c>
      <c r="OM95" s="755">
        <v>0</v>
      </c>
      <c r="ON95" s="755">
        <v>0</v>
      </c>
      <c r="OO95" s="755">
        <v>0</v>
      </c>
      <c r="OP95" s="755">
        <v>0</v>
      </c>
      <c r="OQ95" s="755">
        <v>0</v>
      </c>
      <c r="OR95" s="755">
        <v>0</v>
      </c>
      <c r="OS95" s="755">
        <v>0</v>
      </c>
      <c r="OT95" s="755">
        <v>0</v>
      </c>
      <c r="OU95" s="755">
        <v>0</v>
      </c>
      <c r="OV95" s="755">
        <v>0</v>
      </c>
      <c r="OW95" s="755">
        <v>0</v>
      </c>
      <c r="OX95" s="755">
        <v>0</v>
      </c>
      <c r="OY95" s="755">
        <v>0</v>
      </c>
      <c r="OZ95" s="755">
        <v>0</v>
      </c>
      <c r="PA95" s="755">
        <v>0</v>
      </c>
      <c r="PB95" s="755">
        <v>0</v>
      </c>
      <c r="PC95" s="755">
        <v>0</v>
      </c>
      <c r="PD95" s="755">
        <v>0</v>
      </c>
      <c r="PE95" s="755">
        <v>0</v>
      </c>
      <c r="PF95" s="755">
        <v>0</v>
      </c>
      <c r="PG95" s="755">
        <v>0</v>
      </c>
      <c r="PH95" s="755">
        <v>0</v>
      </c>
      <c r="PI95" s="755">
        <v>0</v>
      </c>
      <c r="PJ95" s="755">
        <v>0</v>
      </c>
      <c r="PK95" s="755">
        <v>0</v>
      </c>
      <c r="PL95" s="755">
        <v>0</v>
      </c>
      <c r="PM95" s="755">
        <v>0</v>
      </c>
      <c r="PN95" s="755">
        <v>0</v>
      </c>
      <c r="PO95" s="755">
        <v>0</v>
      </c>
      <c r="PP95" s="755">
        <v>0</v>
      </c>
      <c r="PQ95" s="755">
        <v>0</v>
      </c>
      <c r="PR95" s="755">
        <v>0</v>
      </c>
      <c r="PS95" s="755">
        <v>0</v>
      </c>
      <c r="PT95" s="755">
        <v>0</v>
      </c>
      <c r="PU95" s="755">
        <v>0</v>
      </c>
      <c r="PV95" s="755">
        <v>0</v>
      </c>
      <c r="PW95" s="755">
        <v>0</v>
      </c>
      <c r="PX95" s="755">
        <v>0</v>
      </c>
      <c r="PY95" s="755">
        <v>0</v>
      </c>
      <c r="PZ95" s="755">
        <v>0</v>
      </c>
      <c r="QA95" s="755">
        <v>0</v>
      </c>
      <c r="QB95" s="755">
        <v>0</v>
      </c>
      <c r="QC95" s="755">
        <v>0</v>
      </c>
      <c r="QD95" s="755">
        <v>0</v>
      </c>
      <c r="QE95" s="755">
        <v>0</v>
      </c>
      <c r="QF95" s="755">
        <v>0</v>
      </c>
      <c r="QG95" s="755">
        <v>0</v>
      </c>
      <c r="QH95" s="755">
        <v>0</v>
      </c>
      <c r="QI95" s="755">
        <v>0</v>
      </c>
      <c r="QJ95" s="755">
        <v>0</v>
      </c>
      <c r="QK95" s="755">
        <v>0</v>
      </c>
      <c r="QL95" s="755">
        <v>0</v>
      </c>
      <c r="QM95" s="755">
        <v>0</v>
      </c>
      <c r="QN95" s="755">
        <v>0</v>
      </c>
      <c r="QO95" s="755">
        <v>0</v>
      </c>
      <c r="QP95" s="755">
        <v>0</v>
      </c>
      <c r="QQ95" s="755">
        <v>0</v>
      </c>
      <c r="QR95" s="755">
        <v>0</v>
      </c>
      <c r="QS95" s="755">
        <v>0</v>
      </c>
      <c r="QT95" s="755">
        <v>0</v>
      </c>
      <c r="QU95" s="755">
        <v>0</v>
      </c>
      <c r="QV95" s="755">
        <v>0</v>
      </c>
      <c r="QW95" s="755">
        <v>0</v>
      </c>
      <c r="QX95" s="755">
        <v>0</v>
      </c>
      <c r="QY95" s="755">
        <v>0</v>
      </c>
      <c r="QZ95" s="755">
        <v>0</v>
      </c>
      <c r="RA95" s="755">
        <v>0</v>
      </c>
      <c r="RB95" s="755">
        <v>0</v>
      </c>
      <c r="RC95" s="755">
        <v>0</v>
      </c>
      <c r="RD95" s="755">
        <v>0</v>
      </c>
      <c r="RE95" s="755">
        <v>0</v>
      </c>
      <c r="RF95" s="755">
        <v>0</v>
      </c>
      <c r="RG95" s="755">
        <v>0</v>
      </c>
      <c r="RH95" s="755">
        <v>0</v>
      </c>
      <c r="RI95" s="755">
        <v>0</v>
      </c>
      <c r="RJ95" s="755">
        <v>0</v>
      </c>
      <c r="RK95" s="755">
        <v>0</v>
      </c>
      <c r="RL95" s="755">
        <v>0</v>
      </c>
      <c r="RM95" s="755">
        <v>0</v>
      </c>
      <c r="RN95" s="755">
        <v>0</v>
      </c>
      <c r="RO95" s="755">
        <v>0</v>
      </c>
      <c r="RP95" s="755">
        <v>0</v>
      </c>
      <c r="RQ95" s="755">
        <v>0</v>
      </c>
      <c r="RR95" s="755">
        <v>0</v>
      </c>
      <c r="RS95" s="755">
        <v>0</v>
      </c>
      <c r="RT95" s="755">
        <v>0</v>
      </c>
      <c r="RU95" s="755">
        <v>0</v>
      </c>
      <c r="RV95" s="755">
        <v>0</v>
      </c>
      <c r="RW95" s="755">
        <v>0</v>
      </c>
      <c r="RX95" s="755">
        <v>0</v>
      </c>
      <c r="RY95" s="755">
        <v>0</v>
      </c>
      <c r="RZ95" s="755">
        <v>0</v>
      </c>
      <c r="SA95" s="755">
        <v>0</v>
      </c>
      <c r="SB95" s="755">
        <v>0</v>
      </c>
      <c r="SC95" s="755">
        <v>0</v>
      </c>
      <c r="SD95" s="755">
        <v>0</v>
      </c>
      <c r="SE95" s="755">
        <v>0</v>
      </c>
      <c r="SF95" s="755">
        <v>0</v>
      </c>
      <c r="SG95" s="755">
        <v>0</v>
      </c>
      <c r="SH95" s="755">
        <v>0</v>
      </c>
      <c r="SI95" s="471"/>
      <c r="SJ95" s="452"/>
      <c r="SK95" s="440"/>
      <c r="SL95" s="440"/>
      <c r="SM95" s="440"/>
    </row>
    <row r="96" spans="1:507" outlineLevel="2" x14ac:dyDescent="0.25">
      <c r="A96" s="440"/>
      <c r="B96" s="449"/>
      <c r="C96" s="659">
        <f>INT($C$40)+2</f>
        <v>3</v>
      </c>
      <c r="D96" s="471"/>
      <c r="E96" s="529"/>
      <c r="F96" s="529"/>
      <c r="G96" s="471"/>
      <c r="H96" s="492" t="str">
        <f>Sheep!$H$259</f>
        <v>July</v>
      </c>
      <c r="I96" s="681" t="s">
        <v>167</v>
      </c>
      <c r="J96" s="681">
        <f t="shared" si="88"/>
        <v>17</v>
      </c>
      <c r="K96" s="605">
        <v>0</v>
      </c>
      <c r="L96" s="605">
        <v>0</v>
      </c>
      <c r="M96" s="605">
        <v>0</v>
      </c>
      <c r="N96" s="605">
        <v>0</v>
      </c>
      <c r="O96" s="605">
        <v>0</v>
      </c>
      <c r="P96" s="605">
        <v>0</v>
      </c>
      <c r="Q96" s="605">
        <v>0</v>
      </c>
      <c r="R96" s="605">
        <v>0</v>
      </c>
      <c r="S96" s="605">
        <v>0</v>
      </c>
      <c r="T96" s="605">
        <v>0</v>
      </c>
      <c r="U96" s="605">
        <v>0</v>
      </c>
      <c r="V96" s="605">
        <v>0</v>
      </c>
      <c r="W96" s="605">
        <v>0</v>
      </c>
      <c r="X96" s="605">
        <v>0</v>
      </c>
      <c r="Y96" s="605">
        <v>0</v>
      </c>
      <c r="Z96" s="605">
        <v>0</v>
      </c>
      <c r="AA96" s="605">
        <v>0</v>
      </c>
      <c r="AB96" s="605">
        <v>0</v>
      </c>
      <c r="AC96" s="605">
        <v>0</v>
      </c>
      <c r="AD96" s="605">
        <v>0</v>
      </c>
      <c r="AE96" s="605">
        <v>0</v>
      </c>
      <c r="AF96" s="605">
        <v>0</v>
      </c>
      <c r="AG96" s="605">
        <v>0</v>
      </c>
      <c r="AH96" s="605">
        <v>0</v>
      </c>
      <c r="AI96" s="605">
        <v>0</v>
      </c>
      <c r="AJ96" s="605">
        <v>0</v>
      </c>
      <c r="AK96" s="605">
        <v>0</v>
      </c>
      <c r="AL96" s="605">
        <v>0</v>
      </c>
      <c r="AM96" s="605">
        <v>0</v>
      </c>
      <c r="AN96" s="605">
        <v>0</v>
      </c>
      <c r="AO96" s="605">
        <v>0</v>
      </c>
      <c r="AP96" s="605">
        <v>0</v>
      </c>
      <c r="AQ96" s="605">
        <v>0</v>
      </c>
      <c r="AR96" s="605">
        <v>0</v>
      </c>
      <c r="AS96" s="605">
        <v>0</v>
      </c>
      <c r="AT96" s="605">
        <v>0</v>
      </c>
      <c r="AU96" s="605">
        <v>0</v>
      </c>
      <c r="AV96" s="605">
        <v>0</v>
      </c>
      <c r="AW96" s="605">
        <v>0</v>
      </c>
      <c r="AX96" s="605">
        <v>0</v>
      </c>
      <c r="AY96" s="605">
        <v>0</v>
      </c>
      <c r="AZ96" s="605">
        <v>0</v>
      </c>
      <c r="BA96" s="605">
        <v>0</v>
      </c>
      <c r="BB96" s="605">
        <v>0</v>
      </c>
      <c r="BC96" s="605">
        <v>0</v>
      </c>
      <c r="BD96" s="605">
        <v>0</v>
      </c>
      <c r="BE96" s="605">
        <v>0</v>
      </c>
      <c r="BF96" s="605">
        <v>0</v>
      </c>
      <c r="BG96" s="605">
        <v>0</v>
      </c>
      <c r="BH96" s="605">
        <v>0</v>
      </c>
      <c r="BI96" s="605">
        <v>0</v>
      </c>
      <c r="BJ96" s="605">
        <v>0</v>
      </c>
      <c r="BK96" s="605">
        <v>0</v>
      </c>
      <c r="BL96" s="605">
        <v>0</v>
      </c>
      <c r="BM96" s="605">
        <v>0</v>
      </c>
      <c r="BN96" s="605">
        <v>0</v>
      </c>
      <c r="BO96" s="605">
        <v>0</v>
      </c>
      <c r="BP96" s="605">
        <v>0</v>
      </c>
      <c r="BQ96" s="605">
        <v>0</v>
      </c>
      <c r="BR96" s="605">
        <v>0</v>
      </c>
      <c r="BS96" s="605">
        <v>0</v>
      </c>
      <c r="BT96" s="605">
        <v>0</v>
      </c>
      <c r="BU96" s="605">
        <v>0</v>
      </c>
      <c r="BV96" s="605">
        <v>0</v>
      </c>
      <c r="BW96" s="605">
        <v>0</v>
      </c>
      <c r="BX96" s="605">
        <v>0</v>
      </c>
      <c r="BY96" s="605">
        <v>0</v>
      </c>
      <c r="BZ96" s="605">
        <v>0</v>
      </c>
      <c r="CA96" s="605">
        <v>0</v>
      </c>
      <c r="CB96" s="605">
        <v>0</v>
      </c>
      <c r="CC96" s="605">
        <v>0</v>
      </c>
      <c r="CD96" s="605">
        <v>0</v>
      </c>
      <c r="CE96" s="605">
        <v>0</v>
      </c>
      <c r="CF96" s="605">
        <v>0</v>
      </c>
      <c r="CG96" s="605">
        <v>0</v>
      </c>
      <c r="CH96" s="605">
        <v>0</v>
      </c>
      <c r="CI96" s="605">
        <v>0</v>
      </c>
      <c r="CJ96" s="605">
        <v>0</v>
      </c>
      <c r="CK96" s="605">
        <v>0</v>
      </c>
      <c r="CL96" s="605">
        <v>0</v>
      </c>
      <c r="CM96" s="605">
        <v>0</v>
      </c>
      <c r="CN96" s="605">
        <v>0</v>
      </c>
      <c r="CO96" s="605">
        <v>0</v>
      </c>
      <c r="CP96" s="605">
        <v>0</v>
      </c>
      <c r="CQ96" s="605">
        <v>0</v>
      </c>
      <c r="CR96" s="605">
        <v>0</v>
      </c>
      <c r="CS96" s="605">
        <v>0</v>
      </c>
      <c r="CT96" s="605">
        <v>0</v>
      </c>
      <c r="CU96" s="605">
        <v>0</v>
      </c>
      <c r="CV96" s="605">
        <v>0</v>
      </c>
      <c r="CW96" s="605">
        <v>0</v>
      </c>
      <c r="CX96" s="605">
        <v>0</v>
      </c>
      <c r="CY96" s="605">
        <v>0</v>
      </c>
      <c r="CZ96" s="605">
        <v>0</v>
      </c>
      <c r="DA96" s="605">
        <v>0</v>
      </c>
      <c r="DB96" s="605">
        <v>0</v>
      </c>
      <c r="DC96" s="605">
        <v>0</v>
      </c>
      <c r="DD96" s="605">
        <v>0</v>
      </c>
      <c r="DE96" s="605">
        <v>0</v>
      </c>
      <c r="DF96" s="605">
        <v>0</v>
      </c>
      <c r="DG96" s="605">
        <v>0</v>
      </c>
      <c r="DH96" s="605">
        <v>0</v>
      </c>
      <c r="DI96" s="605">
        <v>0</v>
      </c>
      <c r="DJ96" s="605">
        <v>0</v>
      </c>
      <c r="DK96" s="605">
        <v>0</v>
      </c>
      <c r="DL96" s="605">
        <v>0</v>
      </c>
      <c r="DM96" s="605">
        <v>0</v>
      </c>
      <c r="DN96" s="605">
        <v>0</v>
      </c>
      <c r="DO96" s="605">
        <v>0</v>
      </c>
      <c r="DP96" s="605">
        <v>0</v>
      </c>
      <c r="DQ96" s="605">
        <v>0</v>
      </c>
      <c r="DR96" s="605">
        <v>0</v>
      </c>
      <c r="DS96" s="605">
        <v>0</v>
      </c>
      <c r="DT96" s="605">
        <v>0</v>
      </c>
      <c r="DU96" s="605">
        <v>0</v>
      </c>
      <c r="DV96" s="605">
        <v>0</v>
      </c>
      <c r="DW96" s="605">
        <v>0</v>
      </c>
      <c r="DX96" s="605">
        <v>0</v>
      </c>
      <c r="DY96" s="605">
        <v>0</v>
      </c>
      <c r="DZ96" s="605">
        <v>0</v>
      </c>
      <c r="EA96" s="605">
        <v>0</v>
      </c>
      <c r="EB96" s="605">
        <v>0</v>
      </c>
      <c r="EC96" s="605">
        <v>0</v>
      </c>
      <c r="ED96" s="605">
        <v>0</v>
      </c>
      <c r="EE96" s="605">
        <v>0</v>
      </c>
      <c r="EF96" s="605">
        <v>0</v>
      </c>
      <c r="EG96" s="605">
        <v>0</v>
      </c>
      <c r="EH96" s="605">
        <v>0</v>
      </c>
      <c r="EI96" s="605">
        <v>0</v>
      </c>
      <c r="EJ96" s="605">
        <v>0</v>
      </c>
      <c r="EK96" s="605">
        <v>0</v>
      </c>
      <c r="EL96" s="605">
        <v>0</v>
      </c>
      <c r="EM96" s="605">
        <v>0</v>
      </c>
      <c r="EN96" s="605">
        <v>0</v>
      </c>
      <c r="EO96" s="605">
        <v>0</v>
      </c>
      <c r="EP96" s="605">
        <v>0</v>
      </c>
      <c r="EQ96" s="605">
        <v>0</v>
      </c>
      <c r="ER96" s="605">
        <v>0</v>
      </c>
      <c r="ES96" s="605">
        <v>0</v>
      </c>
      <c r="ET96" s="605">
        <v>0</v>
      </c>
      <c r="EU96" s="605">
        <v>0</v>
      </c>
      <c r="EV96" s="605">
        <v>0</v>
      </c>
      <c r="EW96" s="605">
        <v>0</v>
      </c>
      <c r="EX96" s="605">
        <v>0</v>
      </c>
      <c r="EY96" s="605">
        <v>0</v>
      </c>
      <c r="EZ96" s="605">
        <v>0</v>
      </c>
      <c r="FA96" s="605">
        <v>0</v>
      </c>
      <c r="FB96" s="605">
        <v>0</v>
      </c>
      <c r="FC96" s="605">
        <v>0</v>
      </c>
      <c r="FD96" s="605">
        <v>0</v>
      </c>
      <c r="FE96" s="605">
        <v>0</v>
      </c>
      <c r="FF96" s="605">
        <v>0</v>
      </c>
      <c r="FG96" s="605">
        <v>0</v>
      </c>
      <c r="FH96" s="605">
        <v>0</v>
      </c>
      <c r="FI96" s="605">
        <v>0</v>
      </c>
      <c r="FJ96" s="605">
        <v>0</v>
      </c>
      <c r="FK96" s="605">
        <v>0</v>
      </c>
      <c r="FL96" s="605">
        <v>0</v>
      </c>
      <c r="FM96" s="605">
        <v>0</v>
      </c>
      <c r="FN96" s="605">
        <v>0</v>
      </c>
      <c r="FO96" s="605">
        <v>0</v>
      </c>
      <c r="FP96" s="605">
        <v>0</v>
      </c>
      <c r="FQ96" s="605">
        <v>0</v>
      </c>
      <c r="FR96" s="760">
        <v>0</v>
      </c>
      <c r="FS96" s="760">
        <v>0</v>
      </c>
      <c r="FT96" s="760">
        <v>0</v>
      </c>
      <c r="FU96" s="760">
        <v>0</v>
      </c>
      <c r="FV96" s="760">
        <v>0</v>
      </c>
      <c r="FW96" s="760">
        <v>0</v>
      </c>
      <c r="FX96" s="760">
        <v>0</v>
      </c>
      <c r="FY96" s="760">
        <v>0</v>
      </c>
      <c r="FZ96" s="760">
        <v>0</v>
      </c>
      <c r="GA96" s="760">
        <v>0</v>
      </c>
      <c r="GB96" s="760">
        <v>0</v>
      </c>
      <c r="GC96" s="760">
        <v>0</v>
      </c>
      <c r="GD96" s="760">
        <v>0</v>
      </c>
      <c r="GE96" s="760">
        <v>0</v>
      </c>
      <c r="GF96" s="760">
        <v>0</v>
      </c>
      <c r="GG96" s="760">
        <v>0</v>
      </c>
      <c r="GH96" s="760">
        <v>0</v>
      </c>
      <c r="GI96" s="760">
        <v>0</v>
      </c>
      <c r="GJ96" s="760">
        <v>0</v>
      </c>
      <c r="GK96" s="760">
        <v>0</v>
      </c>
      <c r="GL96" s="760">
        <v>0</v>
      </c>
      <c r="GM96" s="760">
        <v>0</v>
      </c>
      <c r="GN96" s="760">
        <v>0</v>
      </c>
      <c r="GO96" s="760">
        <v>0</v>
      </c>
      <c r="GP96" s="760">
        <v>0</v>
      </c>
      <c r="GQ96" s="760">
        <v>0</v>
      </c>
      <c r="GR96" s="760">
        <v>0</v>
      </c>
      <c r="GS96" s="760">
        <v>0</v>
      </c>
      <c r="GT96" s="760">
        <v>0</v>
      </c>
      <c r="GU96" s="760">
        <v>0</v>
      </c>
      <c r="GV96" s="760">
        <v>0</v>
      </c>
      <c r="GW96" s="760">
        <v>0</v>
      </c>
      <c r="GX96" s="760">
        <v>0</v>
      </c>
      <c r="GY96" s="760">
        <v>0</v>
      </c>
      <c r="GZ96" s="760">
        <v>0</v>
      </c>
      <c r="HA96" s="760">
        <v>0</v>
      </c>
      <c r="HB96" s="760">
        <v>0</v>
      </c>
      <c r="HC96" s="760">
        <v>0</v>
      </c>
      <c r="HD96" s="760">
        <v>0</v>
      </c>
      <c r="HE96" s="760">
        <v>0</v>
      </c>
      <c r="HF96" s="760">
        <v>0</v>
      </c>
      <c r="HG96" s="760">
        <v>0</v>
      </c>
      <c r="HH96" s="760">
        <v>0</v>
      </c>
      <c r="HI96" s="760">
        <v>0</v>
      </c>
      <c r="HJ96" s="760">
        <v>0</v>
      </c>
      <c r="HK96" s="760">
        <v>0</v>
      </c>
      <c r="HL96" s="760">
        <v>0</v>
      </c>
      <c r="HM96" s="760">
        <v>0</v>
      </c>
      <c r="HN96" s="760">
        <v>0</v>
      </c>
      <c r="HO96" s="760">
        <v>0</v>
      </c>
      <c r="HP96" s="760">
        <v>0</v>
      </c>
      <c r="HQ96" s="760">
        <v>0</v>
      </c>
      <c r="HR96" s="760">
        <v>0</v>
      </c>
      <c r="HS96" s="760">
        <v>0</v>
      </c>
      <c r="HT96" s="760">
        <v>0</v>
      </c>
      <c r="HU96" s="760">
        <v>0</v>
      </c>
      <c r="HV96" s="760">
        <v>0</v>
      </c>
      <c r="HW96" s="760">
        <v>0</v>
      </c>
      <c r="HX96" s="760">
        <v>0</v>
      </c>
      <c r="HY96" s="760">
        <v>0</v>
      </c>
      <c r="HZ96" s="760">
        <v>0</v>
      </c>
      <c r="IA96" s="760">
        <v>0</v>
      </c>
      <c r="IB96" s="760">
        <v>0</v>
      </c>
      <c r="IC96" s="760">
        <v>0</v>
      </c>
      <c r="ID96" s="760">
        <v>0</v>
      </c>
      <c r="IE96" s="760">
        <v>0</v>
      </c>
      <c r="IF96" s="760">
        <v>0</v>
      </c>
      <c r="IG96" s="760">
        <v>0</v>
      </c>
      <c r="IH96" s="760">
        <v>0</v>
      </c>
      <c r="II96" s="760">
        <v>0</v>
      </c>
      <c r="IJ96" s="760">
        <v>0</v>
      </c>
      <c r="IK96" s="760">
        <v>0</v>
      </c>
      <c r="IL96" s="760">
        <v>0</v>
      </c>
      <c r="IM96" s="760">
        <v>0</v>
      </c>
      <c r="IN96" s="760">
        <v>0</v>
      </c>
      <c r="IO96" s="760">
        <v>0</v>
      </c>
      <c r="IP96" s="760">
        <v>0</v>
      </c>
      <c r="IQ96" s="760">
        <v>0</v>
      </c>
      <c r="IR96" s="760">
        <v>0</v>
      </c>
      <c r="IS96" s="760">
        <v>0</v>
      </c>
      <c r="IT96" s="760">
        <v>0</v>
      </c>
      <c r="IU96" s="760">
        <v>0</v>
      </c>
      <c r="IV96" s="760">
        <v>0</v>
      </c>
      <c r="IW96" s="760">
        <v>0</v>
      </c>
      <c r="IX96" s="760">
        <v>0</v>
      </c>
      <c r="IY96" s="760">
        <v>0</v>
      </c>
      <c r="IZ96" s="760">
        <v>0</v>
      </c>
      <c r="JA96" s="760">
        <v>0</v>
      </c>
      <c r="JB96" s="760">
        <v>0</v>
      </c>
      <c r="JC96" s="760">
        <v>0</v>
      </c>
      <c r="JD96" s="760">
        <v>0</v>
      </c>
      <c r="JE96" s="760">
        <v>0</v>
      </c>
      <c r="JF96" s="760">
        <v>0</v>
      </c>
      <c r="JG96" s="760">
        <v>0</v>
      </c>
      <c r="JH96" s="760">
        <v>0</v>
      </c>
      <c r="JI96" s="760">
        <v>0</v>
      </c>
      <c r="JJ96" s="760">
        <v>0</v>
      </c>
      <c r="JK96" s="760">
        <v>0</v>
      </c>
      <c r="JL96" s="760">
        <v>0</v>
      </c>
      <c r="JM96" s="760">
        <v>0</v>
      </c>
      <c r="JN96" s="760">
        <v>0</v>
      </c>
      <c r="JO96" s="760">
        <v>0</v>
      </c>
      <c r="JP96" s="760">
        <v>0</v>
      </c>
      <c r="JQ96" s="760">
        <v>0</v>
      </c>
      <c r="JR96" s="760">
        <v>0</v>
      </c>
      <c r="JS96" s="760">
        <v>0</v>
      </c>
      <c r="JT96" s="760">
        <v>0</v>
      </c>
      <c r="JU96" s="760">
        <v>0</v>
      </c>
      <c r="JV96" s="760">
        <v>0</v>
      </c>
      <c r="JW96" s="760">
        <v>0</v>
      </c>
      <c r="JX96" s="760">
        <v>0</v>
      </c>
      <c r="JY96" s="760">
        <v>0</v>
      </c>
      <c r="JZ96" s="760">
        <v>0</v>
      </c>
      <c r="KA96" s="760">
        <v>0</v>
      </c>
      <c r="KB96" s="760">
        <v>0</v>
      </c>
      <c r="KC96" s="760">
        <v>0</v>
      </c>
      <c r="KD96" s="760">
        <v>0</v>
      </c>
      <c r="KE96" s="760">
        <v>0</v>
      </c>
      <c r="KF96" s="760">
        <v>0</v>
      </c>
      <c r="KG96" s="760">
        <v>0</v>
      </c>
      <c r="KH96" s="760">
        <v>0</v>
      </c>
      <c r="KI96" s="760">
        <v>0</v>
      </c>
      <c r="KJ96" s="760">
        <v>0</v>
      </c>
      <c r="KK96" s="760">
        <v>0</v>
      </c>
      <c r="KL96" s="760">
        <v>0</v>
      </c>
      <c r="KM96" s="760">
        <v>0</v>
      </c>
      <c r="KN96" s="760">
        <v>0</v>
      </c>
      <c r="KO96" s="760">
        <v>0</v>
      </c>
      <c r="KP96" s="760">
        <v>0</v>
      </c>
      <c r="KQ96" s="760">
        <v>0</v>
      </c>
      <c r="KR96" s="760">
        <v>0</v>
      </c>
      <c r="KS96" s="760">
        <v>0</v>
      </c>
      <c r="KT96" s="760">
        <v>0</v>
      </c>
      <c r="KU96" s="760">
        <v>0</v>
      </c>
      <c r="KV96" s="760">
        <v>0</v>
      </c>
      <c r="KW96" s="760">
        <v>0</v>
      </c>
      <c r="KX96" s="760">
        <v>0</v>
      </c>
      <c r="KY96" s="760">
        <v>0</v>
      </c>
      <c r="KZ96" s="760">
        <v>0</v>
      </c>
      <c r="LA96" s="760">
        <v>0</v>
      </c>
      <c r="LB96" s="760">
        <v>0</v>
      </c>
      <c r="LC96" s="760">
        <v>0</v>
      </c>
      <c r="LD96" s="760">
        <v>0</v>
      </c>
      <c r="LE96" s="760">
        <v>0</v>
      </c>
      <c r="LF96" s="760">
        <v>0</v>
      </c>
      <c r="LG96" s="760">
        <v>0</v>
      </c>
      <c r="LH96" s="760">
        <v>0</v>
      </c>
      <c r="LI96" s="760">
        <v>0</v>
      </c>
      <c r="LJ96" s="760">
        <v>0</v>
      </c>
      <c r="LK96" s="760">
        <v>0</v>
      </c>
      <c r="LL96" s="760">
        <v>0</v>
      </c>
      <c r="LM96" s="760">
        <v>0</v>
      </c>
      <c r="LN96" s="760">
        <v>0</v>
      </c>
      <c r="LO96" s="760">
        <v>0</v>
      </c>
      <c r="LP96" s="760">
        <v>0</v>
      </c>
      <c r="LQ96" s="760">
        <v>0</v>
      </c>
      <c r="LR96" s="760">
        <v>0</v>
      </c>
      <c r="LS96" s="760">
        <v>0</v>
      </c>
      <c r="LT96" s="760">
        <v>0</v>
      </c>
      <c r="LU96" s="760">
        <v>0</v>
      </c>
      <c r="LV96" s="760">
        <v>0</v>
      </c>
      <c r="LW96" s="760">
        <v>0</v>
      </c>
      <c r="LX96" s="760">
        <v>0</v>
      </c>
      <c r="LY96" s="760">
        <v>0</v>
      </c>
      <c r="LZ96" s="760">
        <v>0</v>
      </c>
      <c r="MA96" s="760">
        <v>0</v>
      </c>
      <c r="MB96" s="760">
        <v>0</v>
      </c>
      <c r="MC96" s="760">
        <v>0</v>
      </c>
      <c r="MD96" s="760">
        <v>0</v>
      </c>
      <c r="ME96" s="760">
        <v>0</v>
      </c>
      <c r="MF96" s="760">
        <v>0</v>
      </c>
      <c r="MG96" s="760">
        <v>0</v>
      </c>
      <c r="MH96" s="760">
        <v>0</v>
      </c>
      <c r="MI96" s="760">
        <v>0</v>
      </c>
      <c r="MJ96" s="760">
        <v>0</v>
      </c>
      <c r="MK96" s="760">
        <v>0</v>
      </c>
      <c r="ML96" s="760">
        <v>0</v>
      </c>
      <c r="MM96" s="760">
        <v>0</v>
      </c>
      <c r="MN96" s="760">
        <v>0</v>
      </c>
      <c r="MO96" s="760">
        <v>0</v>
      </c>
      <c r="MP96" s="760">
        <v>0</v>
      </c>
      <c r="MQ96" s="760">
        <v>0</v>
      </c>
      <c r="MR96" s="760">
        <v>0</v>
      </c>
      <c r="MS96" s="760">
        <v>0</v>
      </c>
      <c r="MT96" s="760">
        <v>0</v>
      </c>
      <c r="MU96" s="760">
        <v>0</v>
      </c>
      <c r="MV96" s="760">
        <v>0</v>
      </c>
      <c r="MW96" s="760">
        <v>0</v>
      </c>
      <c r="MX96" s="760">
        <v>0</v>
      </c>
      <c r="MY96" s="760">
        <v>0</v>
      </c>
      <c r="MZ96" s="760">
        <v>0</v>
      </c>
      <c r="NA96" s="760">
        <v>0</v>
      </c>
      <c r="NB96" s="760">
        <v>0</v>
      </c>
      <c r="NC96" s="760">
        <v>0</v>
      </c>
      <c r="ND96" s="760">
        <v>0</v>
      </c>
      <c r="NE96" s="760">
        <v>0</v>
      </c>
      <c r="NF96" s="760">
        <v>0</v>
      </c>
      <c r="NG96" s="760">
        <v>0</v>
      </c>
      <c r="NH96" s="760">
        <v>0</v>
      </c>
      <c r="NI96" s="760">
        <v>0</v>
      </c>
      <c r="NJ96" s="760">
        <v>0</v>
      </c>
      <c r="NK96" s="760">
        <v>0</v>
      </c>
      <c r="NL96" s="760">
        <v>0</v>
      </c>
      <c r="NM96" s="760">
        <v>0</v>
      </c>
      <c r="NN96" s="760">
        <v>0</v>
      </c>
      <c r="NO96" s="760">
        <v>0</v>
      </c>
      <c r="NP96" s="760">
        <v>0</v>
      </c>
      <c r="NQ96" s="760">
        <v>0</v>
      </c>
      <c r="NR96" s="760">
        <v>0</v>
      </c>
      <c r="NS96" s="760">
        <v>0</v>
      </c>
      <c r="NT96" s="760">
        <v>0</v>
      </c>
      <c r="NU96" s="760">
        <v>0</v>
      </c>
      <c r="NV96" s="760">
        <v>0</v>
      </c>
      <c r="NW96" s="760">
        <v>0</v>
      </c>
      <c r="NX96" s="760">
        <v>0</v>
      </c>
      <c r="NY96" s="760">
        <v>0</v>
      </c>
      <c r="NZ96" s="760">
        <v>0</v>
      </c>
      <c r="OA96" s="760">
        <v>0</v>
      </c>
      <c r="OB96" s="760">
        <v>0</v>
      </c>
      <c r="OC96" s="760">
        <v>0</v>
      </c>
      <c r="OD96" s="760">
        <v>0</v>
      </c>
      <c r="OE96" s="760">
        <v>0</v>
      </c>
      <c r="OF96" s="760">
        <v>0</v>
      </c>
      <c r="OG96" s="760">
        <v>0</v>
      </c>
      <c r="OH96" s="760">
        <v>0</v>
      </c>
      <c r="OI96" s="760">
        <v>0</v>
      </c>
      <c r="OJ96" s="760">
        <v>0</v>
      </c>
      <c r="OK96" s="760">
        <v>0</v>
      </c>
      <c r="OL96" s="760">
        <v>0</v>
      </c>
      <c r="OM96" s="760">
        <v>0</v>
      </c>
      <c r="ON96" s="760">
        <v>0</v>
      </c>
      <c r="OO96" s="760">
        <v>0</v>
      </c>
      <c r="OP96" s="760">
        <v>0</v>
      </c>
      <c r="OQ96" s="760">
        <v>0</v>
      </c>
      <c r="OR96" s="760">
        <v>0</v>
      </c>
      <c r="OS96" s="760">
        <v>0</v>
      </c>
      <c r="OT96" s="760">
        <v>0</v>
      </c>
      <c r="OU96" s="760">
        <v>0</v>
      </c>
      <c r="OV96" s="760">
        <v>0</v>
      </c>
      <c r="OW96" s="760">
        <v>0</v>
      </c>
      <c r="OX96" s="760">
        <v>0</v>
      </c>
      <c r="OY96" s="760">
        <v>0</v>
      </c>
      <c r="OZ96" s="760">
        <v>0</v>
      </c>
      <c r="PA96" s="760">
        <v>0</v>
      </c>
      <c r="PB96" s="760">
        <v>0</v>
      </c>
      <c r="PC96" s="760">
        <v>0</v>
      </c>
      <c r="PD96" s="760">
        <v>0</v>
      </c>
      <c r="PE96" s="760">
        <v>0</v>
      </c>
      <c r="PF96" s="760">
        <v>0</v>
      </c>
      <c r="PG96" s="760">
        <v>0</v>
      </c>
      <c r="PH96" s="760">
        <v>0</v>
      </c>
      <c r="PI96" s="760">
        <v>0</v>
      </c>
      <c r="PJ96" s="760">
        <v>0</v>
      </c>
      <c r="PK96" s="760">
        <v>0</v>
      </c>
      <c r="PL96" s="760">
        <v>0</v>
      </c>
      <c r="PM96" s="760">
        <v>0</v>
      </c>
      <c r="PN96" s="760">
        <v>0</v>
      </c>
      <c r="PO96" s="760">
        <v>0</v>
      </c>
      <c r="PP96" s="760">
        <v>0</v>
      </c>
      <c r="PQ96" s="760">
        <v>0</v>
      </c>
      <c r="PR96" s="760">
        <v>0</v>
      </c>
      <c r="PS96" s="760">
        <v>0</v>
      </c>
      <c r="PT96" s="760">
        <v>0</v>
      </c>
      <c r="PU96" s="760">
        <v>0</v>
      </c>
      <c r="PV96" s="760">
        <v>0</v>
      </c>
      <c r="PW96" s="760">
        <v>0</v>
      </c>
      <c r="PX96" s="760">
        <v>0</v>
      </c>
      <c r="PY96" s="760">
        <v>0</v>
      </c>
      <c r="PZ96" s="760">
        <v>0</v>
      </c>
      <c r="QA96" s="760">
        <v>0</v>
      </c>
      <c r="QB96" s="760">
        <v>0</v>
      </c>
      <c r="QC96" s="760">
        <v>0</v>
      </c>
      <c r="QD96" s="760">
        <v>0</v>
      </c>
      <c r="QE96" s="760">
        <v>0</v>
      </c>
      <c r="QF96" s="760">
        <v>0</v>
      </c>
      <c r="QG96" s="760">
        <v>0</v>
      </c>
      <c r="QH96" s="760">
        <v>0</v>
      </c>
      <c r="QI96" s="760">
        <v>0</v>
      </c>
      <c r="QJ96" s="760">
        <v>0</v>
      </c>
      <c r="QK96" s="760">
        <v>0</v>
      </c>
      <c r="QL96" s="760">
        <v>0</v>
      </c>
      <c r="QM96" s="760">
        <v>0</v>
      </c>
      <c r="QN96" s="760">
        <v>0</v>
      </c>
      <c r="QO96" s="760">
        <v>0</v>
      </c>
      <c r="QP96" s="760">
        <v>0</v>
      </c>
      <c r="QQ96" s="760">
        <v>0</v>
      </c>
      <c r="QR96" s="760">
        <v>0</v>
      </c>
      <c r="QS96" s="760">
        <v>0</v>
      </c>
      <c r="QT96" s="760">
        <v>0</v>
      </c>
      <c r="QU96" s="760">
        <v>0</v>
      </c>
      <c r="QV96" s="760">
        <v>0</v>
      </c>
      <c r="QW96" s="760">
        <v>0</v>
      </c>
      <c r="QX96" s="760">
        <v>0</v>
      </c>
      <c r="QY96" s="760">
        <v>0</v>
      </c>
      <c r="QZ96" s="760">
        <v>0</v>
      </c>
      <c r="RA96" s="760">
        <v>0</v>
      </c>
      <c r="RB96" s="760">
        <v>0</v>
      </c>
      <c r="RC96" s="760">
        <v>0</v>
      </c>
      <c r="RD96" s="760">
        <v>0</v>
      </c>
      <c r="RE96" s="760">
        <v>0</v>
      </c>
      <c r="RF96" s="760">
        <v>0</v>
      </c>
      <c r="RG96" s="760">
        <v>0</v>
      </c>
      <c r="RH96" s="760">
        <v>0</v>
      </c>
      <c r="RI96" s="760">
        <v>0</v>
      </c>
      <c r="RJ96" s="760">
        <v>0</v>
      </c>
      <c r="RK96" s="760">
        <v>0</v>
      </c>
      <c r="RL96" s="760">
        <v>0</v>
      </c>
      <c r="RM96" s="760">
        <v>0</v>
      </c>
      <c r="RN96" s="760">
        <v>0</v>
      </c>
      <c r="RO96" s="760">
        <v>0</v>
      </c>
      <c r="RP96" s="760">
        <v>0</v>
      </c>
      <c r="RQ96" s="760">
        <v>0</v>
      </c>
      <c r="RR96" s="760">
        <v>0</v>
      </c>
      <c r="RS96" s="760">
        <v>0</v>
      </c>
      <c r="RT96" s="760">
        <v>0</v>
      </c>
      <c r="RU96" s="760">
        <v>0</v>
      </c>
      <c r="RV96" s="760">
        <v>0</v>
      </c>
      <c r="RW96" s="760">
        <v>0</v>
      </c>
      <c r="RX96" s="760">
        <v>0</v>
      </c>
      <c r="RY96" s="760">
        <v>0</v>
      </c>
      <c r="RZ96" s="760">
        <v>0</v>
      </c>
      <c r="SA96" s="760">
        <v>0</v>
      </c>
      <c r="SB96" s="760">
        <v>0</v>
      </c>
      <c r="SC96" s="760">
        <v>0</v>
      </c>
      <c r="SD96" s="760">
        <v>0</v>
      </c>
      <c r="SE96" s="760">
        <v>0</v>
      </c>
      <c r="SF96" s="760">
        <v>0</v>
      </c>
      <c r="SG96" s="760">
        <v>0</v>
      </c>
      <c r="SH96" s="760">
        <v>0</v>
      </c>
      <c r="SI96" s="471"/>
      <c r="SJ96" s="452"/>
      <c r="SK96" s="440"/>
      <c r="SL96" s="440"/>
      <c r="SM96" s="440"/>
    </row>
    <row r="97" spans="1:507" outlineLevel="3" x14ac:dyDescent="0.25">
      <c r="A97" s="440"/>
      <c r="B97" s="449"/>
      <c r="C97" s="659">
        <f>INT($C$40)+3</f>
        <v>4</v>
      </c>
      <c r="D97" s="471"/>
      <c r="E97" s="529"/>
      <c r="F97" s="529"/>
      <c r="G97" s="471"/>
      <c r="H97" s="492"/>
      <c r="I97" s="492" t="s">
        <v>721</v>
      </c>
      <c r="J97" s="681">
        <f t="shared" si="88"/>
        <v>18</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493">
        <v>0</v>
      </c>
      <c r="FI97" s="493">
        <v>0</v>
      </c>
      <c r="FJ97" s="493">
        <v>0</v>
      </c>
      <c r="FK97" s="493">
        <v>0</v>
      </c>
      <c r="FL97" s="493">
        <v>0</v>
      </c>
      <c r="FM97" s="493">
        <v>0</v>
      </c>
      <c r="FN97" s="493">
        <v>0</v>
      </c>
      <c r="FO97" s="493">
        <v>0</v>
      </c>
      <c r="FP97" s="493">
        <v>0</v>
      </c>
      <c r="FQ97" s="493">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471"/>
      <c r="SJ97" s="452"/>
      <c r="SK97" s="440"/>
      <c r="SL97" s="440"/>
      <c r="SM97" s="440"/>
    </row>
    <row r="98" spans="1:507" outlineLevel="3" x14ac:dyDescent="0.25">
      <c r="A98" s="440"/>
      <c r="B98" s="449"/>
      <c r="C98" s="659">
        <f>INT($C$40)+3</f>
        <v>4</v>
      </c>
      <c r="D98" s="471"/>
      <c r="E98" s="529"/>
      <c r="F98" s="529"/>
      <c r="G98" s="471"/>
      <c r="H98" s="492"/>
      <c r="I98" s="492" t="s">
        <v>722</v>
      </c>
      <c r="J98" s="681">
        <f t="shared" si="88"/>
        <v>19</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493">
        <v>0</v>
      </c>
      <c r="FI98" s="493">
        <v>0</v>
      </c>
      <c r="FJ98" s="493">
        <v>0</v>
      </c>
      <c r="FK98" s="493">
        <v>0</v>
      </c>
      <c r="FL98" s="493">
        <v>0</v>
      </c>
      <c r="FM98" s="493">
        <v>0</v>
      </c>
      <c r="FN98" s="493">
        <v>0</v>
      </c>
      <c r="FO98" s="493">
        <v>0</v>
      </c>
      <c r="FP98" s="493">
        <v>0</v>
      </c>
      <c r="FQ98" s="493">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471"/>
      <c r="SJ98" s="452"/>
      <c r="SK98" s="440"/>
      <c r="SL98" s="440"/>
      <c r="SM98" s="440"/>
    </row>
    <row r="99" spans="1:507" outlineLevel="3" x14ac:dyDescent="0.25">
      <c r="A99" s="440"/>
      <c r="B99" s="449"/>
      <c r="C99" s="659">
        <f>INT($C$40)+3</f>
        <v>4</v>
      </c>
      <c r="D99" s="471"/>
      <c r="E99" s="529"/>
      <c r="F99" s="529"/>
      <c r="G99" s="471"/>
      <c r="H99" s="492"/>
      <c r="I99" s="492" t="s">
        <v>723</v>
      </c>
      <c r="J99" s="681">
        <f t="shared" si="88"/>
        <v>20</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493">
        <v>0</v>
      </c>
      <c r="FI99" s="493">
        <v>0</v>
      </c>
      <c r="FJ99" s="493">
        <v>0</v>
      </c>
      <c r="FK99" s="493">
        <v>0</v>
      </c>
      <c r="FL99" s="493">
        <v>0</v>
      </c>
      <c r="FM99" s="493">
        <v>0</v>
      </c>
      <c r="FN99" s="493">
        <v>0</v>
      </c>
      <c r="FO99" s="493">
        <v>0</v>
      </c>
      <c r="FP99" s="493">
        <v>0</v>
      </c>
      <c r="FQ99" s="493">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471"/>
      <c r="SJ99" s="452"/>
      <c r="SK99" s="440"/>
      <c r="SL99" s="440"/>
      <c r="SM99" s="440"/>
    </row>
    <row r="100" spans="1:507" outlineLevel="3" x14ac:dyDescent="0.25">
      <c r="A100" s="440"/>
      <c r="B100" s="449"/>
      <c r="C100" s="659">
        <f>INT($C$40)+3</f>
        <v>4</v>
      </c>
      <c r="D100" s="471"/>
      <c r="E100" s="529"/>
      <c r="F100" s="529"/>
      <c r="G100" s="471"/>
      <c r="H100" s="681"/>
      <c r="I100" s="681" t="s">
        <v>724</v>
      </c>
      <c r="J100" s="681">
        <f t="shared" si="88"/>
        <v>21</v>
      </c>
      <c r="K100" s="493">
        <v>0</v>
      </c>
      <c r="L100" s="493">
        <v>0</v>
      </c>
      <c r="M100" s="493">
        <v>0</v>
      </c>
      <c r="N100" s="493">
        <v>0</v>
      </c>
      <c r="O100" s="493">
        <v>0</v>
      </c>
      <c r="P100" s="493">
        <v>0</v>
      </c>
      <c r="Q100" s="493">
        <v>0</v>
      </c>
      <c r="R100" s="493">
        <v>0</v>
      </c>
      <c r="S100" s="493">
        <v>0</v>
      </c>
      <c r="T100" s="493">
        <v>0</v>
      </c>
      <c r="U100" s="493">
        <v>0</v>
      </c>
      <c r="V100" s="493">
        <v>0</v>
      </c>
      <c r="W100" s="493">
        <v>0</v>
      </c>
      <c r="X100" s="493">
        <v>0</v>
      </c>
      <c r="Y100" s="493">
        <v>0</v>
      </c>
      <c r="Z100" s="493">
        <v>0</v>
      </c>
      <c r="AA100" s="493">
        <v>0</v>
      </c>
      <c r="AB100" s="493">
        <v>0</v>
      </c>
      <c r="AC100" s="493">
        <v>0</v>
      </c>
      <c r="AD100" s="493">
        <v>0</v>
      </c>
      <c r="AE100" s="493">
        <v>0</v>
      </c>
      <c r="AF100" s="493">
        <v>0</v>
      </c>
      <c r="AG100" s="493">
        <v>0</v>
      </c>
      <c r="AH100" s="493">
        <v>0</v>
      </c>
      <c r="AI100" s="493">
        <v>0</v>
      </c>
      <c r="AJ100" s="493">
        <v>0</v>
      </c>
      <c r="AK100" s="493">
        <v>0</v>
      </c>
      <c r="AL100" s="493">
        <v>0</v>
      </c>
      <c r="AM100" s="493">
        <v>0</v>
      </c>
      <c r="AN100" s="493">
        <v>0</v>
      </c>
      <c r="AO100" s="493">
        <v>0</v>
      </c>
      <c r="AP100" s="493">
        <v>0</v>
      </c>
      <c r="AQ100" s="493">
        <v>0</v>
      </c>
      <c r="AR100" s="493">
        <v>0</v>
      </c>
      <c r="AS100" s="493">
        <v>0</v>
      </c>
      <c r="AT100" s="493">
        <v>0</v>
      </c>
      <c r="AU100" s="493">
        <v>0</v>
      </c>
      <c r="AV100" s="493">
        <v>0</v>
      </c>
      <c r="AW100" s="493">
        <v>0</v>
      </c>
      <c r="AX100" s="493">
        <v>0</v>
      </c>
      <c r="AY100" s="493">
        <v>0</v>
      </c>
      <c r="AZ100" s="493">
        <v>0</v>
      </c>
      <c r="BA100" s="493">
        <v>0</v>
      </c>
      <c r="BB100" s="493">
        <v>0</v>
      </c>
      <c r="BC100" s="493">
        <v>0</v>
      </c>
      <c r="BD100" s="493">
        <v>0</v>
      </c>
      <c r="BE100" s="493">
        <v>0</v>
      </c>
      <c r="BF100" s="493">
        <v>0</v>
      </c>
      <c r="BG100" s="493">
        <v>0</v>
      </c>
      <c r="BH100" s="493">
        <v>0</v>
      </c>
      <c r="BI100" s="493">
        <v>0</v>
      </c>
      <c r="BJ100" s="493">
        <v>0</v>
      </c>
      <c r="BK100" s="493">
        <v>0</v>
      </c>
      <c r="BL100" s="493">
        <v>0</v>
      </c>
      <c r="BM100" s="493">
        <v>0</v>
      </c>
      <c r="BN100" s="493">
        <v>0</v>
      </c>
      <c r="BO100" s="493">
        <v>0</v>
      </c>
      <c r="BP100" s="493">
        <v>0</v>
      </c>
      <c r="BQ100" s="493">
        <v>0</v>
      </c>
      <c r="BR100" s="493">
        <v>0</v>
      </c>
      <c r="BS100" s="493">
        <v>0</v>
      </c>
      <c r="BT100" s="493">
        <v>0</v>
      </c>
      <c r="BU100" s="493">
        <v>0</v>
      </c>
      <c r="BV100" s="493">
        <v>0</v>
      </c>
      <c r="BW100" s="493">
        <v>0</v>
      </c>
      <c r="BX100" s="493">
        <v>0</v>
      </c>
      <c r="BY100" s="493">
        <v>0</v>
      </c>
      <c r="BZ100" s="493">
        <v>0</v>
      </c>
      <c r="CA100" s="493">
        <v>0</v>
      </c>
      <c r="CB100" s="493">
        <v>0</v>
      </c>
      <c r="CC100" s="493">
        <v>0</v>
      </c>
      <c r="CD100" s="493">
        <v>0</v>
      </c>
      <c r="CE100" s="493">
        <v>0</v>
      </c>
      <c r="CF100" s="493">
        <v>0</v>
      </c>
      <c r="CG100" s="493">
        <v>0</v>
      </c>
      <c r="CH100" s="493">
        <v>0</v>
      </c>
      <c r="CI100" s="493">
        <v>0</v>
      </c>
      <c r="CJ100" s="493">
        <v>0</v>
      </c>
      <c r="CK100" s="493">
        <v>0</v>
      </c>
      <c r="CL100" s="493">
        <v>0</v>
      </c>
      <c r="CM100" s="493">
        <v>0</v>
      </c>
      <c r="CN100" s="493">
        <v>0</v>
      </c>
      <c r="CO100" s="493">
        <v>0</v>
      </c>
      <c r="CP100" s="493">
        <v>0</v>
      </c>
      <c r="CQ100" s="493">
        <v>0</v>
      </c>
      <c r="CR100" s="493">
        <v>0</v>
      </c>
      <c r="CS100" s="493">
        <v>0</v>
      </c>
      <c r="CT100" s="493">
        <v>0</v>
      </c>
      <c r="CU100" s="493">
        <v>0</v>
      </c>
      <c r="CV100" s="493">
        <v>0</v>
      </c>
      <c r="CW100" s="493">
        <v>0</v>
      </c>
      <c r="CX100" s="493">
        <v>0</v>
      </c>
      <c r="CY100" s="493">
        <v>0</v>
      </c>
      <c r="CZ100" s="493">
        <v>0</v>
      </c>
      <c r="DA100" s="493">
        <v>0</v>
      </c>
      <c r="DB100" s="493">
        <v>0</v>
      </c>
      <c r="DC100" s="493">
        <v>0</v>
      </c>
      <c r="DD100" s="493">
        <v>0</v>
      </c>
      <c r="DE100" s="493">
        <v>0</v>
      </c>
      <c r="DF100" s="493">
        <v>0</v>
      </c>
      <c r="DG100" s="493">
        <v>0</v>
      </c>
      <c r="DH100" s="493">
        <v>0</v>
      </c>
      <c r="DI100" s="493">
        <v>0</v>
      </c>
      <c r="DJ100" s="493">
        <v>0</v>
      </c>
      <c r="DK100" s="493">
        <v>0</v>
      </c>
      <c r="DL100" s="493">
        <v>0</v>
      </c>
      <c r="DM100" s="493">
        <v>0</v>
      </c>
      <c r="DN100" s="493">
        <v>0</v>
      </c>
      <c r="DO100" s="493">
        <v>0</v>
      </c>
      <c r="DP100" s="493">
        <v>0</v>
      </c>
      <c r="DQ100" s="493">
        <v>0</v>
      </c>
      <c r="DR100" s="493">
        <v>0</v>
      </c>
      <c r="DS100" s="493">
        <v>0</v>
      </c>
      <c r="DT100" s="493">
        <v>0</v>
      </c>
      <c r="DU100" s="493">
        <v>0</v>
      </c>
      <c r="DV100" s="493">
        <v>0</v>
      </c>
      <c r="DW100" s="493">
        <v>0</v>
      </c>
      <c r="DX100" s="493">
        <v>0</v>
      </c>
      <c r="DY100" s="493">
        <v>0</v>
      </c>
      <c r="DZ100" s="493">
        <v>0</v>
      </c>
      <c r="EA100" s="493">
        <v>0</v>
      </c>
      <c r="EB100" s="493">
        <v>0</v>
      </c>
      <c r="EC100" s="493">
        <v>0</v>
      </c>
      <c r="ED100" s="493">
        <v>0</v>
      </c>
      <c r="EE100" s="493">
        <v>0</v>
      </c>
      <c r="EF100" s="493">
        <v>0</v>
      </c>
      <c r="EG100" s="493">
        <v>0</v>
      </c>
      <c r="EH100" s="493">
        <v>0</v>
      </c>
      <c r="EI100" s="493">
        <v>0</v>
      </c>
      <c r="EJ100" s="493">
        <v>0</v>
      </c>
      <c r="EK100" s="493">
        <v>0</v>
      </c>
      <c r="EL100" s="493">
        <v>0</v>
      </c>
      <c r="EM100" s="493">
        <v>0</v>
      </c>
      <c r="EN100" s="493">
        <v>0</v>
      </c>
      <c r="EO100" s="493">
        <v>0</v>
      </c>
      <c r="EP100" s="493">
        <v>0</v>
      </c>
      <c r="EQ100" s="493">
        <v>0</v>
      </c>
      <c r="ER100" s="493">
        <v>0</v>
      </c>
      <c r="ES100" s="493">
        <v>0</v>
      </c>
      <c r="ET100" s="493">
        <v>0</v>
      </c>
      <c r="EU100" s="493">
        <v>0</v>
      </c>
      <c r="EV100" s="493">
        <v>0</v>
      </c>
      <c r="EW100" s="493">
        <v>0</v>
      </c>
      <c r="EX100" s="493">
        <v>0</v>
      </c>
      <c r="EY100" s="493">
        <v>0</v>
      </c>
      <c r="EZ100" s="493">
        <v>0</v>
      </c>
      <c r="FA100" s="493">
        <v>0</v>
      </c>
      <c r="FB100" s="493">
        <v>0</v>
      </c>
      <c r="FC100" s="493">
        <v>0</v>
      </c>
      <c r="FD100" s="493">
        <v>0</v>
      </c>
      <c r="FE100" s="493">
        <v>0</v>
      </c>
      <c r="FF100" s="493">
        <v>0</v>
      </c>
      <c r="FG100" s="493">
        <v>0</v>
      </c>
      <c r="FH100" s="493">
        <v>0</v>
      </c>
      <c r="FI100" s="493">
        <v>0</v>
      </c>
      <c r="FJ100" s="493">
        <v>0</v>
      </c>
      <c r="FK100" s="493">
        <v>0</v>
      </c>
      <c r="FL100" s="493">
        <v>0</v>
      </c>
      <c r="FM100" s="493">
        <v>0</v>
      </c>
      <c r="FN100" s="493">
        <v>0</v>
      </c>
      <c r="FO100" s="493">
        <v>0</v>
      </c>
      <c r="FP100" s="493">
        <v>0</v>
      </c>
      <c r="FQ100" s="493">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471"/>
      <c r="SJ100" s="452"/>
      <c r="SK100" s="440"/>
      <c r="SL100" s="440"/>
      <c r="SM100" s="440"/>
    </row>
    <row r="101" spans="1:507" outlineLevel="3" x14ac:dyDescent="0.25">
      <c r="A101" s="440"/>
      <c r="B101" s="449"/>
      <c r="C101" s="659">
        <f>INT($C$40)+3</f>
        <v>4</v>
      </c>
      <c r="D101" s="471"/>
      <c r="E101" s="529"/>
      <c r="F101" s="529"/>
      <c r="G101" s="471"/>
      <c r="H101" s="683"/>
      <c r="I101" s="683" t="s">
        <v>689</v>
      </c>
      <c r="J101" s="684">
        <f t="shared" si="88"/>
        <v>22</v>
      </c>
      <c r="K101" s="685">
        <v>0</v>
      </c>
      <c r="L101" s="685">
        <v>0</v>
      </c>
      <c r="M101" s="685">
        <v>0</v>
      </c>
      <c r="N101" s="685">
        <v>0</v>
      </c>
      <c r="O101" s="685">
        <v>0</v>
      </c>
      <c r="P101" s="685">
        <v>0</v>
      </c>
      <c r="Q101" s="685">
        <v>0</v>
      </c>
      <c r="R101" s="685">
        <v>0</v>
      </c>
      <c r="S101" s="685">
        <v>0</v>
      </c>
      <c r="T101" s="685">
        <v>0</v>
      </c>
      <c r="U101" s="685">
        <v>0</v>
      </c>
      <c r="V101" s="685">
        <v>0</v>
      </c>
      <c r="W101" s="685">
        <v>0</v>
      </c>
      <c r="X101" s="685">
        <v>0</v>
      </c>
      <c r="Y101" s="685">
        <v>0</v>
      </c>
      <c r="Z101" s="685">
        <v>0</v>
      </c>
      <c r="AA101" s="685">
        <v>0</v>
      </c>
      <c r="AB101" s="685">
        <v>0</v>
      </c>
      <c r="AC101" s="685">
        <v>0</v>
      </c>
      <c r="AD101" s="685">
        <v>0</v>
      </c>
      <c r="AE101" s="685">
        <v>0</v>
      </c>
      <c r="AF101" s="685">
        <v>0</v>
      </c>
      <c r="AG101" s="685">
        <v>0</v>
      </c>
      <c r="AH101" s="685">
        <v>0</v>
      </c>
      <c r="AI101" s="685">
        <v>0</v>
      </c>
      <c r="AJ101" s="685">
        <v>0</v>
      </c>
      <c r="AK101" s="685">
        <v>0</v>
      </c>
      <c r="AL101" s="685">
        <v>0</v>
      </c>
      <c r="AM101" s="685">
        <v>0</v>
      </c>
      <c r="AN101" s="685">
        <v>0</v>
      </c>
      <c r="AO101" s="685">
        <v>0</v>
      </c>
      <c r="AP101" s="685">
        <v>0</v>
      </c>
      <c r="AQ101" s="685">
        <v>0</v>
      </c>
      <c r="AR101" s="685">
        <v>0</v>
      </c>
      <c r="AS101" s="685">
        <v>0</v>
      </c>
      <c r="AT101" s="685">
        <v>0</v>
      </c>
      <c r="AU101" s="685">
        <v>0</v>
      </c>
      <c r="AV101" s="685">
        <v>0</v>
      </c>
      <c r="AW101" s="685">
        <v>0</v>
      </c>
      <c r="AX101" s="685">
        <v>0</v>
      </c>
      <c r="AY101" s="685">
        <v>0</v>
      </c>
      <c r="AZ101" s="685">
        <v>0</v>
      </c>
      <c r="BA101" s="685">
        <v>0</v>
      </c>
      <c r="BB101" s="685">
        <v>0</v>
      </c>
      <c r="BC101" s="685">
        <v>0</v>
      </c>
      <c r="BD101" s="685">
        <v>0</v>
      </c>
      <c r="BE101" s="685">
        <v>0</v>
      </c>
      <c r="BF101" s="685">
        <v>0</v>
      </c>
      <c r="BG101" s="685">
        <v>0</v>
      </c>
      <c r="BH101" s="685">
        <v>0</v>
      </c>
      <c r="BI101" s="685">
        <v>0</v>
      </c>
      <c r="BJ101" s="685">
        <v>0</v>
      </c>
      <c r="BK101" s="685">
        <v>0</v>
      </c>
      <c r="BL101" s="685">
        <v>0</v>
      </c>
      <c r="BM101" s="685">
        <v>0</v>
      </c>
      <c r="BN101" s="685">
        <v>0</v>
      </c>
      <c r="BO101" s="685">
        <v>0</v>
      </c>
      <c r="BP101" s="685">
        <v>0</v>
      </c>
      <c r="BQ101" s="685">
        <v>0</v>
      </c>
      <c r="BR101" s="685">
        <v>0</v>
      </c>
      <c r="BS101" s="685">
        <v>0</v>
      </c>
      <c r="BT101" s="685">
        <v>0</v>
      </c>
      <c r="BU101" s="685">
        <v>0</v>
      </c>
      <c r="BV101" s="685">
        <v>0</v>
      </c>
      <c r="BW101" s="685">
        <v>0</v>
      </c>
      <c r="BX101" s="685">
        <v>0</v>
      </c>
      <c r="BY101" s="685">
        <v>0</v>
      </c>
      <c r="BZ101" s="685">
        <v>0</v>
      </c>
      <c r="CA101" s="685">
        <v>0</v>
      </c>
      <c r="CB101" s="685">
        <v>0</v>
      </c>
      <c r="CC101" s="685">
        <v>0</v>
      </c>
      <c r="CD101" s="685">
        <v>0</v>
      </c>
      <c r="CE101" s="685">
        <v>0</v>
      </c>
      <c r="CF101" s="685">
        <v>0</v>
      </c>
      <c r="CG101" s="685">
        <v>0</v>
      </c>
      <c r="CH101" s="685">
        <v>0</v>
      </c>
      <c r="CI101" s="685">
        <v>0</v>
      </c>
      <c r="CJ101" s="685">
        <v>0</v>
      </c>
      <c r="CK101" s="685">
        <v>0</v>
      </c>
      <c r="CL101" s="685">
        <v>0</v>
      </c>
      <c r="CM101" s="685">
        <v>0</v>
      </c>
      <c r="CN101" s="685">
        <v>0</v>
      </c>
      <c r="CO101" s="685">
        <v>0</v>
      </c>
      <c r="CP101" s="685">
        <v>0</v>
      </c>
      <c r="CQ101" s="685">
        <v>0</v>
      </c>
      <c r="CR101" s="685">
        <v>0</v>
      </c>
      <c r="CS101" s="685">
        <v>0</v>
      </c>
      <c r="CT101" s="685">
        <v>0</v>
      </c>
      <c r="CU101" s="685">
        <v>0</v>
      </c>
      <c r="CV101" s="685">
        <v>0</v>
      </c>
      <c r="CW101" s="685">
        <v>0</v>
      </c>
      <c r="CX101" s="685">
        <v>0</v>
      </c>
      <c r="CY101" s="685">
        <v>0</v>
      </c>
      <c r="CZ101" s="685">
        <v>0</v>
      </c>
      <c r="DA101" s="685">
        <v>0</v>
      </c>
      <c r="DB101" s="685">
        <v>0</v>
      </c>
      <c r="DC101" s="685">
        <v>0</v>
      </c>
      <c r="DD101" s="685">
        <v>0</v>
      </c>
      <c r="DE101" s="685">
        <v>0</v>
      </c>
      <c r="DF101" s="685">
        <v>0</v>
      </c>
      <c r="DG101" s="685">
        <v>0</v>
      </c>
      <c r="DH101" s="685">
        <v>0</v>
      </c>
      <c r="DI101" s="685">
        <v>0</v>
      </c>
      <c r="DJ101" s="685">
        <v>0</v>
      </c>
      <c r="DK101" s="685">
        <v>0</v>
      </c>
      <c r="DL101" s="685">
        <v>0</v>
      </c>
      <c r="DM101" s="685">
        <v>0</v>
      </c>
      <c r="DN101" s="685">
        <v>0</v>
      </c>
      <c r="DO101" s="685">
        <v>0</v>
      </c>
      <c r="DP101" s="685">
        <v>0</v>
      </c>
      <c r="DQ101" s="685">
        <v>0</v>
      </c>
      <c r="DR101" s="685">
        <v>0</v>
      </c>
      <c r="DS101" s="685">
        <v>0</v>
      </c>
      <c r="DT101" s="685">
        <v>0</v>
      </c>
      <c r="DU101" s="685">
        <v>0</v>
      </c>
      <c r="DV101" s="685">
        <v>0</v>
      </c>
      <c r="DW101" s="685">
        <v>0</v>
      </c>
      <c r="DX101" s="685">
        <v>0</v>
      </c>
      <c r="DY101" s="685">
        <v>0</v>
      </c>
      <c r="DZ101" s="685">
        <v>0</v>
      </c>
      <c r="EA101" s="685">
        <v>0</v>
      </c>
      <c r="EB101" s="685">
        <v>0</v>
      </c>
      <c r="EC101" s="685">
        <v>0</v>
      </c>
      <c r="ED101" s="685">
        <v>0</v>
      </c>
      <c r="EE101" s="685">
        <v>0</v>
      </c>
      <c r="EF101" s="685">
        <v>0</v>
      </c>
      <c r="EG101" s="685">
        <v>0</v>
      </c>
      <c r="EH101" s="685">
        <v>0</v>
      </c>
      <c r="EI101" s="685">
        <v>0</v>
      </c>
      <c r="EJ101" s="685">
        <v>0</v>
      </c>
      <c r="EK101" s="685">
        <v>0</v>
      </c>
      <c r="EL101" s="685">
        <v>0</v>
      </c>
      <c r="EM101" s="685">
        <v>0</v>
      </c>
      <c r="EN101" s="685">
        <v>0</v>
      </c>
      <c r="EO101" s="685">
        <v>0</v>
      </c>
      <c r="EP101" s="685">
        <v>0</v>
      </c>
      <c r="EQ101" s="685">
        <v>0</v>
      </c>
      <c r="ER101" s="685">
        <v>0</v>
      </c>
      <c r="ES101" s="685">
        <v>0</v>
      </c>
      <c r="ET101" s="685">
        <v>0</v>
      </c>
      <c r="EU101" s="685">
        <v>0</v>
      </c>
      <c r="EV101" s="685">
        <v>0</v>
      </c>
      <c r="EW101" s="685">
        <v>0</v>
      </c>
      <c r="EX101" s="685">
        <v>0</v>
      </c>
      <c r="EY101" s="685">
        <v>0</v>
      </c>
      <c r="EZ101" s="685">
        <v>0</v>
      </c>
      <c r="FA101" s="685">
        <v>0</v>
      </c>
      <c r="FB101" s="685">
        <v>0</v>
      </c>
      <c r="FC101" s="685">
        <v>0</v>
      </c>
      <c r="FD101" s="685">
        <v>0</v>
      </c>
      <c r="FE101" s="685">
        <v>0</v>
      </c>
      <c r="FF101" s="685">
        <v>0</v>
      </c>
      <c r="FG101" s="685">
        <v>0</v>
      </c>
      <c r="FH101" s="685">
        <v>0</v>
      </c>
      <c r="FI101" s="685">
        <v>0</v>
      </c>
      <c r="FJ101" s="685">
        <v>0</v>
      </c>
      <c r="FK101" s="685">
        <v>0</v>
      </c>
      <c r="FL101" s="685">
        <v>0</v>
      </c>
      <c r="FM101" s="685">
        <v>0</v>
      </c>
      <c r="FN101" s="685">
        <v>0</v>
      </c>
      <c r="FO101" s="685">
        <v>0</v>
      </c>
      <c r="FP101" s="685">
        <v>0</v>
      </c>
      <c r="FQ101" s="685">
        <v>0</v>
      </c>
      <c r="FR101" s="679">
        <v>0</v>
      </c>
      <c r="FS101" s="679">
        <v>0</v>
      </c>
      <c r="FT101" s="679">
        <v>0</v>
      </c>
      <c r="FU101" s="679">
        <v>0</v>
      </c>
      <c r="FV101" s="679">
        <v>0</v>
      </c>
      <c r="FW101" s="679">
        <v>0</v>
      </c>
      <c r="FX101" s="679">
        <v>0</v>
      </c>
      <c r="FY101" s="679">
        <v>0</v>
      </c>
      <c r="FZ101" s="679">
        <v>0</v>
      </c>
      <c r="GA101" s="679">
        <v>0</v>
      </c>
      <c r="GB101" s="679">
        <v>0</v>
      </c>
      <c r="GC101" s="679">
        <v>0</v>
      </c>
      <c r="GD101" s="679">
        <v>0</v>
      </c>
      <c r="GE101" s="679">
        <v>0</v>
      </c>
      <c r="GF101" s="679">
        <v>0</v>
      </c>
      <c r="GG101" s="679">
        <v>0</v>
      </c>
      <c r="GH101" s="679">
        <v>0</v>
      </c>
      <c r="GI101" s="679">
        <v>0</v>
      </c>
      <c r="GJ101" s="679">
        <v>0</v>
      </c>
      <c r="GK101" s="679">
        <v>0</v>
      </c>
      <c r="GL101" s="679">
        <v>0</v>
      </c>
      <c r="GM101" s="679">
        <v>0</v>
      </c>
      <c r="GN101" s="679">
        <v>0</v>
      </c>
      <c r="GO101" s="679">
        <v>0</v>
      </c>
      <c r="GP101" s="679">
        <v>0</v>
      </c>
      <c r="GQ101" s="679">
        <v>0</v>
      </c>
      <c r="GR101" s="679">
        <v>0</v>
      </c>
      <c r="GS101" s="679">
        <v>0</v>
      </c>
      <c r="GT101" s="679">
        <v>0</v>
      </c>
      <c r="GU101" s="679">
        <v>0</v>
      </c>
      <c r="GV101" s="679">
        <v>0</v>
      </c>
      <c r="GW101" s="679">
        <v>0</v>
      </c>
      <c r="GX101" s="679">
        <v>0</v>
      </c>
      <c r="GY101" s="679">
        <v>0</v>
      </c>
      <c r="GZ101" s="679">
        <v>0</v>
      </c>
      <c r="HA101" s="679">
        <v>0</v>
      </c>
      <c r="HB101" s="679">
        <v>0</v>
      </c>
      <c r="HC101" s="679">
        <v>0</v>
      </c>
      <c r="HD101" s="679">
        <v>0</v>
      </c>
      <c r="HE101" s="679">
        <v>0</v>
      </c>
      <c r="HF101" s="679">
        <v>0</v>
      </c>
      <c r="HG101" s="679">
        <v>0</v>
      </c>
      <c r="HH101" s="679">
        <v>0</v>
      </c>
      <c r="HI101" s="679">
        <v>0</v>
      </c>
      <c r="HJ101" s="679">
        <v>0</v>
      </c>
      <c r="HK101" s="679">
        <v>0</v>
      </c>
      <c r="HL101" s="679">
        <v>0</v>
      </c>
      <c r="HM101" s="679">
        <v>0</v>
      </c>
      <c r="HN101" s="679">
        <v>0</v>
      </c>
      <c r="HO101" s="679">
        <v>0</v>
      </c>
      <c r="HP101" s="679">
        <v>0</v>
      </c>
      <c r="HQ101" s="679">
        <v>0</v>
      </c>
      <c r="HR101" s="679">
        <v>0</v>
      </c>
      <c r="HS101" s="679">
        <v>0</v>
      </c>
      <c r="HT101" s="679">
        <v>0</v>
      </c>
      <c r="HU101" s="679">
        <v>0</v>
      </c>
      <c r="HV101" s="679">
        <v>0</v>
      </c>
      <c r="HW101" s="679">
        <v>0</v>
      </c>
      <c r="HX101" s="679">
        <v>0</v>
      </c>
      <c r="HY101" s="679">
        <v>0</v>
      </c>
      <c r="HZ101" s="679">
        <v>0</v>
      </c>
      <c r="IA101" s="679">
        <v>0</v>
      </c>
      <c r="IB101" s="679">
        <v>0</v>
      </c>
      <c r="IC101" s="679">
        <v>0</v>
      </c>
      <c r="ID101" s="679">
        <v>0</v>
      </c>
      <c r="IE101" s="679">
        <v>0</v>
      </c>
      <c r="IF101" s="679">
        <v>0</v>
      </c>
      <c r="IG101" s="679">
        <v>0</v>
      </c>
      <c r="IH101" s="679">
        <v>0</v>
      </c>
      <c r="II101" s="679">
        <v>0</v>
      </c>
      <c r="IJ101" s="679">
        <v>0</v>
      </c>
      <c r="IK101" s="679">
        <v>0</v>
      </c>
      <c r="IL101" s="679">
        <v>0</v>
      </c>
      <c r="IM101" s="679">
        <v>0</v>
      </c>
      <c r="IN101" s="679">
        <v>0</v>
      </c>
      <c r="IO101" s="679">
        <v>0</v>
      </c>
      <c r="IP101" s="679">
        <v>0</v>
      </c>
      <c r="IQ101" s="679">
        <v>0</v>
      </c>
      <c r="IR101" s="679">
        <v>0</v>
      </c>
      <c r="IS101" s="679">
        <v>0</v>
      </c>
      <c r="IT101" s="679">
        <v>0</v>
      </c>
      <c r="IU101" s="679">
        <v>0</v>
      </c>
      <c r="IV101" s="679">
        <v>0</v>
      </c>
      <c r="IW101" s="679">
        <v>0</v>
      </c>
      <c r="IX101" s="679">
        <v>0</v>
      </c>
      <c r="IY101" s="679">
        <v>0</v>
      </c>
      <c r="IZ101" s="679">
        <v>0</v>
      </c>
      <c r="JA101" s="679">
        <v>0</v>
      </c>
      <c r="JB101" s="679">
        <v>0</v>
      </c>
      <c r="JC101" s="679">
        <v>0</v>
      </c>
      <c r="JD101" s="679">
        <v>0</v>
      </c>
      <c r="JE101" s="679">
        <v>0</v>
      </c>
      <c r="JF101" s="679">
        <v>0</v>
      </c>
      <c r="JG101" s="679">
        <v>0</v>
      </c>
      <c r="JH101" s="679">
        <v>0</v>
      </c>
      <c r="JI101" s="679">
        <v>0</v>
      </c>
      <c r="JJ101" s="679">
        <v>0</v>
      </c>
      <c r="JK101" s="679">
        <v>0</v>
      </c>
      <c r="JL101" s="679">
        <v>0</v>
      </c>
      <c r="JM101" s="679">
        <v>0</v>
      </c>
      <c r="JN101" s="679">
        <v>0</v>
      </c>
      <c r="JO101" s="679">
        <v>0</v>
      </c>
      <c r="JP101" s="679">
        <v>0</v>
      </c>
      <c r="JQ101" s="679">
        <v>0</v>
      </c>
      <c r="JR101" s="679">
        <v>0</v>
      </c>
      <c r="JS101" s="679">
        <v>0</v>
      </c>
      <c r="JT101" s="679">
        <v>0</v>
      </c>
      <c r="JU101" s="679">
        <v>0</v>
      </c>
      <c r="JV101" s="679">
        <v>0</v>
      </c>
      <c r="JW101" s="679">
        <v>0</v>
      </c>
      <c r="JX101" s="679">
        <v>0</v>
      </c>
      <c r="JY101" s="679">
        <v>0</v>
      </c>
      <c r="JZ101" s="679">
        <v>0</v>
      </c>
      <c r="KA101" s="679">
        <v>0</v>
      </c>
      <c r="KB101" s="679">
        <v>0</v>
      </c>
      <c r="KC101" s="679">
        <v>0</v>
      </c>
      <c r="KD101" s="679">
        <v>0</v>
      </c>
      <c r="KE101" s="679">
        <v>0</v>
      </c>
      <c r="KF101" s="679">
        <v>0</v>
      </c>
      <c r="KG101" s="679">
        <v>0</v>
      </c>
      <c r="KH101" s="679">
        <v>0</v>
      </c>
      <c r="KI101" s="679">
        <v>0</v>
      </c>
      <c r="KJ101" s="679">
        <v>0</v>
      </c>
      <c r="KK101" s="679">
        <v>0</v>
      </c>
      <c r="KL101" s="679">
        <v>0</v>
      </c>
      <c r="KM101" s="679">
        <v>0</v>
      </c>
      <c r="KN101" s="679">
        <v>0</v>
      </c>
      <c r="KO101" s="679">
        <v>0</v>
      </c>
      <c r="KP101" s="679">
        <v>0</v>
      </c>
      <c r="KQ101" s="679">
        <v>0</v>
      </c>
      <c r="KR101" s="679">
        <v>0</v>
      </c>
      <c r="KS101" s="679">
        <v>0</v>
      </c>
      <c r="KT101" s="679">
        <v>0</v>
      </c>
      <c r="KU101" s="679">
        <v>0</v>
      </c>
      <c r="KV101" s="679">
        <v>0</v>
      </c>
      <c r="KW101" s="679">
        <v>0</v>
      </c>
      <c r="KX101" s="679">
        <v>0</v>
      </c>
      <c r="KY101" s="679">
        <v>0</v>
      </c>
      <c r="KZ101" s="679">
        <v>0</v>
      </c>
      <c r="LA101" s="679">
        <v>0</v>
      </c>
      <c r="LB101" s="679">
        <v>0</v>
      </c>
      <c r="LC101" s="679">
        <v>0</v>
      </c>
      <c r="LD101" s="679">
        <v>0</v>
      </c>
      <c r="LE101" s="679">
        <v>0</v>
      </c>
      <c r="LF101" s="679">
        <v>0</v>
      </c>
      <c r="LG101" s="679">
        <v>0</v>
      </c>
      <c r="LH101" s="679">
        <v>0</v>
      </c>
      <c r="LI101" s="679">
        <v>0</v>
      </c>
      <c r="LJ101" s="679">
        <v>0</v>
      </c>
      <c r="LK101" s="679">
        <v>0</v>
      </c>
      <c r="LL101" s="679">
        <v>0</v>
      </c>
      <c r="LM101" s="679">
        <v>0</v>
      </c>
      <c r="LN101" s="679">
        <v>0</v>
      </c>
      <c r="LO101" s="679">
        <v>0</v>
      </c>
      <c r="LP101" s="679">
        <v>0</v>
      </c>
      <c r="LQ101" s="679">
        <v>0</v>
      </c>
      <c r="LR101" s="679">
        <v>0</v>
      </c>
      <c r="LS101" s="679">
        <v>0</v>
      </c>
      <c r="LT101" s="679">
        <v>0</v>
      </c>
      <c r="LU101" s="679">
        <v>0</v>
      </c>
      <c r="LV101" s="679">
        <v>0</v>
      </c>
      <c r="LW101" s="679">
        <v>0</v>
      </c>
      <c r="LX101" s="679">
        <v>0</v>
      </c>
      <c r="LY101" s="679">
        <v>0</v>
      </c>
      <c r="LZ101" s="679">
        <v>0</v>
      </c>
      <c r="MA101" s="679">
        <v>0</v>
      </c>
      <c r="MB101" s="679">
        <v>0</v>
      </c>
      <c r="MC101" s="679">
        <v>0</v>
      </c>
      <c r="MD101" s="679">
        <v>0</v>
      </c>
      <c r="ME101" s="679">
        <v>0</v>
      </c>
      <c r="MF101" s="679">
        <v>0</v>
      </c>
      <c r="MG101" s="679">
        <v>0</v>
      </c>
      <c r="MH101" s="679">
        <v>0</v>
      </c>
      <c r="MI101" s="679">
        <v>0</v>
      </c>
      <c r="MJ101" s="679">
        <v>0</v>
      </c>
      <c r="MK101" s="679">
        <v>0</v>
      </c>
      <c r="ML101" s="679">
        <v>0</v>
      </c>
      <c r="MM101" s="679">
        <v>0</v>
      </c>
      <c r="MN101" s="679">
        <v>0</v>
      </c>
      <c r="MO101" s="679">
        <v>0</v>
      </c>
      <c r="MP101" s="679">
        <v>0</v>
      </c>
      <c r="MQ101" s="679">
        <v>0</v>
      </c>
      <c r="MR101" s="679">
        <v>0</v>
      </c>
      <c r="MS101" s="679">
        <v>0</v>
      </c>
      <c r="MT101" s="679">
        <v>0</v>
      </c>
      <c r="MU101" s="679">
        <v>0</v>
      </c>
      <c r="MV101" s="679">
        <v>0</v>
      </c>
      <c r="MW101" s="679">
        <v>0</v>
      </c>
      <c r="MX101" s="679">
        <v>0</v>
      </c>
      <c r="MY101" s="679">
        <v>0</v>
      </c>
      <c r="MZ101" s="679">
        <v>0</v>
      </c>
      <c r="NA101" s="679">
        <v>0</v>
      </c>
      <c r="NB101" s="679">
        <v>0</v>
      </c>
      <c r="NC101" s="679">
        <v>0</v>
      </c>
      <c r="ND101" s="679">
        <v>0</v>
      </c>
      <c r="NE101" s="679">
        <v>0</v>
      </c>
      <c r="NF101" s="679">
        <v>0</v>
      </c>
      <c r="NG101" s="679">
        <v>0</v>
      </c>
      <c r="NH101" s="679">
        <v>0</v>
      </c>
      <c r="NI101" s="679">
        <v>0</v>
      </c>
      <c r="NJ101" s="679">
        <v>0</v>
      </c>
      <c r="NK101" s="679">
        <v>0</v>
      </c>
      <c r="NL101" s="679">
        <v>0</v>
      </c>
      <c r="NM101" s="679">
        <v>0</v>
      </c>
      <c r="NN101" s="679">
        <v>0</v>
      </c>
      <c r="NO101" s="679">
        <v>0</v>
      </c>
      <c r="NP101" s="679">
        <v>0</v>
      </c>
      <c r="NQ101" s="679">
        <v>0</v>
      </c>
      <c r="NR101" s="679">
        <v>0</v>
      </c>
      <c r="NS101" s="679">
        <v>0</v>
      </c>
      <c r="NT101" s="679">
        <v>0</v>
      </c>
      <c r="NU101" s="679">
        <v>0</v>
      </c>
      <c r="NV101" s="679">
        <v>0</v>
      </c>
      <c r="NW101" s="679">
        <v>0</v>
      </c>
      <c r="NX101" s="679">
        <v>0</v>
      </c>
      <c r="NY101" s="679">
        <v>0</v>
      </c>
      <c r="NZ101" s="679">
        <v>0</v>
      </c>
      <c r="OA101" s="679">
        <v>0</v>
      </c>
      <c r="OB101" s="679">
        <v>0</v>
      </c>
      <c r="OC101" s="679">
        <v>0</v>
      </c>
      <c r="OD101" s="679">
        <v>0</v>
      </c>
      <c r="OE101" s="679">
        <v>0</v>
      </c>
      <c r="OF101" s="679">
        <v>0</v>
      </c>
      <c r="OG101" s="679">
        <v>0</v>
      </c>
      <c r="OH101" s="679">
        <v>0</v>
      </c>
      <c r="OI101" s="679">
        <v>0</v>
      </c>
      <c r="OJ101" s="679">
        <v>0</v>
      </c>
      <c r="OK101" s="679">
        <v>0</v>
      </c>
      <c r="OL101" s="679">
        <v>0</v>
      </c>
      <c r="OM101" s="679">
        <v>0</v>
      </c>
      <c r="ON101" s="679">
        <v>0</v>
      </c>
      <c r="OO101" s="679">
        <v>0</v>
      </c>
      <c r="OP101" s="679">
        <v>0</v>
      </c>
      <c r="OQ101" s="679">
        <v>0</v>
      </c>
      <c r="OR101" s="679">
        <v>0</v>
      </c>
      <c r="OS101" s="679">
        <v>0</v>
      </c>
      <c r="OT101" s="679">
        <v>0</v>
      </c>
      <c r="OU101" s="679">
        <v>0</v>
      </c>
      <c r="OV101" s="679">
        <v>0</v>
      </c>
      <c r="OW101" s="679">
        <v>0</v>
      </c>
      <c r="OX101" s="679">
        <v>0</v>
      </c>
      <c r="OY101" s="679">
        <v>0</v>
      </c>
      <c r="OZ101" s="679">
        <v>0</v>
      </c>
      <c r="PA101" s="679">
        <v>0</v>
      </c>
      <c r="PB101" s="679">
        <v>0</v>
      </c>
      <c r="PC101" s="679">
        <v>0</v>
      </c>
      <c r="PD101" s="679">
        <v>0</v>
      </c>
      <c r="PE101" s="679">
        <v>0</v>
      </c>
      <c r="PF101" s="679">
        <v>0</v>
      </c>
      <c r="PG101" s="679">
        <v>0</v>
      </c>
      <c r="PH101" s="679">
        <v>0</v>
      </c>
      <c r="PI101" s="679">
        <v>0</v>
      </c>
      <c r="PJ101" s="679">
        <v>0</v>
      </c>
      <c r="PK101" s="679">
        <v>0</v>
      </c>
      <c r="PL101" s="679">
        <v>0</v>
      </c>
      <c r="PM101" s="679">
        <v>0</v>
      </c>
      <c r="PN101" s="679">
        <v>0</v>
      </c>
      <c r="PO101" s="679">
        <v>0</v>
      </c>
      <c r="PP101" s="679">
        <v>0</v>
      </c>
      <c r="PQ101" s="679">
        <v>0</v>
      </c>
      <c r="PR101" s="679">
        <v>0</v>
      </c>
      <c r="PS101" s="679">
        <v>0</v>
      </c>
      <c r="PT101" s="679">
        <v>0</v>
      </c>
      <c r="PU101" s="679">
        <v>0</v>
      </c>
      <c r="PV101" s="679">
        <v>0</v>
      </c>
      <c r="PW101" s="679">
        <v>0</v>
      </c>
      <c r="PX101" s="679">
        <v>0</v>
      </c>
      <c r="PY101" s="679">
        <v>0</v>
      </c>
      <c r="PZ101" s="679">
        <v>0</v>
      </c>
      <c r="QA101" s="679">
        <v>0</v>
      </c>
      <c r="QB101" s="679">
        <v>0</v>
      </c>
      <c r="QC101" s="679">
        <v>0</v>
      </c>
      <c r="QD101" s="679">
        <v>0</v>
      </c>
      <c r="QE101" s="679">
        <v>0</v>
      </c>
      <c r="QF101" s="679">
        <v>0</v>
      </c>
      <c r="QG101" s="679">
        <v>0</v>
      </c>
      <c r="QH101" s="679">
        <v>0</v>
      </c>
      <c r="QI101" s="679">
        <v>0</v>
      </c>
      <c r="QJ101" s="679">
        <v>0</v>
      </c>
      <c r="QK101" s="679">
        <v>0</v>
      </c>
      <c r="QL101" s="679">
        <v>0</v>
      </c>
      <c r="QM101" s="679">
        <v>0</v>
      </c>
      <c r="QN101" s="679">
        <v>0</v>
      </c>
      <c r="QO101" s="679">
        <v>0</v>
      </c>
      <c r="QP101" s="679">
        <v>0</v>
      </c>
      <c r="QQ101" s="679">
        <v>0</v>
      </c>
      <c r="QR101" s="679">
        <v>0</v>
      </c>
      <c r="QS101" s="679">
        <v>0</v>
      </c>
      <c r="QT101" s="679">
        <v>0</v>
      </c>
      <c r="QU101" s="679">
        <v>0</v>
      </c>
      <c r="QV101" s="679">
        <v>0</v>
      </c>
      <c r="QW101" s="679">
        <v>0</v>
      </c>
      <c r="QX101" s="679">
        <v>0</v>
      </c>
      <c r="QY101" s="679">
        <v>0</v>
      </c>
      <c r="QZ101" s="679">
        <v>0</v>
      </c>
      <c r="RA101" s="679">
        <v>0</v>
      </c>
      <c r="RB101" s="679">
        <v>0</v>
      </c>
      <c r="RC101" s="679">
        <v>0</v>
      </c>
      <c r="RD101" s="679">
        <v>0</v>
      </c>
      <c r="RE101" s="679">
        <v>0</v>
      </c>
      <c r="RF101" s="679">
        <v>0</v>
      </c>
      <c r="RG101" s="679">
        <v>0</v>
      </c>
      <c r="RH101" s="679">
        <v>0</v>
      </c>
      <c r="RI101" s="679">
        <v>0</v>
      </c>
      <c r="RJ101" s="679">
        <v>0</v>
      </c>
      <c r="RK101" s="679">
        <v>0</v>
      </c>
      <c r="RL101" s="679">
        <v>0</v>
      </c>
      <c r="RM101" s="679">
        <v>0</v>
      </c>
      <c r="RN101" s="679">
        <v>0</v>
      </c>
      <c r="RO101" s="679">
        <v>0</v>
      </c>
      <c r="RP101" s="679">
        <v>0</v>
      </c>
      <c r="RQ101" s="679">
        <v>0</v>
      </c>
      <c r="RR101" s="679">
        <v>0</v>
      </c>
      <c r="RS101" s="679">
        <v>0</v>
      </c>
      <c r="RT101" s="679">
        <v>0</v>
      </c>
      <c r="RU101" s="679">
        <v>0</v>
      </c>
      <c r="RV101" s="679">
        <v>0</v>
      </c>
      <c r="RW101" s="679">
        <v>0</v>
      </c>
      <c r="RX101" s="679">
        <v>0</v>
      </c>
      <c r="RY101" s="679">
        <v>0</v>
      </c>
      <c r="RZ101" s="679">
        <v>0</v>
      </c>
      <c r="SA101" s="679">
        <v>0</v>
      </c>
      <c r="SB101" s="679">
        <v>0</v>
      </c>
      <c r="SC101" s="679">
        <v>0</v>
      </c>
      <c r="SD101" s="679">
        <v>0</v>
      </c>
      <c r="SE101" s="679">
        <v>0</v>
      </c>
      <c r="SF101" s="679">
        <v>0</v>
      </c>
      <c r="SG101" s="679">
        <v>0</v>
      </c>
      <c r="SH101" s="679">
        <v>0</v>
      </c>
      <c r="SI101" s="471"/>
      <c r="SJ101" s="452"/>
      <c r="SK101" s="440"/>
      <c r="SL101" s="440"/>
      <c r="SM101" s="440"/>
    </row>
    <row r="102" spans="1:507" outlineLevel="2" x14ac:dyDescent="0.25">
      <c r="A102" s="440"/>
      <c r="B102" s="449"/>
      <c r="C102" s="659">
        <f>INT($C$40)+2</f>
        <v>3</v>
      </c>
      <c r="D102" s="471"/>
      <c r="E102" s="529"/>
      <c r="F102" s="529"/>
      <c r="G102" s="471"/>
      <c r="H102" s="492"/>
      <c r="I102" s="492" t="s">
        <v>717</v>
      </c>
      <c r="J102" s="681">
        <f t="shared" si="88"/>
        <v>23</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71"/>
      <c r="SJ102" s="452"/>
      <c r="SK102" s="440"/>
      <c r="SL102" s="440"/>
      <c r="SM102" s="440"/>
    </row>
    <row r="103" spans="1:507" outlineLevel="3" x14ac:dyDescent="0.25">
      <c r="A103" s="440"/>
      <c r="B103" s="449"/>
      <c r="C103" s="659">
        <f t="shared" si="89"/>
        <v>4</v>
      </c>
      <c r="D103" s="471"/>
      <c r="E103" s="529"/>
      <c r="F103" s="529"/>
      <c r="G103" s="471"/>
      <c r="H103" s="492"/>
      <c r="I103" s="492" t="s">
        <v>718</v>
      </c>
      <c r="J103" s="681">
        <f t="shared" si="88"/>
        <v>24</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71"/>
      <c r="SJ103" s="452"/>
      <c r="SK103" s="440"/>
      <c r="SL103" s="440"/>
      <c r="SM103" s="440"/>
    </row>
    <row r="104" spans="1:507" outlineLevel="3" x14ac:dyDescent="0.25">
      <c r="A104" s="440"/>
      <c r="B104" s="449"/>
      <c r="C104" s="659">
        <f t="shared" si="89"/>
        <v>4</v>
      </c>
      <c r="D104" s="471"/>
      <c r="E104" s="529"/>
      <c r="F104" s="529"/>
      <c r="G104" s="471"/>
      <c r="H104" s="492"/>
      <c r="I104" s="492" t="s">
        <v>719</v>
      </c>
      <c r="J104" s="681">
        <f t="shared" si="88"/>
        <v>25</v>
      </c>
      <c r="K104" s="493">
        <v>0</v>
      </c>
      <c r="L104" s="493">
        <v>0</v>
      </c>
      <c r="M104" s="493">
        <v>0</v>
      </c>
      <c r="N104" s="493">
        <v>0</v>
      </c>
      <c r="O104" s="493">
        <v>0</v>
      </c>
      <c r="P104" s="493">
        <v>0</v>
      </c>
      <c r="Q104" s="493">
        <v>0</v>
      </c>
      <c r="R104" s="493">
        <v>0</v>
      </c>
      <c r="S104" s="493">
        <v>0</v>
      </c>
      <c r="T104" s="493">
        <v>0</v>
      </c>
      <c r="U104" s="493">
        <v>0</v>
      </c>
      <c r="V104" s="493">
        <v>0</v>
      </c>
      <c r="W104" s="493">
        <v>0</v>
      </c>
      <c r="X104" s="493">
        <v>0</v>
      </c>
      <c r="Y104" s="493">
        <v>0</v>
      </c>
      <c r="Z104" s="493">
        <v>0</v>
      </c>
      <c r="AA104" s="493">
        <v>0</v>
      </c>
      <c r="AB104" s="493">
        <v>0</v>
      </c>
      <c r="AC104" s="493">
        <v>0</v>
      </c>
      <c r="AD104" s="493">
        <v>0</v>
      </c>
      <c r="AE104" s="493">
        <v>0</v>
      </c>
      <c r="AF104" s="493">
        <v>0</v>
      </c>
      <c r="AG104" s="493">
        <v>0</v>
      </c>
      <c r="AH104" s="493">
        <v>0</v>
      </c>
      <c r="AI104" s="493">
        <v>0</v>
      </c>
      <c r="AJ104" s="493">
        <v>0</v>
      </c>
      <c r="AK104" s="493">
        <v>0</v>
      </c>
      <c r="AL104" s="493">
        <v>0</v>
      </c>
      <c r="AM104" s="493">
        <v>0</v>
      </c>
      <c r="AN104" s="493">
        <v>0</v>
      </c>
      <c r="AO104" s="493">
        <v>0</v>
      </c>
      <c r="AP104" s="493">
        <v>0</v>
      </c>
      <c r="AQ104" s="493">
        <v>0</v>
      </c>
      <c r="AR104" s="493">
        <v>0</v>
      </c>
      <c r="AS104" s="493">
        <v>0</v>
      </c>
      <c r="AT104" s="493">
        <v>0</v>
      </c>
      <c r="AU104" s="493">
        <v>0</v>
      </c>
      <c r="AV104" s="493">
        <v>0</v>
      </c>
      <c r="AW104" s="493">
        <v>0</v>
      </c>
      <c r="AX104" s="493">
        <v>0</v>
      </c>
      <c r="AY104" s="493">
        <v>0</v>
      </c>
      <c r="AZ104" s="493">
        <v>0</v>
      </c>
      <c r="BA104" s="493">
        <v>0</v>
      </c>
      <c r="BB104" s="493">
        <v>0</v>
      </c>
      <c r="BC104" s="493">
        <v>0</v>
      </c>
      <c r="BD104" s="493">
        <v>0</v>
      </c>
      <c r="BE104" s="493">
        <v>0</v>
      </c>
      <c r="BF104" s="493">
        <v>0</v>
      </c>
      <c r="BG104" s="493">
        <v>0</v>
      </c>
      <c r="BH104" s="493">
        <v>0</v>
      </c>
      <c r="BI104" s="493">
        <v>0</v>
      </c>
      <c r="BJ104" s="493">
        <v>0</v>
      </c>
      <c r="BK104" s="493">
        <v>0</v>
      </c>
      <c r="BL104" s="493">
        <v>0</v>
      </c>
      <c r="BM104" s="493">
        <v>0</v>
      </c>
      <c r="BN104" s="493">
        <v>0</v>
      </c>
      <c r="BO104" s="493">
        <v>0</v>
      </c>
      <c r="BP104" s="493">
        <v>0</v>
      </c>
      <c r="BQ104" s="493">
        <v>0</v>
      </c>
      <c r="BR104" s="493">
        <v>0</v>
      </c>
      <c r="BS104" s="493">
        <v>0</v>
      </c>
      <c r="BT104" s="493">
        <v>0</v>
      </c>
      <c r="BU104" s="493">
        <v>0</v>
      </c>
      <c r="BV104" s="493">
        <v>0</v>
      </c>
      <c r="BW104" s="493">
        <v>0</v>
      </c>
      <c r="BX104" s="493">
        <v>0</v>
      </c>
      <c r="BY104" s="493">
        <v>0</v>
      </c>
      <c r="BZ104" s="493">
        <v>0</v>
      </c>
      <c r="CA104" s="493">
        <v>0</v>
      </c>
      <c r="CB104" s="493">
        <v>0</v>
      </c>
      <c r="CC104" s="493">
        <v>0</v>
      </c>
      <c r="CD104" s="493">
        <v>0</v>
      </c>
      <c r="CE104" s="493">
        <v>0</v>
      </c>
      <c r="CF104" s="493">
        <v>0</v>
      </c>
      <c r="CG104" s="493">
        <v>0</v>
      </c>
      <c r="CH104" s="493">
        <v>0</v>
      </c>
      <c r="CI104" s="493">
        <v>0</v>
      </c>
      <c r="CJ104" s="493">
        <v>0</v>
      </c>
      <c r="CK104" s="493">
        <v>0</v>
      </c>
      <c r="CL104" s="493">
        <v>0</v>
      </c>
      <c r="CM104" s="493">
        <v>0</v>
      </c>
      <c r="CN104" s="493">
        <v>0</v>
      </c>
      <c r="CO104" s="493">
        <v>0</v>
      </c>
      <c r="CP104" s="493">
        <v>0</v>
      </c>
      <c r="CQ104" s="493">
        <v>0</v>
      </c>
      <c r="CR104" s="493">
        <v>0</v>
      </c>
      <c r="CS104" s="493">
        <v>0</v>
      </c>
      <c r="CT104" s="493">
        <v>0</v>
      </c>
      <c r="CU104" s="493">
        <v>0</v>
      </c>
      <c r="CV104" s="493">
        <v>0</v>
      </c>
      <c r="CW104" s="493">
        <v>0</v>
      </c>
      <c r="CX104" s="493">
        <v>0</v>
      </c>
      <c r="CY104" s="493">
        <v>0</v>
      </c>
      <c r="CZ104" s="493">
        <v>0</v>
      </c>
      <c r="DA104" s="493">
        <v>0</v>
      </c>
      <c r="DB104" s="493">
        <v>0</v>
      </c>
      <c r="DC104" s="493">
        <v>0</v>
      </c>
      <c r="DD104" s="493">
        <v>0</v>
      </c>
      <c r="DE104" s="493">
        <v>0</v>
      </c>
      <c r="DF104" s="493">
        <v>0</v>
      </c>
      <c r="DG104" s="493">
        <v>0</v>
      </c>
      <c r="DH104" s="493">
        <v>0</v>
      </c>
      <c r="DI104" s="493">
        <v>0</v>
      </c>
      <c r="DJ104" s="493">
        <v>0</v>
      </c>
      <c r="DK104" s="493">
        <v>0</v>
      </c>
      <c r="DL104" s="493">
        <v>0</v>
      </c>
      <c r="DM104" s="493">
        <v>0</v>
      </c>
      <c r="DN104" s="493">
        <v>0</v>
      </c>
      <c r="DO104" s="493">
        <v>0</v>
      </c>
      <c r="DP104" s="493">
        <v>0</v>
      </c>
      <c r="DQ104" s="493">
        <v>0</v>
      </c>
      <c r="DR104" s="493">
        <v>0</v>
      </c>
      <c r="DS104" s="493">
        <v>0</v>
      </c>
      <c r="DT104" s="493">
        <v>0</v>
      </c>
      <c r="DU104" s="493">
        <v>0</v>
      </c>
      <c r="DV104" s="493">
        <v>0</v>
      </c>
      <c r="DW104" s="493">
        <v>0</v>
      </c>
      <c r="DX104" s="493">
        <v>0</v>
      </c>
      <c r="DY104" s="493">
        <v>0</v>
      </c>
      <c r="DZ104" s="493">
        <v>0</v>
      </c>
      <c r="EA104" s="493">
        <v>0</v>
      </c>
      <c r="EB104" s="493">
        <v>0</v>
      </c>
      <c r="EC104" s="493">
        <v>0</v>
      </c>
      <c r="ED104" s="493">
        <v>0</v>
      </c>
      <c r="EE104" s="493">
        <v>0</v>
      </c>
      <c r="EF104" s="493">
        <v>0</v>
      </c>
      <c r="EG104" s="493">
        <v>0</v>
      </c>
      <c r="EH104" s="493">
        <v>0</v>
      </c>
      <c r="EI104" s="493">
        <v>0</v>
      </c>
      <c r="EJ104" s="493">
        <v>0</v>
      </c>
      <c r="EK104" s="493">
        <v>0</v>
      </c>
      <c r="EL104" s="493">
        <v>0</v>
      </c>
      <c r="EM104" s="493">
        <v>0</v>
      </c>
      <c r="EN104" s="493">
        <v>0</v>
      </c>
      <c r="EO104" s="493">
        <v>0</v>
      </c>
      <c r="EP104" s="493">
        <v>0</v>
      </c>
      <c r="EQ104" s="493">
        <v>0</v>
      </c>
      <c r="ER104" s="493">
        <v>0</v>
      </c>
      <c r="ES104" s="493">
        <v>0</v>
      </c>
      <c r="ET104" s="493">
        <v>0</v>
      </c>
      <c r="EU104" s="493">
        <v>0</v>
      </c>
      <c r="EV104" s="493">
        <v>0</v>
      </c>
      <c r="EW104" s="493">
        <v>0</v>
      </c>
      <c r="EX104" s="493">
        <v>0</v>
      </c>
      <c r="EY104" s="493">
        <v>0</v>
      </c>
      <c r="EZ104" s="493">
        <v>0</v>
      </c>
      <c r="FA104" s="493">
        <v>0</v>
      </c>
      <c r="FB104" s="493">
        <v>0</v>
      </c>
      <c r="FC104" s="493">
        <v>0</v>
      </c>
      <c r="FD104" s="493">
        <v>0</v>
      </c>
      <c r="FE104" s="493">
        <v>0</v>
      </c>
      <c r="FF104" s="493">
        <v>0</v>
      </c>
      <c r="FG104" s="493">
        <v>0</v>
      </c>
      <c r="FH104" s="493">
        <v>0</v>
      </c>
      <c r="FI104" s="493">
        <v>0</v>
      </c>
      <c r="FJ104" s="493">
        <v>0</v>
      </c>
      <c r="FK104" s="493">
        <v>0</v>
      </c>
      <c r="FL104" s="493">
        <v>0</v>
      </c>
      <c r="FM104" s="493">
        <v>0</v>
      </c>
      <c r="FN104" s="493">
        <v>0</v>
      </c>
      <c r="FO104" s="493">
        <v>0</v>
      </c>
      <c r="FP104" s="493">
        <v>0</v>
      </c>
      <c r="FQ104" s="493">
        <v>0</v>
      </c>
      <c r="FR104" s="493">
        <v>0</v>
      </c>
      <c r="FS104" s="493">
        <v>0</v>
      </c>
      <c r="FT104" s="493">
        <v>0</v>
      </c>
      <c r="FU104" s="493">
        <v>0</v>
      </c>
      <c r="FV104" s="493">
        <v>0</v>
      </c>
      <c r="FW104" s="493">
        <v>0</v>
      </c>
      <c r="FX104" s="493">
        <v>0</v>
      </c>
      <c r="FY104" s="493">
        <v>0</v>
      </c>
      <c r="FZ104" s="493">
        <v>0</v>
      </c>
      <c r="GA104" s="493">
        <v>0</v>
      </c>
      <c r="GB104" s="493">
        <v>0</v>
      </c>
      <c r="GC104" s="493">
        <v>0</v>
      </c>
      <c r="GD104" s="493">
        <v>0</v>
      </c>
      <c r="GE104" s="493">
        <v>0</v>
      </c>
      <c r="GF104" s="493">
        <v>0</v>
      </c>
      <c r="GG104" s="493">
        <v>0</v>
      </c>
      <c r="GH104" s="493">
        <v>0</v>
      </c>
      <c r="GI104" s="493">
        <v>0</v>
      </c>
      <c r="GJ104" s="493">
        <v>0</v>
      </c>
      <c r="GK104" s="493">
        <v>0</v>
      </c>
      <c r="GL104" s="493">
        <v>0</v>
      </c>
      <c r="GM104" s="493">
        <v>0</v>
      </c>
      <c r="GN104" s="493">
        <v>0</v>
      </c>
      <c r="GO104" s="493">
        <v>0</v>
      </c>
      <c r="GP104" s="493">
        <v>0</v>
      </c>
      <c r="GQ104" s="493">
        <v>0</v>
      </c>
      <c r="GR104" s="493">
        <v>0</v>
      </c>
      <c r="GS104" s="493">
        <v>0</v>
      </c>
      <c r="GT104" s="493">
        <v>0</v>
      </c>
      <c r="GU104" s="493">
        <v>0</v>
      </c>
      <c r="GV104" s="493">
        <v>0</v>
      </c>
      <c r="GW104" s="493">
        <v>0</v>
      </c>
      <c r="GX104" s="493">
        <v>0</v>
      </c>
      <c r="GY104" s="493">
        <v>0</v>
      </c>
      <c r="GZ104" s="493">
        <v>0</v>
      </c>
      <c r="HA104" s="493">
        <v>0</v>
      </c>
      <c r="HB104" s="493">
        <v>0</v>
      </c>
      <c r="HC104" s="493">
        <v>0</v>
      </c>
      <c r="HD104" s="493">
        <v>0</v>
      </c>
      <c r="HE104" s="493">
        <v>0</v>
      </c>
      <c r="HF104" s="493">
        <v>0</v>
      </c>
      <c r="HG104" s="493">
        <v>0</v>
      </c>
      <c r="HH104" s="493">
        <v>0</v>
      </c>
      <c r="HI104" s="493">
        <v>0</v>
      </c>
      <c r="HJ104" s="493">
        <v>0</v>
      </c>
      <c r="HK104" s="493">
        <v>0</v>
      </c>
      <c r="HL104" s="493">
        <v>0</v>
      </c>
      <c r="HM104" s="493">
        <v>0</v>
      </c>
      <c r="HN104" s="493">
        <v>0</v>
      </c>
      <c r="HO104" s="493">
        <v>0</v>
      </c>
      <c r="HP104" s="493">
        <v>0</v>
      </c>
      <c r="HQ104" s="493">
        <v>0</v>
      </c>
      <c r="HR104" s="493">
        <v>0</v>
      </c>
      <c r="HS104" s="493">
        <v>0</v>
      </c>
      <c r="HT104" s="493">
        <v>0</v>
      </c>
      <c r="HU104" s="493">
        <v>0</v>
      </c>
      <c r="HV104" s="493">
        <v>0</v>
      </c>
      <c r="HW104" s="493">
        <v>0</v>
      </c>
      <c r="HX104" s="493">
        <v>0</v>
      </c>
      <c r="HY104" s="493">
        <v>0</v>
      </c>
      <c r="HZ104" s="493">
        <v>0</v>
      </c>
      <c r="IA104" s="493">
        <v>0</v>
      </c>
      <c r="IB104" s="493">
        <v>0</v>
      </c>
      <c r="IC104" s="493">
        <v>0</v>
      </c>
      <c r="ID104" s="493">
        <v>0</v>
      </c>
      <c r="IE104" s="493">
        <v>0</v>
      </c>
      <c r="IF104" s="493">
        <v>0</v>
      </c>
      <c r="IG104" s="493">
        <v>0</v>
      </c>
      <c r="IH104" s="493">
        <v>0</v>
      </c>
      <c r="II104" s="493">
        <v>0</v>
      </c>
      <c r="IJ104" s="493">
        <v>0</v>
      </c>
      <c r="IK104" s="493">
        <v>0</v>
      </c>
      <c r="IL104" s="493">
        <v>0</v>
      </c>
      <c r="IM104" s="493">
        <v>0</v>
      </c>
      <c r="IN104" s="493">
        <v>0</v>
      </c>
      <c r="IO104" s="493">
        <v>0</v>
      </c>
      <c r="IP104" s="493">
        <v>0</v>
      </c>
      <c r="IQ104" s="493">
        <v>0</v>
      </c>
      <c r="IR104" s="493">
        <v>0</v>
      </c>
      <c r="IS104" s="493">
        <v>0</v>
      </c>
      <c r="IT104" s="493">
        <v>0</v>
      </c>
      <c r="IU104" s="493">
        <v>0</v>
      </c>
      <c r="IV104" s="493">
        <v>0</v>
      </c>
      <c r="IW104" s="493">
        <v>0</v>
      </c>
      <c r="IX104" s="493">
        <v>0</v>
      </c>
      <c r="IY104" s="493">
        <v>0</v>
      </c>
      <c r="IZ104" s="493">
        <v>0</v>
      </c>
      <c r="JA104" s="493">
        <v>0</v>
      </c>
      <c r="JB104" s="493">
        <v>0</v>
      </c>
      <c r="JC104" s="493">
        <v>0</v>
      </c>
      <c r="JD104" s="493">
        <v>0</v>
      </c>
      <c r="JE104" s="493">
        <v>0</v>
      </c>
      <c r="JF104" s="493">
        <v>0</v>
      </c>
      <c r="JG104" s="493">
        <v>0</v>
      </c>
      <c r="JH104" s="493">
        <v>0</v>
      </c>
      <c r="JI104" s="493">
        <v>0</v>
      </c>
      <c r="JJ104" s="493">
        <v>0</v>
      </c>
      <c r="JK104" s="493">
        <v>0</v>
      </c>
      <c r="JL104" s="493">
        <v>0</v>
      </c>
      <c r="JM104" s="493">
        <v>0</v>
      </c>
      <c r="JN104" s="493">
        <v>0</v>
      </c>
      <c r="JO104" s="493">
        <v>0</v>
      </c>
      <c r="JP104" s="493">
        <v>0</v>
      </c>
      <c r="JQ104" s="493">
        <v>0</v>
      </c>
      <c r="JR104" s="493">
        <v>0</v>
      </c>
      <c r="JS104" s="493">
        <v>0</v>
      </c>
      <c r="JT104" s="493">
        <v>0</v>
      </c>
      <c r="JU104" s="493">
        <v>0</v>
      </c>
      <c r="JV104" s="493">
        <v>0</v>
      </c>
      <c r="JW104" s="493">
        <v>0</v>
      </c>
      <c r="JX104" s="493">
        <v>0</v>
      </c>
      <c r="JY104" s="493">
        <v>0</v>
      </c>
      <c r="JZ104" s="493">
        <v>0</v>
      </c>
      <c r="KA104" s="493">
        <v>0</v>
      </c>
      <c r="KB104" s="493">
        <v>0</v>
      </c>
      <c r="KC104" s="493">
        <v>0</v>
      </c>
      <c r="KD104" s="493">
        <v>0</v>
      </c>
      <c r="KE104" s="493">
        <v>0</v>
      </c>
      <c r="KF104" s="493">
        <v>0</v>
      </c>
      <c r="KG104" s="493">
        <v>0</v>
      </c>
      <c r="KH104" s="493">
        <v>0</v>
      </c>
      <c r="KI104" s="493">
        <v>0</v>
      </c>
      <c r="KJ104" s="493">
        <v>0</v>
      </c>
      <c r="KK104" s="493">
        <v>0</v>
      </c>
      <c r="KL104" s="493">
        <v>0</v>
      </c>
      <c r="KM104" s="493">
        <v>0</v>
      </c>
      <c r="KN104" s="493">
        <v>0</v>
      </c>
      <c r="KO104" s="493">
        <v>0</v>
      </c>
      <c r="KP104" s="493">
        <v>0</v>
      </c>
      <c r="KQ104" s="493">
        <v>0</v>
      </c>
      <c r="KR104" s="493">
        <v>0</v>
      </c>
      <c r="KS104" s="493">
        <v>0</v>
      </c>
      <c r="KT104" s="493">
        <v>0</v>
      </c>
      <c r="KU104" s="493">
        <v>0</v>
      </c>
      <c r="KV104" s="493">
        <v>0</v>
      </c>
      <c r="KW104" s="493">
        <v>0</v>
      </c>
      <c r="KX104" s="493">
        <v>0</v>
      </c>
      <c r="KY104" s="493">
        <v>0</v>
      </c>
      <c r="KZ104" s="493">
        <v>0</v>
      </c>
      <c r="LA104" s="493">
        <v>0</v>
      </c>
      <c r="LB104" s="493">
        <v>0</v>
      </c>
      <c r="LC104" s="493">
        <v>0</v>
      </c>
      <c r="LD104" s="493">
        <v>0</v>
      </c>
      <c r="LE104" s="493">
        <v>0</v>
      </c>
      <c r="LF104" s="493">
        <v>0</v>
      </c>
      <c r="LG104" s="493">
        <v>0</v>
      </c>
      <c r="LH104" s="493">
        <v>0</v>
      </c>
      <c r="LI104" s="493">
        <v>0</v>
      </c>
      <c r="LJ104" s="493">
        <v>0</v>
      </c>
      <c r="LK104" s="493">
        <v>0</v>
      </c>
      <c r="LL104" s="493">
        <v>0</v>
      </c>
      <c r="LM104" s="493">
        <v>0</v>
      </c>
      <c r="LN104" s="493">
        <v>0</v>
      </c>
      <c r="LO104" s="493">
        <v>0</v>
      </c>
      <c r="LP104" s="493">
        <v>0</v>
      </c>
      <c r="LQ104" s="493">
        <v>0</v>
      </c>
      <c r="LR104" s="493">
        <v>0</v>
      </c>
      <c r="LS104" s="493">
        <v>0</v>
      </c>
      <c r="LT104" s="493">
        <v>0</v>
      </c>
      <c r="LU104" s="493">
        <v>0</v>
      </c>
      <c r="LV104" s="493">
        <v>0</v>
      </c>
      <c r="LW104" s="493">
        <v>0</v>
      </c>
      <c r="LX104" s="493">
        <v>0</v>
      </c>
      <c r="LY104" s="493">
        <v>0</v>
      </c>
      <c r="LZ104" s="493">
        <v>0</v>
      </c>
      <c r="MA104" s="493">
        <v>0</v>
      </c>
      <c r="MB104" s="493">
        <v>0</v>
      </c>
      <c r="MC104" s="493">
        <v>0</v>
      </c>
      <c r="MD104" s="493">
        <v>0</v>
      </c>
      <c r="ME104" s="493">
        <v>0</v>
      </c>
      <c r="MF104" s="493">
        <v>0</v>
      </c>
      <c r="MG104" s="493">
        <v>0</v>
      </c>
      <c r="MH104" s="493">
        <v>0</v>
      </c>
      <c r="MI104" s="493">
        <v>0</v>
      </c>
      <c r="MJ104" s="493">
        <v>0</v>
      </c>
      <c r="MK104" s="493">
        <v>0</v>
      </c>
      <c r="ML104" s="493">
        <v>0</v>
      </c>
      <c r="MM104" s="493">
        <v>0</v>
      </c>
      <c r="MN104" s="493">
        <v>0</v>
      </c>
      <c r="MO104" s="493">
        <v>0</v>
      </c>
      <c r="MP104" s="493">
        <v>0</v>
      </c>
      <c r="MQ104" s="493">
        <v>0</v>
      </c>
      <c r="MR104" s="493">
        <v>0</v>
      </c>
      <c r="MS104" s="493">
        <v>0</v>
      </c>
      <c r="MT104" s="493">
        <v>0</v>
      </c>
      <c r="MU104" s="493">
        <v>0</v>
      </c>
      <c r="MV104" s="493">
        <v>0</v>
      </c>
      <c r="MW104" s="493">
        <v>0</v>
      </c>
      <c r="MX104" s="493">
        <v>0</v>
      </c>
      <c r="MY104" s="493">
        <v>0</v>
      </c>
      <c r="MZ104" s="493">
        <v>0</v>
      </c>
      <c r="NA104" s="493">
        <v>0</v>
      </c>
      <c r="NB104" s="493">
        <v>0</v>
      </c>
      <c r="NC104" s="493">
        <v>0</v>
      </c>
      <c r="ND104" s="493">
        <v>0</v>
      </c>
      <c r="NE104" s="493">
        <v>0</v>
      </c>
      <c r="NF104" s="493">
        <v>0</v>
      </c>
      <c r="NG104" s="493">
        <v>0</v>
      </c>
      <c r="NH104" s="493">
        <v>0</v>
      </c>
      <c r="NI104" s="493">
        <v>0</v>
      </c>
      <c r="NJ104" s="493">
        <v>0</v>
      </c>
      <c r="NK104" s="493">
        <v>0</v>
      </c>
      <c r="NL104" s="493">
        <v>0</v>
      </c>
      <c r="NM104" s="493">
        <v>0</v>
      </c>
      <c r="NN104" s="493">
        <v>0</v>
      </c>
      <c r="NO104" s="493">
        <v>0</v>
      </c>
      <c r="NP104" s="493">
        <v>0</v>
      </c>
      <c r="NQ104" s="493">
        <v>0</v>
      </c>
      <c r="NR104" s="493">
        <v>0</v>
      </c>
      <c r="NS104" s="493">
        <v>0</v>
      </c>
      <c r="NT104" s="493">
        <v>0</v>
      </c>
      <c r="NU104" s="493">
        <v>0</v>
      </c>
      <c r="NV104" s="493">
        <v>0</v>
      </c>
      <c r="NW104" s="493">
        <v>0</v>
      </c>
      <c r="NX104" s="493">
        <v>0</v>
      </c>
      <c r="NY104" s="493">
        <v>0</v>
      </c>
      <c r="NZ104" s="493">
        <v>0</v>
      </c>
      <c r="OA104" s="493">
        <v>0</v>
      </c>
      <c r="OB104" s="493">
        <v>0</v>
      </c>
      <c r="OC104" s="493">
        <v>0</v>
      </c>
      <c r="OD104" s="493">
        <v>0</v>
      </c>
      <c r="OE104" s="493">
        <v>0</v>
      </c>
      <c r="OF104" s="493">
        <v>0</v>
      </c>
      <c r="OG104" s="493">
        <v>0</v>
      </c>
      <c r="OH104" s="493">
        <v>0</v>
      </c>
      <c r="OI104" s="493">
        <v>0</v>
      </c>
      <c r="OJ104" s="493">
        <v>0</v>
      </c>
      <c r="OK104" s="493">
        <v>0</v>
      </c>
      <c r="OL104" s="493">
        <v>0</v>
      </c>
      <c r="OM104" s="493">
        <v>0</v>
      </c>
      <c r="ON104" s="493">
        <v>0</v>
      </c>
      <c r="OO104" s="493">
        <v>0</v>
      </c>
      <c r="OP104" s="493">
        <v>0</v>
      </c>
      <c r="OQ104" s="493">
        <v>0</v>
      </c>
      <c r="OR104" s="493">
        <v>0</v>
      </c>
      <c r="OS104" s="493">
        <v>0</v>
      </c>
      <c r="OT104" s="493">
        <v>0</v>
      </c>
      <c r="OU104" s="493">
        <v>0</v>
      </c>
      <c r="OV104" s="493">
        <v>0</v>
      </c>
      <c r="OW104" s="493">
        <v>0</v>
      </c>
      <c r="OX104" s="493">
        <v>0</v>
      </c>
      <c r="OY104" s="493">
        <v>0</v>
      </c>
      <c r="OZ104" s="493">
        <v>0</v>
      </c>
      <c r="PA104" s="493">
        <v>0</v>
      </c>
      <c r="PB104" s="493">
        <v>0</v>
      </c>
      <c r="PC104" s="493">
        <v>0</v>
      </c>
      <c r="PD104" s="493">
        <v>0</v>
      </c>
      <c r="PE104" s="493">
        <v>0</v>
      </c>
      <c r="PF104" s="493">
        <v>0</v>
      </c>
      <c r="PG104" s="493">
        <v>0</v>
      </c>
      <c r="PH104" s="493">
        <v>0</v>
      </c>
      <c r="PI104" s="493">
        <v>0</v>
      </c>
      <c r="PJ104" s="493">
        <v>0</v>
      </c>
      <c r="PK104" s="493">
        <v>0</v>
      </c>
      <c r="PL104" s="493">
        <v>0</v>
      </c>
      <c r="PM104" s="493">
        <v>0</v>
      </c>
      <c r="PN104" s="493">
        <v>0</v>
      </c>
      <c r="PO104" s="493">
        <v>0</v>
      </c>
      <c r="PP104" s="493">
        <v>0</v>
      </c>
      <c r="PQ104" s="493">
        <v>0</v>
      </c>
      <c r="PR104" s="493">
        <v>0</v>
      </c>
      <c r="PS104" s="493">
        <v>0</v>
      </c>
      <c r="PT104" s="493">
        <v>0</v>
      </c>
      <c r="PU104" s="493">
        <v>0</v>
      </c>
      <c r="PV104" s="493">
        <v>0</v>
      </c>
      <c r="PW104" s="493">
        <v>0</v>
      </c>
      <c r="PX104" s="493">
        <v>0</v>
      </c>
      <c r="PY104" s="493">
        <v>0</v>
      </c>
      <c r="PZ104" s="493">
        <v>0</v>
      </c>
      <c r="QA104" s="493">
        <v>0</v>
      </c>
      <c r="QB104" s="493">
        <v>0</v>
      </c>
      <c r="QC104" s="493">
        <v>0</v>
      </c>
      <c r="QD104" s="493">
        <v>0</v>
      </c>
      <c r="QE104" s="493">
        <v>0</v>
      </c>
      <c r="QF104" s="493">
        <v>0</v>
      </c>
      <c r="QG104" s="493">
        <v>0</v>
      </c>
      <c r="QH104" s="493">
        <v>0</v>
      </c>
      <c r="QI104" s="493">
        <v>0</v>
      </c>
      <c r="QJ104" s="493">
        <v>0</v>
      </c>
      <c r="QK104" s="493">
        <v>0</v>
      </c>
      <c r="QL104" s="493">
        <v>0</v>
      </c>
      <c r="QM104" s="493">
        <v>0</v>
      </c>
      <c r="QN104" s="493">
        <v>0</v>
      </c>
      <c r="QO104" s="493">
        <v>0</v>
      </c>
      <c r="QP104" s="493">
        <v>0</v>
      </c>
      <c r="QQ104" s="493">
        <v>0</v>
      </c>
      <c r="QR104" s="493">
        <v>0</v>
      </c>
      <c r="QS104" s="493">
        <v>0</v>
      </c>
      <c r="QT104" s="493">
        <v>0</v>
      </c>
      <c r="QU104" s="493">
        <v>0</v>
      </c>
      <c r="QV104" s="493">
        <v>0</v>
      </c>
      <c r="QW104" s="493">
        <v>0</v>
      </c>
      <c r="QX104" s="493">
        <v>0</v>
      </c>
      <c r="QY104" s="493">
        <v>0</v>
      </c>
      <c r="QZ104" s="493">
        <v>0</v>
      </c>
      <c r="RA104" s="493">
        <v>0</v>
      </c>
      <c r="RB104" s="493">
        <v>0</v>
      </c>
      <c r="RC104" s="493">
        <v>0</v>
      </c>
      <c r="RD104" s="493">
        <v>0</v>
      </c>
      <c r="RE104" s="493">
        <v>0</v>
      </c>
      <c r="RF104" s="493">
        <v>0</v>
      </c>
      <c r="RG104" s="493">
        <v>0</v>
      </c>
      <c r="RH104" s="493">
        <v>0</v>
      </c>
      <c r="RI104" s="493">
        <v>0</v>
      </c>
      <c r="RJ104" s="493">
        <v>0</v>
      </c>
      <c r="RK104" s="493">
        <v>0</v>
      </c>
      <c r="RL104" s="493">
        <v>0</v>
      </c>
      <c r="RM104" s="493">
        <v>0</v>
      </c>
      <c r="RN104" s="493">
        <v>0</v>
      </c>
      <c r="RO104" s="493">
        <v>0</v>
      </c>
      <c r="RP104" s="493">
        <v>0</v>
      </c>
      <c r="RQ104" s="493">
        <v>0</v>
      </c>
      <c r="RR104" s="493">
        <v>0</v>
      </c>
      <c r="RS104" s="493">
        <v>0</v>
      </c>
      <c r="RT104" s="493">
        <v>0</v>
      </c>
      <c r="RU104" s="493">
        <v>0</v>
      </c>
      <c r="RV104" s="493">
        <v>0</v>
      </c>
      <c r="RW104" s="493">
        <v>0</v>
      </c>
      <c r="RX104" s="493">
        <v>0</v>
      </c>
      <c r="RY104" s="493">
        <v>0</v>
      </c>
      <c r="RZ104" s="493">
        <v>0</v>
      </c>
      <c r="SA104" s="493">
        <v>0</v>
      </c>
      <c r="SB104" s="493">
        <v>0</v>
      </c>
      <c r="SC104" s="493">
        <v>0</v>
      </c>
      <c r="SD104" s="493">
        <v>0</v>
      </c>
      <c r="SE104" s="493">
        <v>0</v>
      </c>
      <c r="SF104" s="493">
        <v>0</v>
      </c>
      <c r="SG104" s="493">
        <v>0</v>
      </c>
      <c r="SH104" s="493">
        <v>0</v>
      </c>
      <c r="SI104" s="471"/>
      <c r="SJ104" s="452"/>
      <c r="SK104" s="440"/>
      <c r="SL104" s="440"/>
      <c r="SM104" s="440"/>
    </row>
    <row r="105" spans="1:507" outlineLevel="3" x14ac:dyDescent="0.25">
      <c r="A105" s="440"/>
      <c r="B105" s="449"/>
      <c r="C105" s="659">
        <f t="shared" si="89"/>
        <v>4</v>
      </c>
      <c r="D105" s="471"/>
      <c r="E105" s="529"/>
      <c r="F105" s="529"/>
      <c r="G105" s="471"/>
      <c r="H105" s="683"/>
      <c r="I105" s="683" t="s">
        <v>882</v>
      </c>
      <c r="J105" s="684">
        <f t="shared" si="88"/>
        <v>26</v>
      </c>
      <c r="K105" s="685">
        <v>0</v>
      </c>
      <c r="L105" s="685">
        <v>0</v>
      </c>
      <c r="M105" s="685">
        <v>0</v>
      </c>
      <c r="N105" s="685">
        <v>0</v>
      </c>
      <c r="O105" s="685">
        <v>0</v>
      </c>
      <c r="P105" s="685">
        <v>0</v>
      </c>
      <c r="Q105" s="685">
        <v>0</v>
      </c>
      <c r="R105" s="685">
        <v>0</v>
      </c>
      <c r="S105" s="685">
        <v>0</v>
      </c>
      <c r="T105" s="685">
        <v>0</v>
      </c>
      <c r="U105" s="685">
        <v>0</v>
      </c>
      <c r="V105" s="685">
        <v>0</v>
      </c>
      <c r="W105" s="685">
        <v>0</v>
      </c>
      <c r="X105" s="685">
        <v>0</v>
      </c>
      <c r="Y105" s="685">
        <v>0</v>
      </c>
      <c r="Z105" s="685">
        <v>0</v>
      </c>
      <c r="AA105" s="685">
        <v>0</v>
      </c>
      <c r="AB105" s="685">
        <v>0</v>
      </c>
      <c r="AC105" s="685">
        <v>0</v>
      </c>
      <c r="AD105" s="685">
        <v>0</v>
      </c>
      <c r="AE105" s="685">
        <v>0</v>
      </c>
      <c r="AF105" s="685">
        <v>0</v>
      </c>
      <c r="AG105" s="685">
        <v>0</v>
      </c>
      <c r="AH105" s="685">
        <v>0</v>
      </c>
      <c r="AI105" s="685">
        <v>0</v>
      </c>
      <c r="AJ105" s="685">
        <v>0</v>
      </c>
      <c r="AK105" s="685">
        <v>0</v>
      </c>
      <c r="AL105" s="685">
        <v>0</v>
      </c>
      <c r="AM105" s="685">
        <v>0</v>
      </c>
      <c r="AN105" s="685">
        <v>0</v>
      </c>
      <c r="AO105" s="685">
        <v>0</v>
      </c>
      <c r="AP105" s="685">
        <v>0</v>
      </c>
      <c r="AQ105" s="685">
        <v>0</v>
      </c>
      <c r="AR105" s="685">
        <v>0</v>
      </c>
      <c r="AS105" s="685">
        <v>0</v>
      </c>
      <c r="AT105" s="685">
        <v>0</v>
      </c>
      <c r="AU105" s="685">
        <v>0</v>
      </c>
      <c r="AV105" s="685">
        <v>0</v>
      </c>
      <c r="AW105" s="685">
        <v>0</v>
      </c>
      <c r="AX105" s="685">
        <v>0</v>
      </c>
      <c r="AY105" s="685">
        <v>0</v>
      </c>
      <c r="AZ105" s="685">
        <v>0</v>
      </c>
      <c r="BA105" s="685">
        <v>0</v>
      </c>
      <c r="BB105" s="685">
        <v>0</v>
      </c>
      <c r="BC105" s="685">
        <v>0</v>
      </c>
      <c r="BD105" s="685">
        <v>0</v>
      </c>
      <c r="BE105" s="685">
        <v>0</v>
      </c>
      <c r="BF105" s="685">
        <v>0</v>
      </c>
      <c r="BG105" s="685">
        <v>0</v>
      </c>
      <c r="BH105" s="685">
        <v>0</v>
      </c>
      <c r="BI105" s="685">
        <v>0</v>
      </c>
      <c r="BJ105" s="685">
        <v>0</v>
      </c>
      <c r="BK105" s="685">
        <v>0</v>
      </c>
      <c r="BL105" s="685">
        <v>0</v>
      </c>
      <c r="BM105" s="685">
        <v>0</v>
      </c>
      <c r="BN105" s="685">
        <v>0</v>
      </c>
      <c r="BO105" s="685">
        <v>0</v>
      </c>
      <c r="BP105" s="685">
        <v>0</v>
      </c>
      <c r="BQ105" s="685">
        <v>0</v>
      </c>
      <c r="BR105" s="685">
        <v>0</v>
      </c>
      <c r="BS105" s="685">
        <v>0</v>
      </c>
      <c r="BT105" s="685">
        <v>0</v>
      </c>
      <c r="BU105" s="685">
        <v>0</v>
      </c>
      <c r="BV105" s="685">
        <v>0</v>
      </c>
      <c r="BW105" s="685">
        <v>0</v>
      </c>
      <c r="BX105" s="685">
        <v>0</v>
      </c>
      <c r="BY105" s="685">
        <v>0</v>
      </c>
      <c r="BZ105" s="685">
        <v>0</v>
      </c>
      <c r="CA105" s="685">
        <v>0</v>
      </c>
      <c r="CB105" s="685">
        <v>0</v>
      </c>
      <c r="CC105" s="685">
        <v>0</v>
      </c>
      <c r="CD105" s="685">
        <v>0</v>
      </c>
      <c r="CE105" s="685">
        <v>0</v>
      </c>
      <c r="CF105" s="685">
        <v>0</v>
      </c>
      <c r="CG105" s="685">
        <v>0</v>
      </c>
      <c r="CH105" s="685">
        <v>0</v>
      </c>
      <c r="CI105" s="685">
        <v>0</v>
      </c>
      <c r="CJ105" s="685">
        <v>0</v>
      </c>
      <c r="CK105" s="685">
        <v>0</v>
      </c>
      <c r="CL105" s="685">
        <v>0</v>
      </c>
      <c r="CM105" s="685">
        <v>0</v>
      </c>
      <c r="CN105" s="685">
        <v>0</v>
      </c>
      <c r="CO105" s="685">
        <v>0</v>
      </c>
      <c r="CP105" s="685">
        <v>0</v>
      </c>
      <c r="CQ105" s="685">
        <v>0</v>
      </c>
      <c r="CR105" s="685">
        <v>0</v>
      </c>
      <c r="CS105" s="685">
        <v>0</v>
      </c>
      <c r="CT105" s="685">
        <v>0</v>
      </c>
      <c r="CU105" s="685">
        <v>0</v>
      </c>
      <c r="CV105" s="685">
        <v>0</v>
      </c>
      <c r="CW105" s="685">
        <v>0</v>
      </c>
      <c r="CX105" s="685">
        <v>0</v>
      </c>
      <c r="CY105" s="685">
        <v>0</v>
      </c>
      <c r="CZ105" s="685">
        <v>0</v>
      </c>
      <c r="DA105" s="685">
        <v>0</v>
      </c>
      <c r="DB105" s="685">
        <v>0</v>
      </c>
      <c r="DC105" s="685">
        <v>0</v>
      </c>
      <c r="DD105" s="685">
        <v>0</v>
      </c>
      <c r="DE105" s="685">
        <v>0</v>
      </c>
      <c r="DF105" s="685">
        <v>0</v>
      </c>
      <c r="DG105" s="685">
        <v>0</v>
      </c>
      <c r="DH105" s="685">
        <v>0</v>
      </c>
      <c r="DI105" s="685">
        <v>0</v>
      </c>
      <c r="DJ105" s="685">
        <v>0</v>
      </c>
      <c r="DK105" s="685">
        <v>0</v>
      </c>
      <c r="DL105" s="685">
        <v>0</v>
      </c>
      <c r="DM105" s="685">
        <v>0</v>
      </c>
      <c r="DN105" s="685">
        <v>0</v>
      </c>
      <c r="DO105" s="685">
        <v>0</v>
      </c>
      <c r="DP105" s="685">
        <v>0</v>
      </c>
      <c r="DQ105" s="685">
        <v>0</v>
      </c>
      <c r="DR105" s="685">
        <v>0</v>
      </c>
      <c r="DS105" s="685">
        <v>0</v>
      </c>
      <c r="DT105" s="685">
        <v>0</v>
      </c>
      <c r="DU105" s="685">
        <v>0</v>
      </c>
      <c r="DV105" s="685">
        <v>0</v>
      </c>
      <c r="DW105" s="685">
        <v>0</v>
      </c>
      <c r="DX105" s="685">
        <v>0</v>
      </c>
      <c r="DY105" s="685">
        <v>0</v>
      </c>
      <c r="DZ105" s="685">
        <v>0</v>
      </c>
      <c r="EA105" s="685">
        <v>0</v>
      </c>
      <c r="EB105" s="685">
        <v>0</v>
      </c>
      <c r="EC105" s="685">
        <v>0</v>
      </c>
      <c r="ED105" s="685">
        <v>0</v>
      </c>
      <c r="EE105" s="685">
        <v>0</v>
      </c>
      <c r="EF105" s="685">
        <v>0</v>
      </c>
      <c r="EG105" s="685">
        <v>0</v>
      </c>
      <c r="EH105" s="685">
        <v>0</v>
      </c>
      <c r="EI105" s="685">
        <v>0</v>
      </c>
      <c r="EJ105" s="685">
        <v>0</v>
      </c>
      <c r="EK105" s="685">
        <v>0</v>
      </c>
      <c r="EL105" s="685">
        <v>0</v>
      </c>
      <c r="EM105" s="685">
        <v>0</v>
      </c>
      <c r="EN105" s="685">
        <v>0</v>
      </c>
      <c r="EO105" s="685">
        <v>0</v>
      </c>
      <c r="EP105" s="685">
        <v>0</v>
      </c>
      <c r="EQ105" s="685">
        <v>0</v>
      </c>
      <c r="ER105" s="685">
        <v>0</v>
      </c>
      <c r="ES105" s="685">
        <v>0</v>
      </c>
      <c r="ET105" s="685">
        <v>0</v>
      </c>
      <c r="EU105" s="685">
        <v>0</v>
      </c>
      <c r="EV105" s="685">
        <v>0</v>
      </c>
      <c r="EW105" s="685">
        <v>0</v>
      </c>
      <c r="EX105" s="685">
        <v>0</v>
      </c>
      <c r="EY105" s="685">
        <v>0</v>
      </c>
      <c r="EZ105" s="685">
        <v>0</v>
      </c>
      <c r="FA105" s="685">
        <v>0</v>
      </c>
      <c r="FB105" s="685">
        <v>0</v>
      </c>
      <c r="FC105" s="685">
        <v>0</v>
      </c>
      <c r="FD105" s="685">
        <v>0</v>
      </c>
      <c r="FE105" s="685">
        <v>0</v>
      </c>
      <c r="FF105" s="685">
        <v>0</v>
      </c>
      <c r="FG105" s="685">
        <v>0</v>
      </c>
      <c r="FH105" s="685">
        <v>0</v>
      </c>
      <c r="FI105" s="685">
        <v>0</v>
      </c>
      <c r="FJ105" s="685">
        <v>0</v>
      </c>
      <c r="FK105" s="685">
        <v>0</v>
      </c>
      <c r="FL105" s="685">
        <v>0</v>
      </c>
      <c r="FM105" s="685">
        <v>0</v>
      </c>
      <c r="FN105" s="685">
        <v>0</v>
      </c>
      <c r="FO105" s="685">
        <v>0</v>
      </c>
      <c r="FP105" s="685">
        <v>0</v>
      </c>
      <c r="FQ105" s="685">
        <v>0</v>
      </c>
      <c r="FR105" s="685">
        <v>0</v>
      </c>
      <c r="FS105" s="685">
        <v>0</v>
      </c>
      <c r="FT105" s="685">
        <v>0</v>
      </c>
      <c r="FU105" s="685">
        <v>0</v>
      </c>
      <c r="FV105" s="685">
        <v>0</v>
      </c>
      <c r="FW105" s="685">
        <v>0</v>
      </c>
      <c r="FX105" s="685">
        <v>0</v>
      </c>
      <c r="FY105" s="685">
        <v>0</v>
      </c>
      <c r="FZ105" s="685">
        <v>0</v>
      </c>
      <c r="GA105" s="685">
        <v>0</v>
      </c>
      <c r="GB105" s="685">
        <v>0</v>
      </c>
      <c r="GC105" s="685">
        <v>0</v>
      </c>
      <c r="GD105" s="685">
        <v>0</v>
      </c>
      <c r="GE105" s="685">
        <v>0</v>
      </c>
      <c r="GF105" s="685">
        <v>0</v>
      </c>
      <c r="GG105" s="685">
        <v>0</v>
      </c>
      <c r="GH105" s="685">
        <v>0</v>
      </c>
      <c r="GI105" s="685">
        <v>0</v>
      </c>
      <c r="GJ105" s="685">
        <v>0</v>
      </c>
      <c r="GK105" s="685">
        <v>0</v>
      </c>
      <c r="GL105" s="685">
        <v>0</v>
      </c>
      <c r="GM105" s="685">
        <v>0</v>
      </c>
      <c r="GN105" s="685">
        <v>0</v>
      </c>
      <c r="GO105" s="685">
        <v>0</v>
      </c>
      <c r="GP105" s="685">
        <v>0</v>
      </c>
      <c r="GQ105" s="685">
        <v>0</v>
      </c>
      <c r="GR105" s="685">
        <v>0</v>
      </c>
      <c r="GS105" s="685">
        <v>0</v>
      </c>
      <c r="GT105" s="685">
        <v>0</v>
      </c>
      <c r="GU105" s="685">
        <v>0</v>
      </c>
      <c r="GV105" s="685">
        <v>0</v>
      </c>
      <c r="GW105" s="685">
        <v>0</v>
      </c>
      <c r="GX105" s="685">
        <v>0</v>
      </c>
      <c r="GY105" s="685">
        <v>0</v>
      </c>
      <c r="GZ105" s="685">
        <v>0</v>
      </c>
      <c r="HA105" s="685">
        <v>0</v>
      </c>
      <c r="HB105" s="685">
        <v>0</v>
      </c>
      <c r="HC105" s="685">
        <v>0</v>
      </c>
      <c r="HD105" s="685">
        <v>0</v>
      </c>
      <c r="HE105" s="685">
        <v>0</v>
      </c>
      <c r="HF105" s="685">
        <v>0</v>
      </c>
      <c r="HG105" s="685">
        <v>0</v>
      </c>
      <c r="HH105" s="685">
        <v>0</v>
      </c>
      <c r="HI105" s="685">
        <v>0</v>
      </c>
      <c r="HJ105" s="685">
        <v>0</v>
      </c>
      <c r="HK105" s="685">
        <v>0</v>
      </c>
      <c r="HL105" s="685">
        <v>0</v>
      </c>
      <c r="HM105" s="685">
        <v>0</v>
      </c>
      <c r="HN105" s="685">
        <v>0</v>
      </c>
      <c r="HO105" s="685">
        <v>0</v>
      </c>
      <c r="HP105" s="685">
        <v>0</v>
      </c>
      <c r="HQ105" s="685">
        <v>0</v>
      </c>
      <c r="HR105" s="685">
        <v>0</v>
      </c>
      <c r="HS105" s="685">
        <v>0</v>
      </c>
      <c r="HT105" s="685">
        <v>0</v>
      </c>
      <c r="HU105" s="685">
        <v>0</v>
      </c>
      <c r="HV105" s="685">
        <v>0</v>
      </c>
      <c r="HW105" s="685">
        <v>0</v>
      </c>
      <c r="HX105" s="685">
        <v>0</v>
      </c>
      <c r="HY105" s="685">
        <v>0</v>
      </c>
      <c r="HZ105" s="685">
        <v>0</v>
      </c>
      <c r="IA105" s="685">
        <v>0</v>
      </c>
      <c r="IB105" s="685">
        <v>0</v>
      </c>
      <c r="IC105" s="685">
        <v>0</v>
      </c>
      <c r="ID105" s="685">
        <v>0</v>
      </c>
      <c r="IE105" s="685">
        <v>0</v>
      </c>
      <c r="IF105" s="685">
        <v>0</v>
      </c>
      <c r="IG105" s="685">
        <v>0</v>
      </c>
      <c r="IH105" s="685">
        <v>0</v>
      </c>
      <c r="II105" s="685">
        <v>0</v>
      </c>
      <c r="IJ105" s="685">
        <v>0</v>
      </c>
      <c r="IK105" s="685">
        <v>0</v>
      </c>
      <c r="IL105" s="685">
        <v>0</v>
      </c>
      <c r="IM105" s="685">
        <v>0</v>
      </c>
      <c r="IN105" s="685">
        <v>0</v>
      </c>
      <c r="IO105" s="685">
        <v>0</v>
      </c>
      <c r="IP105" s="685">
        <v>0</v>
      </c>
      <c r="IQ105" s="685">
        <v>0</v>
      </c>
      <c r="IR105" s="685">
        <v>0</v>
      </c>
      <c r="IS105" s="685">
        <v>0</v>
      </c>
      <c r="IT105" s="685">
        <v>0</v>
      </c>
      <c r="IU105" s="685">
        <v>0</v>
      </c>
      <c r="IV105" s="685">
        <v>0</v>
      </c>
      <c r="IW105" s="685">
        <v>0</v>
      </c>
      <c r="IX105" s="685">
        <v>0</v>
      </c>
      <c r="IY105" s="685">
        <v>0</v>
      </c>
      <c r="IZ105" s="685">
        <v>0</v>
      </c>
      <c r="JA105" s="685">
        <v>0</v>
      </c>
      <c r="JB105" s="685">
        <v>0</v>
      </c>
      <c r="JC105" s="685">
        <v>0</v>
      </c>
      <c r="JD105" s="685">
        <v>0</v>
      </c>
      <c r="JE105" s="685">
        <v>0</v>
      </c>
      <c r="JF105" s="685">
        <v>0</v>
      </c>
      <c r="JG105" s="685">
        <v>0</v>
      </c>
      <c r="JH105" s="685">
        <v>0</v>
      </c>
      <c r="JI105" s="685">
        <v>0</v>
      </c>
      <c r="JJ105" s="685">
        <v>0</v>
      </c>
      <c r="JK105" s="685">
        <v>0</v>
      </c>
      <c r="JL105" s="685">
        <v>0</v>
      </c>
      <c r="JM105" s="685">
        <v>0</v>
      </c>
      <c r="JN105" s="685">
        <v>0</v>
      </c>
      <c r="JO105" s="685">
        <v>0</v>
      </c>
      <c r="JP105" s="685">
        <v>0</v>
      </c>
      <c r="JQ105" s="685">
        <v>0</v>
      </c>
      <c r="JR105" s="685">
        <v>0</v>
      </c>
      <c r="JS105" s="685">
        <v>0</v>
      </c>
      <c r="JT105" s="685">
        <v>0</v>
      </c>
      <c r="JU105" s="685">
        <v>0</v>
      </c>
      <c r="JV105" s="685">
        <v>0</v>
      </c>
      <c r="JW105" s="685">
        <v>0</v>
      </c>
      <c r="JX105" s="685">
        <v>0</v>
      </c>
      <c r="JY105" s="685">
        <v>0</v>
      </c>
      <c r="JZ105" s="685">
        <v>0</v>
      </c>
      <c r="KA105" s="685">
        <v>0</v>
      </c>
      <c r="KB105" s="685">
        <v>0</v>
      </c>
      <c r="KC105" s="685">
        <v>0</v>
      </c>
      <c r="KD105" s="685">
        <v>0</v>
      </c>
      <c r="KE105" s="685">
        <v>0</v>
      </c>
      <c r="KF105" s="685">
        <v>0</v>
      </c>
      <c r="KG105" s="685">
        <v>0</v>
      </c>
      <c r="KH105" s="685">
        <v>0</v>
      </c>
      <c r="KI105" s="685">
        <v>0</v>
      </c>
      <c r="KJ105" s="685">
        <v>0</v>
      </c>
      <c r="KK105" s="685">
        <v>0</v>
      </c>
      <c r="KL105" s="685">
        <v>0</v>
      </c>
      <c r="KM105" s="685">
        <v>0</v>
      </c>
      <c r="KN105" s="685">
        <v>0</v>
      </c>
      <c r="KO105" s="685">
        <v>0</v>
      </c>
      <c r="KP105" s="685">
        <v>0</v>
      </c>
      <c r="KQ105" s="685">
        <v>0</v>
      </c>
      <c r="KR105" s="685">
        <v>0</v>
      </c>
      <c r="KS105" s="685">
        <v>0</v>
      </c>
      <c r="KT105" s="685">
        <v>0</v>
      </c>
      <c r="KU105" s="685">
        <v>0</v>
      </c>
      <c r="KV105" s="685">
        <v>0</v>
      </c>
      <c r="KW105" s="685">
        <v>0</v>
      </c>
      <c r="KX105" s="685">
        <v>0</v>
      </c>
      <c r="KY105" s="685">
        <v>0</v>
      </c>
      <c r="KZ105" s="685">
        <v>0</v>
      </c>
      <c r="LA105" s="685">
        <v>0</v>
      </c>
      <c r="LB105" s="685">
        <v>0</v>
      </c>
      <c r="LC105" s="685">
        <v>0</v>
      </c>
      <c r="LD105" s="685">
        <v>0</v>
      </c>
      <c r="LE105" s="685">
        <v>0</v>
      </c>
      <c r="LF105" s="685">
        <v>0</v>
      </c>
      <c r="LG105" s="685">
        <v>0</v>
      </c>
      <c r="LH105" s="685">
        <v>0</v>
      </c>
      <c r="LI105" s="685">
        <v>0</v>
      </c>
      <c r="LJ105" s="685">
        <v>0</v>
      </c>
      <c r="LK105" s="685">
        <v>0</v>
      </c>
      <c r="LL105" s="685">
        <v>0</v>
      </c>
      <c r="LM105" s="685">
        <v>0</v>
      </c>
      <c r="LN105" s="685">
        <v>0</v>
      </c>
      <c r="LO105" s="685">
        <v>0</v>
      </c>
      <c r="LP105" s="685">
        <v>0</v>
      </c>
      <c r="LQ105" s="685">
        <v>0</v>
      </c>
      <c r="LR105" s="685">
        <v>0</v>
      </c>
      <c r="LS105" s="685">
        <v>0</v>
      </c>
      <c r="LT105" s="685">
        <v>0</v>
      </c>
      <c r="LU105" s="685">
        <v>0</v>
      </c>
      <c r="LV105" s="685">
        <v>0</v>
      </c>
      <c r="LW105" s="685">
        <v>0</v>
      </c>
      <c r="LX105" s="685">
        <v>0</v>
      </c>
      <c r="LY105" s="685">
        <v>0</v>
      </c>
      <c r="LZ105" s="685">
        <v>0</v>
      </c>
      <c r="MA105" s="685">
        <v>0</v>
      </c>
      <c r="MB105" s="685">
        <v>0</v>
      </c>
      <c r="MC105" s="685">
        <v>0</v>
      </c>
      <c r="MD105" s="685">
        <v>0</v>
      </c>
      <c r="ME105" s="685">
        <v>0</v>
      </c>
      <c r="MF105" s="685">
        <v>0</v>
      </c>
      <c r="MG105" s="685">
        <v>0</v>
      </c>
      <c r="MH105" s="685">
        <v>0</v>
      </c>
      <c r="MI105" s="685">
        <v>0</v>
      </c>
      <c r="MJ105" s="685">
        <v>0</v>
      </c>
      <c r="MK105" s="685">
        <v>0</v>
      </c>
      <c r="ML105" s="685">
        <v>0</v>
      </c>
      <c r="MM105" s="685">
        <v>0</v>
      </c>
      <c r="MN105" s="685">
        <v>0</v>
      </c>
      <c r="MO105" s="685">
        <v>0</v>
      </c>
      <c r="MP105" s="685">
        <v>0</v>
      </c>
      <c r="MQ105" s="685">
        <v>0</v>
      </c>
      <c r="MR105" s="685">
        <v>0</v>
      </c>
      <c r="MS105" s="685">
        <v>0</v>
      </c>
      <c r="MT105" s="685">
        <v>0</v>
      </c>
      <c r="MU105" s="685">
        <v>0</v>
      </c>
      <c r="MV105" s="685">
        <v>0</v>
      </c>
      <c r="MW105" s="685">
        <v>0</v>
      </c>
      <c r="MX105" s="685">
        <v>0</v>
      </c>
      <c r="MY105" s="685">
        <v>0</v>
      </c>
      <c r="MZ105" s="685">
        <v>0</v>
      </c>
      <c r="NA105" s="685">
        <v>0</v>
      </c>
      <c r="NB105" s="685">
        <v>0</v>
      </c>
      <c r="NC105" s="685">
        <v>0</v>
      </c>
      <c r="ND105" s="685">
        <v>0</v>
      </c>
      <c r="NE105" s="685">
        <v>0</v>
      </c>
      <c r="NF105" s="685">
        <v>0</v>
      </c>
      <c r="NG105" s="685">
        <v>0</v>
      </c>
      <c r="NH105" s="685">
        <v>0</v>
      </c>
      <c r="NI105" s="685">
        <v>0</v>
      </c>
      <c r="NJ105" s="685">
        <v>0</v>
      </c>
      <c r="NK105" s="685">
        <v>0</v>
      </c>
      <c r="NL105" s="685">
        <v>0</v>
      </c>
      <c r="NM105" s="685">
        <v>0</v>
      </c>
      <c r="NN105" s="685">
        <v>0</v>
      </c>
      <c r="NO105" s="685">
        <v>0</v>
      </c>
      <c r="NP105" s="685">
        <v>0</v>
      </c>
      <c r="NQ105" s="685">
        <v>0</v>
      </c>
      <c r="NR105" s="685">
        <v>0</v>
      </c>
      <c r="NS105" s="685">
        <v>0</v>
      </c>
      <c r="NT105" s="685">
        <v>0</v>
      </c>
      <c r="NU105" s="685">
        <v>0</v>
      </c>
      <c r="NV105" s="685">
        <v>0</v>
      </c>
      <c r="NW105" s="685">
        <v>0</v>
      </c>
      <c r="NX105" s="685">
        <v>0</v>
      </c>
      <c r="NY105" s="685">
        <v>0</v>
      </c>
      <c r="NZ105" s="685">
        <v>0</v>
      </c>
      <c r="OA105" s="685">
        <v>0</v>
      </c>
      <c r="OB105" s="685">
        <v>0</v>
      </c>
      <c r="OC105" s="685">
        <v>0</v>
      </c>
      <c r="OD105" s="685">
        <v>0</v>
      </c>
      <c r="OE105" s="685">
        <v>0</v>
      </c>
      <c r="OF105" s="685">
        <v>0</v>
      </c>
      <c r="OG105" s="685">
        <v>0</v>
      </c>
      <c r="OH105" s="685">
        <v>0</v>
      </c>
      <c r="OI105" s="685">
        <v>0</v>
      </c>
      <c r="OJ105" s="685">
        <v>0</v>
      </c>
      <c r="OK105" s="685">
        <v>0</v>
      </c>
      <c r="OL105" s="685">
        <v>0</v>
      </c>
      <c r="OM105" s="685">
        <v>0</v>
      </c>
      <c r="ON105" s="685">
        <v>0</v>
      </c>
      <c r="OO105" s="685">
        <v>0</v>
      </c>
      <c r="OP105" s="685">
        <v>0</v>
      </c>
      <c r="OQ105" s="685">
        <v>0</v>
      </c>
      <c r="OR105" s="685">
        <v>0</v>
      </c>
      <c r="OS105" s="685">
        <v>0</v>
      </c>
      <c r="OT105" s="685">
        <v>0</v>
      </c>
      <c r="OU105" s="685">
        <v>0</v>
      </c>
      <c r="OV105" s="685">
        <v>0</v>
      </c>
      <c r="OW105" s="685">
        <v>0</v>
      </c>
      <c r="OX105" s="685">
        <v>0</v>
      </c>
      <c r="OY105" s="685">
        <v>0</v>
      </c>
      <c r="OZ105" s="685">
        <v>0</v>
      </c>
      <c r="PA105" s="685">
        <v>0</v>
      </c>
      <c r="PB105" s="685">
        <v>0</v>
      </c>
      <c r="PC105" s="685">
        <v>0</v>
      </c>
      <c r="PD105" s="685">
        <v>0</v>
      </c>
      <c r="PE105" s="685">
        <v>0</v>
      </c>
      <c r="PF105" s="685">
        <v>0</v>
      </c>
      <c r="PG105" s="685">
        <v>0</v>
      </c>
      <c r="PH105" s="685">
        <v>0</v>
      </c>
      <c r="PI105" s="685">
        <v>0</v>
      </c>
      <c r="PJ105" s="685">
        <v>0</v>
      </c>
      <c r="PK105" s="685">
        <v>0</v>
      </c>
      <c r="PL105" s="685">
        <v>0</v>
      </c>
      <c r="PM105" s="685">
        <v>0</v>
      </c>
      <c r="PN105" s="685">
        <v>0</v>
      </c>
      <c r="PO105" s="685">
        <v>0</v>
      </c>
      <c r="PP105" s="685">
        <v>0</v>
      </c>
      <c r="PQ105" s="685">
        <v>0</v>
      </c>
      <c r="PR105" s="685">
        <v>0</v>
      </c>
      <c r="PS105" s="685">
        <v>0</v>
      </c>
      <c r="PT105" s="685">
        <v>0</v>
      </c>
      <c r="PU105" s="685">
        <v>0</v>
      </c>
      <c r="PV105" s="685">
        <v>0</v>
      </c>
      <c r="PW105" s="685">
        <v>0</v>
      </c>
      <c r="PX105" s="685">
        <v>0</v>
      </c>
      <c r="PY105" s="685">
        <v>0</v>
      </c>
      <c r="PZ105" s="685">
        <v>0</v>
      </c>
      <c r="QA105" s="685">
        <v>0</v>
      </c>
      <c r="QB105" s="685">
        <v>0</v>
      </c>
      <c r="QC105" s="685">
        <v>0</v>
      </c>
      <c r="QD105" s="685">
        <v>0</v>
      </c>
      <c r="QE105" s="685">
        <v>0</v>
      </c>
      <c r="QF105" s="685">
        <v>0</v>
      </c>
      <c r="QG105" s="685">
        <v>0</v>
      </c>
      <c r="QH105" s="685">
        <v>0</v>
      </c>
      <c r="QI105" s="685">
        <v>0</v>
      </c>
      <c r="QJ105" s="685">
        <v>0</v>
      </c>
      <c r="QK105" s="685">
        <v>0</v>
      </c>
      <c r="QL105" s="685">
        <v>0</v>
      </c>
      <c r="QM105" s="685">
        <v>0</v>
      </c>
      <c r="QN105" s="685">
        <v>0</v>
      </c>
      <c r="QO105" s="685">
        <v>0</v>
      </c>
      <c r="QP105" s="685">
        <v>0</v>
      </c>
      <c r="QQ105" s="685">
        <v>0</v>
      </c>
      <c r="QR105" s="685">
        <v>0</v>
      </c>
      <c r="QS105" s="685">
        <v>0</v>
      </c>
      <c r="QT105" s="685">
        <v>0</v>
      </c>
      <c r="QU105" s="685">
        <v>0</v>
      </c>
      <c r="QV105" s="685">
        <v>0</v>
      </c>
      <c r="QW105" s="685">
        <v>0</v>
      </c>
      <c r="QX105" s="685">
        <v>0</v>
      </c>
      <c r="QY105" s="685">
        <v>0</v>
      </c>
      <c r="QZ105" s="685">
        <v>0</v>
      </c>
      <c r="RA105" s="685">
        <v>0</v>
      </c>
      <c r="RB105" s="685">
        <v>0</v>
      </c>
      <c r="RC105" s="685">
        <v>0</v>
      </c>
      <c r="RD105" s="685">
        <v>0</v>
      </c>
      <c r="RE105" s="685">
        <v>0</v>
      </c>
      <c r="RF105" s="685">
        <v>0</v>
      </c>
      <c r="RG105" s="685">
        <v>0</v>
      </c>
      <c r="RH105" s="685">
        <v>0</v>
      </c>
      <c r="RI105" s="685">
        <v>0</v>
      </c>
      <c r="RJ105" s="685">
        <v>0</v>
      </c>
      <c r="RK105" s="685">
        <v>0</v>
      </c>
      <c r="RL105" s="685">
        <v>0</v>
      </c>
      <c r="RM105" s="685">
        <v>0</v>
      </c>
      <c r="RN105" s="685">
        <v>0</v>
      </c>
      <c r="RO105" s="685">
        <v>0</v>
      </c>
      <c r="RP105" s="685">
        <v>0</v>
      </c>
      <c r="RQ105" s="685">
        <v>0</v>
      </c>
      <c r="RR105" s="685">
        <v>0</v>
      </c>
      <c r="RS105" s="685">
        <v>0</v>
      </c>
      <c r="RT105" s="685">
        <v>0</v>
      </c>
      <c r="RU105" s="685">
        <v>0</v>
      </c>
      <c r="RV105" s="685">
        <v>0</v>
      </c>
      <c r="RW105" s="685">
        <v>0</v>
      </c>
      <c r="RX105" s="685">
        <v>0</v>
      </c>
      <c r="RY105" s="685">
        <v>0</v>
      </c>
      <c r="RZ105" s="685">
        <v>0</v>
      </c>
      <c r="SA105" s="685">
        <v>0</v>
      </c>
      <c r="SB105" s="685">
        <v>0</v>
      </c>
      <c r="SC105" s="685">
        <v>0</v>
      </c>
      <c r="SD105" s="685">
        <v>0</v>
      </c>
      <c r="SE105" s="685">
        <v>0</v>
      </c>
      <c r="SF105" s="685">
        <v>0</v>
      </c>
      <c r="SG105" s="685">
        <v>0</v>
      </c>
      <c r="SH105" s="685">
        <v>0</v>
      </c>
      <c r="SI105" s="471"/>
      <c r="SJ105" s="452"/>
      <c r="SK105" s="440"/>
      <c r="SL105" s="440"/>
      <c r="SM105" s="440"/>
    </row>
    <row r="106" spans="1:507" outlineLevel="3" x14ac:dyDescent="0.25">
      <c r="A106" s="440"/>
      <c r="B106" s="449"/>
      <c r="C106" s="659">
        <f>INT($C$40)+3</f>
        <v>4</v>
      </c>
      <c r="D106" s="471"/>
      <c r="E106" s="529"/>
      <c r="F106" s="529"/>
      <c r="G106" s="471"/>
      <c r="H106" s="492"/>
      <c r="I106" s="492" t="s">
        <v>884</v>
      </c>
      <c r="J106" s="681">
        <f t="shared" si="88"/>
        <v>27</v>
      </c>
      <c r="K106" s="493">
        <v>0</v>
      </c>
      <c r="L106" s="493">
        <v>0</v>
      </c>
      <c r="M106" s="493">
        <v>0</v>
      </c>
      <c r="N106" s="493">
        <v>0</v>
      </c>
      <c r="O106" s="493">
        <v>0</v>
      </c>
      <c r="P106" s="493">
        <v>0</v>
      </c>
      <c r="Q106" s="493">
        <v>0</v>
      </c>
      <c r="R106" s="493">
        <v>0</v>
      </c>
      <c r="S106" s="493">
        <v>0</v>
      </c>
      <c r="T106" s="493">
        <v>0</v>
      </c>
      <c r="U106" s="493">
        <v>0</v>
      </c>
      <c r="V106" s="493">
        <v>0</v>
      </c>
      <c r="W106" s="493">
        <v>0</v>
      </c>
      <c r="X106" s="493">
        <v>0</v>
      </c>
      <c r="Y106" s="493">
        <v>0</v>
      </c>
      <c r="Z106" s="493">
        <v>0</v>
      </c>
      <c r="AA106" s="493">
        <v>0</v>
      </c>
      <c r="AB106" s="493">
        <v>0</v>
      </c>
      <c r="AC106" s="493">
        <v>0</v>
      </c>
      <c r="AD106" s="493">
        <v>0</v>
      </c>
      <c r="AE106" s="493">
        <v>0</v>
      </c>
      <c r="AF106" s="493">
        <v>0</v>
      </c>
      <c r="AG106" s="493">
        <v>0</v>
      </c>
      <c r="AH106" s="493">
        <v>0</v>
      </c>
      <c r="AI106" s="493">
        <v>0</v>
      </c>
      <c r="AJ106" s="493">
        <v>0</v>
      </c>
      <c r="AK106" s="493">
        <v>0</v>
      </c>
      <c r="AL106" s="493">
        <v>0</v>
      </c>
      <c r="AM106" s="493">
        <v>0</v>
      </c>
      <c r="AN106" s="493">
        <v>0</v>
      </c>
      <c r="AO106" s="493">
        <v>0</v>
      </c>
      <c r="AP106" s="493">
        <v>0</v>
      </c>
      <c r="AQ106" s="493">
        <v>0</v>
      </c>
      <c r="AR106" s="493">
        <v>0</v>
      </c>
      <c r="AS106" s="493">
        <v>0</v>
      </c>
      <c r="AT106" s="493">
        <v>0</v>
      </c>
      <c r="AU106" s="493">
        <v>0</v>
      </c>
      <c r="AV106" s="493">
        <v>0</v>
      </c>
      <c r="AW106" s="493">
        <v>0</v>
      </c>
      <c r="AX106" s="493">
        <v>0</v>
      </c>
      <c r="AY106" s="493">
        <v>0</v>
      </c>
      <c r="AZ106" s="493">
        <v>0</v>
      </c>
      <c r="BA106" s="493">
        <v>0</v>
      </c>
      <c r="BB106" s="493">
        <v>0</v>
      </c>
      <c r="BC106" s="493">
        <v>0</v>
      </c>
      <c r="BD106" s="493">
        <v>0</v>
      </c>
      <c r="BE106" s="493">
        <v>0</v>
      </c>
      <c r="BF106" s="493">
        <v>0</v>
      </c>
      <c r="BG106" s="493">
        <v>0</v>
      </c>
      <c r="BH106" s="493">
        <v>0</v>
      </c>
      <c r="BI106" s="493">
        <v>0</v>
      </c>
      <c r="BJ106" s="493">
        <v>0</v>
      </c>
      <c r="BK106" s="493">
        <v>0</v>
      </c>
      <c r="BL106" s="493">
        <v>0</v>
      </c>
      <c r="BM106" s="493">
        <v>0</v>
      </c>
      <c r="BN106" s="493">
        <v>0</v>
      </c>
      <c r="BO106" s="493">
        <v>0</v>
      </c>
      <c r="BP106" s="493">
        <v>0</v>
      </c>
      <c r="BQ106" s="493">
        <v>0</v>
      </c>
      <c r="BR106" s="493">
        <v>0</v>
      </c>
      <c r="BS106" s="493">
        <v>0</v>
      </c>
      <c r="BT106" s="493">
        <v>0</v>
      </c>
      <c r="BU106" s="493">
        <v>0</v>
      </c>
      <c r="BV106" s="493">
        <v>0</v>
      </c>
      <c r="BW106" s="493">
        <v>0</v>
      </c>
      <c r="BX106" s="493">
        <v>0</v>
      </c>
      <c r="BY106" s="493">
        <v>0</v>
      </c>
      <c r="BZ106" s="493">
        <v>0</v>
      </c>
      <c r="CA106" s="493">
        <v>0</v>
      </c>
      <c r="CB106" s="493">
        <v>0</v>
      </c>
      <c r="CC106" s="493">
        <v>0</v>
      </c>
      <c r="CD106" s="493">
        <v>0</v>
      </c>
      <c r="CE106" s="493">
        <v>0</v>
      </c>
      <c r="CF106" s="493">
        <v>0</v>
      </c>
      <c r="CG106" s="493">
        <v>0</v>
      </c>
      <c r="CH106" s="493">
        <v>0</v>
      </c>
      <c r="CI106" s="493">
        <v>0</v>
      </c>
      <c r="CJ106" s="493">
        <v>0</v>
      </c>
      <c r="CK106" s="493">
        <v>0</v>
      </c>
      <c r="CL106" s="493">
        <v>0</v>
      </c>
      <c r="CM106" s="493">
        <v>0</v>
      </c>
      <c r="CN106" s="493">
        <v>0</v>
      </c>
      <c r="CO106" s="493">
        <v>0</v>
      </c>
      <c r="CP106" s="493">
        <v>0</v>
      </c>
      <c r="CQ106" s="493">
        <v>0</v>
      </c>
      <c r="CR106" s="493">
        <v>0</v>
      </c>
      <c r="CS106" s="493">
        <v>0</v>
      </c>
      <c r="CT106" s="493">
        <v>0</v>
      </c>
      <c r="CU106" s="493">
        <v>0</v>
      </c>
      <c r="CV106" s="493">
        <v>0</v>
      </c>
      <c r="CW106" s="493">
        <v>0</v>
      </c>
      <c r="CX106" s="493">
        <v>0</v>
      </c>
      <c r="CY106" s="493">
        <v>0</v>
      </c>
      <c r="CZ106" s="493">
        <v>0</v>
      </c>
      <c r="DA106" s="493">
        <v>0</v>
      </c>
      <c r="DB106" s="493">
        <v>0</v>
      </c>
      <c r="DC106" s="493">
        <v>0</v>
      </c>
      <c r="DD106" s="493">
        <v>0</v>
      </c>
      <c r="DE106" s="493">
        <v>0</v>
      </c>
      <c r="DF106" s="493">
        <v>0</v>
      </c>
      <c r="DG106" s="493">
        <v>0</v>
      </c>
      <c r="DH106" s="493">
        <v>0</v>
      </c>
      <c r="DI106" s="493">
        <v>0</v>
      </c>
      <c r="DJ106" s="493">
        <v>0</v>
      </c>
      <c r="DK106" s="493">
        <v>0</v>
      </c>
      <c r="DL106" s="493">
        <v>0</v>
      </c>
      <c r="DM106" s="493">
        <v>0</v>
      </c>
      <c r="DN106" s="493">
        <v>0</v>
      </c>
      <c r="DO106" s="493">
        <v>0</v>
      </c>
      <c r="DP106" s="493">
        <v>0</v>
      </c>
      <c r="DQ106" s="493">
        <v>0</v>
      </c>
      <c r="DR106" s="493">
        <v>0</v>
      </c>
      <c r="DS106" s="493">
        <v>0</v>
      </c>
      <c r="DT106" s="493">
        <v>0</v>
      </c>
      <c r="DU106" s="493">
        <v>0</v>
      </c>
      <c r="DV106" s="493">
        <v>0</v>
      </c>
      <c r="DW106" s="493">
        <v>0</v>
      </c>
      <c r="DX106" s="493">
        <v>0</v>
      </c>
      <c r="DY106" s="493">
        <v>0</v>
      </c>
      <c r="DZ106" s="493">
        <v>0</v>
      </c>
      <c r="EA106" s="493">
        <v>0</v>
      </c>
      <c r="EB106" s="493">
        <v>0</v>
      </c>
      <c r="EC106" s="493">
        <v>0</v>
      </c>
      <c r="ED106" s="493">
        <v>0</v>
      </c>
      <c r="EE106" s="493">
        <v>0</v>
      </c>
      <c r="EF106" s="493">
        <v>0</v>
      </c>
      <c r="EG106" s="493">
        <v>0</v>
      </c>
      <c r="EH106" s="493">
        <v>0</v>
      </c>
      <c r="EI106" s="493">
        <v>0</v>
      </c>
      <c r="EJ106" s="493">
        <v>0</v>
      </c>
      <c r="EK106" s="493">
        <v>0</v>
      </c>
      <c r="EL106" s="493">
        <v>0</v>
      </c>
      <c r="EM106" s="493">
        <v>0</v>
      </c>
      <c r="EN106" s="493">
        <v>0</v>
      </c>
      <c r="EO106" s="493">
        <v>0</v>
      </c>
      <c r="EP106" s="493">
        <v>0</v>
      </c>
      <c r="EQ106" s="493">
        <v>0</v>
      </c>
      <c r="ER106" s="493">
        <v>0</v>
      </c>
      <c r="ES106" s="493">
        <v>0</v>
      </c>
      <c r="ET106" s="493">
        <v>0</v>
      </c>
      <c r="EU106" s="493">
        <v>0</v>
      </c>
      <c r="EV106" s="493">
        <v>0</v>
      </c>
      <c r="EW106" s="493">
        <v>0</v>
      </c>
      <c r="EX106" s="493">
        <v>0</v>
      </c>
      <c r="EY106" s="493">
        <v>0</v>
      </c>
      <c r="EZ106" s="493">
        <v>0</v>
      </c>
      <c r="FA106" s="493">
        <v>0</v>
      </c>
      <c r="FB106" s="493">
        <v>0</v>
      </c>
      <c r="FC106" s="493">
        <v>0</v>
      </c>
      <c r="FD106" s="493">
        <v>0</v>
      </c>
      <c r="FE106" s="493">
        <v>0</v>
      </c>
      <c r="FF106" s="493">
        <v>0</v>
      </c>
      <c r="FG106" s="493">
        <v>0</v>
      </c>
      <c r="FH106" s="493">
        <v>0</v>
      </c>
      <c r="FI106" s="493">
        <v>0</v>
      </c>
      <c r="FJ106" s="493">
        <v>0</v>
      </c>
      <c r="FK106" s="493">
        <v>0</v>
      </c>
      <c r="FL106" s="493">
        <v>0</v>
      </c>
      <c r="FM106" s="493">
        <v>0</v>
      </c>
      <c r="FN106" s="493">
        <v>0</v>
      </c>
      <c r="FO106" s="493">
        <v>0</v>
      </c>
      <c r="FP106" s="493">
        <v>0</v>
      </c>
      <c r="FQ106" s="493">
        <v>0</v>
      </c>
      <c r="FR106" s="493">
        <v>0</v>
      </c>
      <c r="FS106" s="493">
        <v>0</v>
      </c>
      <c r="FT106" s="493">
        <v>0</v>
      </c>
      <c r="FU106" s="493">
        <v>0</v>
      </c>
      <c r="FV106" s="493">
        <v>0</v>
      </c>
      <c r="FW106" s="493">
        <v>0</v>
      </c>
      <c r="FX106" s="493">
        <v>0</v>
      </c>
      <c r="FY106" s="493">
        <v>0</v>
      </c>
      <c r="FZ106" s="493">
        <v>0</v>
      </c>
      <c r="GA106" s="493">
        <v>0</v>
      </c>
      <c r="GB106" s="493">
        <v>0</v>
      </c>
      <c r="GC106" s="493">
        <v>0</v>
      </c>
      <c r="GD106" s="493">
        <v>0</v>
      </c>
      <c r="GE106" s="493">
        <v>0</v>
      </c>
      <c r="GF106" s="493">
        <v>0</v>
      </c>
      <c r="GG106" s="493">
        <v>0</v>
      </c>
      <c r="GH106" s="493">
        <v>0</v>
      </c>
      <c r="GI106" s="493">
        <v>0</v>
      </c>
      <c r="GJ106" s="493">
        <v>0</v>
      </c>
      <c r="GK106" s="493">
        <v>0</v>
      </c>
      <c r="GL106" s="493">
        <v>0</v>
      </c>
      <c r="GM106" s="493">
        <v>0</v>
      </c>
      <c r="GN106" s="493">
        <v>0</v>
      </c>
      <c r="GO106" s="493">
        <v>0</v>
      </c>
      <c r="GP106" s="493">
        <v>0</v>
      </c>
      <c r="GQ106" s="493">
        <v>0</v>
      </c>
      <c r="GR106" s="493">
        <v>0</v>
      </c>
      <c r="GS106" s="493">
        <v>0</v>
      </c>
      <c r="GT106" s="493">
        <v>0</v>
      </c>
      <c r="GU106" s="493">
        <v>0</v>
      </c>
      <c r="GV106" s="493">
        <v>0</v>
      </c>
      <c r="GW106" s="493">
        <v>0</v>
      </c>
      <c r="GX106" s="493">
        <v>0</v>
      </c>
      <c r="GY106" s="493">
        <v>0</v>
      </c>
      <c r="GZ106" s="493">
        <v>0</v>
      </c>
      <c r="HA106" s="493">
        <v>0</v>
      </c>
      <c r="HB106" s="493">
        <v>0</v>
      </c>
      <c r="HC106" s="493">
        <v>0</v>
      </c>
      <c r="HD106" s="493">
        <v>0</v>
      </c>
      <c r="HE106" s="493">
        <v>0</v>
      </c>
      <c r="HF106" s="493">
        <v>0</v>
      </c>
      <c r="HG106" s="493">
        <v>0</v>
      </c>
      <c r="HH106" s="493">
        <v>0</v>
      </c>
      <c r="HI106" s="493">
        <v>0</v>
      </c>
      <c r="HJ106" s="493">
        <v>0</v>
      </c>
      <c r="HK106" s="493">
        <v>0</v>
      </c>
      <c r="HL106" s="493">
        <v>0</v>
      </c>
      <c r="HM106" s="493">
        <v>0</v>
      </c>
      <c r="HN106" s="493">
        <v>0</v>
      </c>
      <c r="HO106" s="493">
        <v>0</v>
      </c>
      <c r="HP106" s="493">
        <v>0</v>
      </c>
      <c r="HQ106" s="493">
        <v>0</v>
      </c>
      <c r="HR106" s="493">
        <v>0</v>
      </c>
      <c r="HS106" s="493">
        <v>0</v>
      </c>
      <c r="HT106" s="493">
        <v>0</v>
      </c>
      <c r="HU106" s="493">
        <v>0</v>
      </c>
      <c r="HV106" s="493">
        <v>0</v>
      </c>
      <c r="HW106" s="493">
        <v>0</v>
      </c>
      <c r="HX106" s="493">
        <v>0</v>
      </c>
      <c r="HY106" s="493">
        <v>0</v>
      </c>
      <c r="HZ106" s="493">
        <v>0</v>
      </c>
      <c r="IA106" s="493">
        <v>0</v>
      </c>
      <c r="IB106" s="493">
        <v>0</v>
      </c>
      <c r="IC106" s="493">
        <v>0</v>
      </c>
      <c r="ID106" s="493">
        <v>0</v>
      </c>
      <c r="IE106" s="493">
        <v>0</v>
      </c>
      <c r="IF106" s="493">
        <v>0</v>
      </c>
      <c r="IG106" s="493">
        <v>0</v>
      </c>
      <c r="IH106" s="493">
        <v>0</v>
      </c>
      <c r="II106" s="493">
        <v>0</v>
      </c>
      <c r="IJ106" s="493">
        <v>0</v>
      </c>
      <c r="IK106" s="493">
        <v>0</v>
      </c>
      <c r="IL106" s="493">
        <v>0</v>
      </c>
      <c r="IM106" s="493">
        <v>0</v>
      </c>
      <c r="IN106" s="493">
        <v>0</v>
      </c>
      <c r="IO106" s="493">
        <v>0</v>
      </c>
      <c r="IP106" s="493">
        <v>0</v>
      </c>
      <c r="IQ106" s="493">
        <v>0</v>
      </c>
      <c r="IR106" s="493">
        <v>0</v>
      </c>
      <c r="IS106" s="493">
        <v>0</v>
      </c>
      <c r="IT106" s="493">
        <v>0</v>
      </c>
      <c r="IU106" s="493">
        <v>0</v>
      </c>
      <c r="IV106" s="493">
        <v>0</v>
      </c>
      <c r="IW106" s="493">
        <v>0</v>
      </c>
      <c r="IX106" s="493">
        <v>0</v>
      </c>
      <c r="IY106" s="493">
        <v>0</v>
      </c>
      <c r="IZ106" s="493">
        <v>0</v>
      </c>
      <c r="JA106" s="493">
        <v>0</v>
      </c>
      <c r="JB106" s="493">
        <v>0</v>
      </c>
      <c r="JC106" s="493">
        <v>0</v>
      </c>
      <c r="JD106" s="493">
        <v>0</v>
      </c>
      <c r="JE106" s="493">
        <v>0</v>
      </c>
      <c r="JF106" s="493">
        <v>0</v>
      </c>
      <c r="JG106" s="493">
        <v>0</v>
      </c>
      <c r="JH106" s="493">
        <v>0</v>
      </c>
      <c r="JI106" s="493">
        <v>0</v>
      </c>
      <c r="JJ106" s="493">
        <v>0</v>
      </c>
      <c r="JK106" s="493">
        <v>0</v>
      </c>
      <c r="JL106" s="493">
        <v>0</v>
      </c>
      <c r="JM106" s="493">
        <v>0</v>
      </c>
      <c r="JN106" s="493">
        <v>0</v>
      </c>
      <c r="JO106" s="493">
        <v>0</v>
      </c>
      <c r="JP106" s="493">
        <v>0</v>
      </c>
      <c r="JQ106" s="493">
        <v>0</v>
      </c>
      <c r="JR106" s="493">
        <v>0</v>
      </c>
      <c r="JS106" s="493">
        <v>0</v>
      </c>
      <c r="JT106" s="493">
        <v>0</v>
      </c>
      <c r="JU106" s="493">
        <v>0</v>
      </c>
      <c r="JV106" s="493">
        <v>0</v>
      </c>
      <c r="JW106" s="493">
        <v>0</v>
      </c>
      <c r="JX106" s="493">
        <v>0</v>
      </c>
      <c r="JY106" s="493">
        <v>0</v>
      </c>
      <c r="JZ106" s="493">
        <v>0</v>
      </c>
      <c r="KA106" s="493">
        <v>0</v>
      </c>
      <c r="KB106" s="493">
        <v>0</v>
      </c>
      <c r="KC106" s="493">
        <v>0</v>
      </c>
      <c r="KD106" s="493">
        <v>0</v>
      </c>
      <c r="KE106" s="493">
        <v>0</v>
      </c>
      <c r="KF106" s="493">
        <v>0</v>
      </c>
      <c r="KG106" s="493">
        <v>0</v>
      </c>
      <c r="KH106" s="493">
        <v>0</v>
      </c>
      <c r="KI106" s="493">
        <v>0</v>
      </c>
      <c r="KJ106" s="493">
        <v>0</v>
      </c>
      <c r="KK106" s="493">
        <v>0</v>
      </c>
      <c r="KL106" s="493">
        <v>0</v>
      </c>
      <c r="KM106" s="493">
        <v>0</v>
      </c>
      <c r="KN106" s="493">
        <v>0</v>
      </c>
      <c r="KO106" s="493">
        <v>0</v>
      </c>
      <c r="KP106" s="493">
        <v>0</v>
      </c>
      <c r="KQ106" s="493">
        <v>0</v>
      </c>
      <c r="KR106" s="493">
        <v>0</v>
      </c>
      <c r="KS106" s="493">
        <v>0</v>
      </c>
      <c r="KT106" s="493">
        <v>0</v>
      </c>
      <c r="KU106" s="493">
        <v>0</v>
      </c>
      <c r="KV106" s="493">
        <v>0</v>
      </c>
      <c r="KW106" s="493">
        <v>0</v>
      </c>
      <c r="KX106" s="493">
        <v>0</v>
      </c>
      <c r="KY106" s="493">
        <v>0</v>
      </c>
      <c r="KZ106" s="493">
        <v>0</v>
      </c>
      <c r="LA106" s="493">
        <v>0</v>
      </c>
      <c r="LB106" s="493">
        <v>0</v>
      </c>
      <c r="LC106" s="493">
        <v>0</v>
      </c>
      <c r="LD106" s="493">
        <v>0</v>
      </c>
      <c r="LE106" s="493">
        <v>0</v>
      </c>
      <c r="LF106" s="493">
        <v>0</v>
      </c>
      <c r="LG106" s="493">
        <v>0</v>
      </c>
      <c r="LH106" s="493">
        <v>0</v>
      </c>
      <c r="LI106" s="493">
        <v>0</v>
      </c>
      <c r="LJ106" s="493">
        <v>0</v>
      </c>
      <c r="LK106" s="493">
        <v>0</v>
      </c>
      <c r="LL106" s="493">
        <v>0</v>
      </c>
      <c r="LM106" s="493">
        <v>0</v>
      </c>
      <c r="LN106" s="493">
        <v>0</v>
      </c>
      <c r="LO106" s="493">
        <v>0</v>
      </c>
      <c r="LP106" s="493">
        <v>0</v>
      </c>
      <c r="LQ106" s="493">
        <v>0</v>
      </c>
      <c r="LR106" s="493">
        <v>0</v>
      </c>
      <c r="LS106" s="493">
        <v>0</v>
      </c>
      <c r="LT106" s="493">
        <v>0</v>
      </c>
      <c r="LU106" s="493">
        <v>0</v>
      </c>
      <c r="LV106" s="493">
        <v>0</v>
      </c>
      <c r="LW106" s="493">
        <v>0</v>
      </c>
      <c r="LX106" s="493">
        <v>0</v>
      </c>
      <c r="LY106" s="493">
        <v>0</v>
      </c>
      <c r="LZ106" s="493">
        <v>0</v>
      </c>
      <c r="MA106" s="493">
        <v>0</v>
      </c>
      <c r="MB106" s="493">
        <v>0</v>
      </c>
      <c r="MC106" s="493">
        <v>0</v>
      </c>
      <c r="MD106" s="493">
        <v>0</v>
      </c>
      <c r="ME106" s="493">
        <v>0</v>
      </c>
      <c r="MF106" s="493">
        <v>0</v>
      </c>
      <c r="MG106" s="493">
        <v>0</v>
      </c>
      <c r="MH106" s="493">
        <v>0</v>
      </c>
      <c r="MI106" s="493">
        <v>0</v>
      </c>
      <c r="MJ106" s="493">
        <v>0</v>
      </c>
      <c r="MK106" s="493">
        <v>0</v>
      </c>
      <c r="ML106" s="493">
        <v>0</v>
      </c>
      <c r="MM106" s="493">
        <v>0</v>
      </c>
      <c r="MN106" s="493">
        <v>0</v>
      </c>
      <c r="MO106" s="493">
        <v>0</v>
      </c>
      <c r="MP106" s="493">
        <v>0</v>
      </c>
      <c r="MQ106" s="493">
        <v>0</v>
      </c>
      <c r="MR106" s="493">
        <v>0</v>
      </c>
      <c r="MS106" s="493">
        <v>0</v>
      </c>
      <c r="MT106" s="493">
        <v>0</v>
      </c>
      <c r="MU106" s="493">
        <v>0</v>
      </c>
      <c r="MV106" s="493">
        <v>0</v>
      </c>
      <c r="MW106" s="493">
        <v>0</v>
      </c>
      <c r="MX106" s="493">
        <v>0</v>
      </c>
      <c r="MY106" s="493">
        <v>0</v>
      </c>
      <c r="MZ106" s="493">
        <v>0</v>
      </c>
      <c r="NA106" s="493">
        <v>0</v>
      </c>
      <c r="NB106" s="493">
        <v>0</v>
      </c>
      <c r="NC106" s="493">
        <v>0</v>
      </c>
      <c r="ND106" s="493">
        <v>0</v>
      </c>
      <c r="NE106" s="493">
        <v>0</v>
      </c>
      <c r="NF106" s="493">
        <v>0</v>
      </c>
      <c r="NG106" s="493">
        <v>0</v>
      </c>
      <c r="NH106" s="493">
        <v>0</v>
      </c>
      <c r="NI106" s="493">
        <v>0</v>
      </c>
      <c r="NJ106" s="493">
        <v>0</v>
      </c>
      <c r="NK106" s="493">
        <v>0</v>
      </c>
      <c r="NL106" s="493">
        <v>0</v>
      </c>
      <c r="NM106" s="493">
        <v>0</v>
      </c>
      <c r="NN106" s="493">
        <v>0</v>
      </c>
      <c r="NO106" s="493">
        <v>0</v>
      </c>
      <c r="NP106" s="493">
        <v>0</v>
      </c>
      <c r="NQ106" s="493">
        <v>0</v>
      </c>
      <c r="NR106" s="493">
        <v>0</v>
      </c>
      <c r="NS106" s="493">
        <v>0</v>
      </c>
      <c r="NT106" s="493">
        <v>0</v>
      </c>
      <c r="NU106" s="493">
        <v>0</v>
      </c>
      <c r="NV106" s="493">
        <v>0</v>
      </c>
      <c r="NW106" s="493">
        <v>0</v>
      </c>
      <c r="NX106" s="493">
        <v>0</v>
      </c>
      <c r="NY106" s="493">
        <v>0</v>
      </c>
      <c r="NZ106" s="493">
        <v>0</v>
      </c>
      <c r="OA106" s="493">
        <v>0</v>
      </c>
      <c r="OB106" s="493">
        <v>0</v>
      </c>
      <c r="OC106" s="493">
        <v>0</v>
      </c>
      <c r="OD106" s="493">
        <v>0</v>
      </c>
      <c r="OE106" s="493">
        <v>0</v>
      </c>
      <c r="OF106" s="493">
        <v>0</v>
      </c>
      <c r="OG106" s="493">
        <v>0</v>
      </c>
      <c r="OH106" s="493">
        <v>0</v>
      </c>
      <c r="OI106" s="493">
        <v>0</v>
      </c>
      <c r="OJ106" s="493">
        <v>0</v>
      </c>
      <c r="OK106" s="493">
        <v>0</v>
      </c>
      <c r="OL106" s="493">
        <v>0</v>
      </c>
      <c r="OM106" s="493">
        <v>0</v>
      </c>
      <c r="ON106" s="493">
        <v>0</v>
      </c>
      <c r="OO106" s="493">
        <v>0</v>
      </c>
      <c r="OP106" s="493">
        <v>0</v>
      </c>
      <c r="OQ106" s="493">
        <v>0</v>
      </c>
      <c r="OR106" s="493">
        <v>0</v>
      </c>
      <c r="OS106" s="493">
        <v>0</v>
      </c>
      <c r="OT106" s="493">
        <v>0</v>
      </c>
      <c r="OU106" s="493">
        <v>0</v>
      </c>
      <c r="OV106" s="493">
        <v>0</v>
      </c>
      <c r="OW106" s="493">
        <v>0</v>
      </c>
      <c r="OX106" s="493">
        <v>0</v>
      </c>
      <c r="OY106" s="493">
        <v>0</v>
      </c>
      <c r="OZ106" s="493">
        <v>0</v>
      </c>
      <c r="PA106" s="493">
        <v>0</v>
      </c>
      <c r="PB106" s="493">
        <v>0</v>
      </c>
      <c r="PC106" s="493">
        <v>0</v>
      </c>
      <c r="PD106" s="493">
        <v>0</v>
      </c>
      <c r="PE106" s="493">
        <v>0</v>
      </c>
      <c r="PF106" s="493">
        <v>0</v>
      </c>
      <c r="PG106" s="493">
        <v>0</v>
      </c>
      <c r="PH106" s="493">
        <v>0</v>
      </c>
      <c r="PI106" s="493">
        <v>0</v>
      </c>
      <c r="PJ106" s="493">
        <v>0</v>
      </c>
      <c r="PK106" s="493">
        <v>0</v>
      </c>
      <c r="PL106" s="493">
        <v>0</v>
      </c>
      <c r="PM106" s="493">
        <v>0</v>
      </c>
      <c r="PN106" s="493">
        <v>0</v>
      </c>
      <c r="PO106" s="493">
        <v>0</v>
      </c>
      <c r="PP106" s="493">
        <v>0</v>
      </c>
      <c r="PQ106" s="493">
        <v>0</v>
      </c>
      <c r="PR106" s="493">
        <v>0</v>
      </c>
      <c r="PS106" s="493">
        <v>0</v>
      </c>
      <c r="PT106" s="493">
        <v>0</v>
      </c>
      <c r="PU106" s="493">
        <v>0</v>
      </c>
      <c r="PV106" s="493">
        <v>0</v>
      </c>
      <c r="PW106" s="493">
        <v>0</v>
      </c>
      <c r="PX106" s="493">
        <v>0</v>
      </c>
      <c r="PY106" s="493">
        <v>0</v>
      </c>
      <c r="PZ106" s="493">
        <v>0</v>
      </c>
      <c r="QA106" s="493">
        <v>0</v>
      </c>
      <c r="QB106" s="493">
        <v>0</v>
      </c>
      <c r="QC106" s="493">
        <v>0</v>
      </c>
      <c r="QD106" s="493">
        <v>0</v>
      </c>
      <c r="QE106" s="493">
        <v>0</v>
      </c>
      <c r="QF106" s="493">
        <v>0</v>
      </c>
      <c r="QG106" s="493">
        <v>0</v>
      </c>
      <c r="QH106" s="493">
        <v>0</v>
      </c>
      <c r="QI106" s="493">
        <v>0</v>
      </c>
      <c r="QJ106" s="493">
        <v>0</v>
      </c>
      <c r="QK106" s="493">
        <v>0</v>
      </c>
      <c r="QL106" s="493">
        <v>0</v>
      </c>
      <c r="QM106" s="493">
        <v>0</v>
      </c>
      <c r="QN106" s="493">
        <v>0</v>
      </c>
      <c r="QO106" s="493">
        <v>0</v>
      </c>
      <c r="QP106" s="493">
        <v>0</v>
      </c>
      <c r="QQ106" s="493">
        <v>0</v>
      </c>
      <c r="QR106" s="493">
        <v>0</v>
      </c>
      <c r="QS106" s="493">
        <v>0</v>
      </c>
      <c r="QT106" s="493">
        <v>0</v>
      </c>
      <c r="QU106" s="493">
        <v>0</v>
      </c>
      <c r="QV106" s="493">
        <v>0</v>
      </c>
      <c r="QW106" s="493">
        <v>0</v>
      </c>
      <c r="QX106" s="493">
        <v>0</v>
      </c>
      <c r="QY106" s="493">
        <v>0</v>
      </c>
      <c r="QZ106" s="493">
        <v>0</v>
      </c>
      <c r="RA106" s="493">
        <v>0</v>
      </c>
      <c r="RB106" s="493">
        <v>0</v>
      </c>
      <c r="RC106" s="493">
        <v>0</v>
      </c>
      <c r="RD106" s="493">
        <v>0</v>
      </c>
      <c r="RE106" s="493">
        <v>0</v>
      </c>
      <c r="RF106" s="493">
        <v>0</v>
      </c>
      <c r="RG106" s="493">
        <v>0</v>
      </c>
      <c r="RH106" s="493">
        <v>0</v>
      </c>
      <c r="RI106" s="493">
        <v>0</v>
      </c>
      <c r="RJ106" s="493">
        <v>0</v>
      </c>
      <c r="RK106" s="493">
        <v>0</v>
      </c>
      <c r="RL106" s="493">
        <v>0</v>
      </c>
      <c r="RM106" s="493">
        <v>0</v>
      </c>
      <c r="RN106" s="493">
        <v>0</v>
      </c>
      <c r="RO106" s="493">
        <v>0</v>
      </c>
      <c r="RP106" s="493">
        <v>0</v>
      </c>
      <c r="RQ106" s="493">
        <v>0</v>
      </c>
      <c r="RR106" s="493">
        <v>0</v>
      </c>
      <c r="RS106" s="493">
        <v>0</v>
      </c>
      <c r="RT106" s="493">
        <v>0</v>
      </c>
      <c r="RU106" s="493">
        <v>0</v>
      </c>
      <c r="RV106" s="493">
        <v>0</v>
      </c>
      <c r="RW106" s="493">
        <v>0</v>
      </c>
      <c r="RX106" s="493">
        <v>0</v>
      </c>
      <c r="RY106" s="493">
        <v>0</v>
      </c>
      <c r="RZ106" s="493">
        <v>0</v>
      </c>
      <c r="SA106" s="493">
        <v>0</v>
      </c>
      <c r="SB106" s="493">
        <v>0</v>
      </c>
      <c r="SC106" s="493">
        <v>0</v>
      </c>
      <c r="SD106" s="493">
        <v>0</v>
      </c>
      <c r="SE106" s="493">
        <v>0</v>
      </c>
      <c r="SF106" s="493">
        <v>0</v>
      </c>
      <c r="SG106" s="493">
        <v>0</v>
      </c>
      <c r="SH106" s="493">
        <v>0</v>
      </c>
      <c r="SI106" s="471"/>
      <c r="SJ106" s="452"/>
      <c r="SK106" s="440"/>
      <c r="SL106" s="440"/>
      <c r="SM106" s="440"/>
    </row>
    <row r="107" spans="1:507" outlineLevel="2" x14ac:dyDescent="0.25">
      <c r="A107" s="440"/>
      <c r="B107" s="449"/>
      <c r="C107" s="659">
        <f>INT($C$40)+2</f>
        <v>3</v>
      </c>
      <c r="D107" s="471"/>
      <c r="E107" s="529"/>
      <c r="F107" s="529"/>
      <c r="G107" s="471"/>
      <c r="H107" s="677"/>
      <c r="I107" s="677" t="s">
        <v>885</v>
      </c>
      <c r="J107" s="677">
        <f t="shared" si="88"/>
        <v>28</v>
      </c>
      <c r="K107" s="678">
        <v>0</v>
      </c>
      <c r="L107" s="678">
        <v>0</v>
      </c>
      <c r="M107" s="678">
        <v>0</v>
      </c>
      <c r="N107" s="678">
        <v>0</v>
      </c>
      <c r="O107" s="678">
        <v>0</v>
      </c>
      <c r="P107" s="678">
        <v>0</v>
      </c>
      <c r="Q107" s="678">
        <v>0</v>
      </c>
      <c r="R107" s="678">
        <v>0</v>
      </c>
      <c r="S107" s="678">
        <v>0</v>
      </c>
      <c r="T107" s="678">
        <v>0</v>
      </c>
      <c r="U107" s="678">
        <v>0</v>
      </c>
      <c r="V107" s="678">
        <v>0</v>
      </c>
      <c r="W107" s="678">
        <v>0</v>
      </c>
      <c r="X107" s="678">
        <v>0</v>
      </c>
      <c r="Y107" s="678">
        <v>0</v>
      </c>
      <c r="Z107" s="678">
        <v>0</v>
      </c>
      <c r="AA107" s="678">
        <v>0</v>
      </c>
      <c r="AB107" s="678">
        <v>0</v>
      </c>
      <c r="AC107" s="678">
        <v>0</v>
      </c>
      <c r="AD107" s="678">
        <v>0</v>
      </c>
      <c r="AE107" s="678">
        <v>0</v>
      </c>
      <c r="AF107" s="678">
        <v>0</v>
      </c>
      <c r="AG107" s="678">
        <v>0</v>
      </c>
      <c r="AH107" s="678">
        <v>0</v>
      </c>
      <c r="AI107" s="678">
        <v>0</v>
      </c>
      <c r="AJ107" s="678">
        <v>0</v>
      </c>
      <c r="AK107" s="678">
        <v>0</v>
      </c>
      <c r="AL107" s="678">
        <v>0</v>
      </c>
      <c r="AM107" s="678">
        <v>0</v>
      </c>
      <c r="AN107" s="678">
        <v>0</v>
      </c>
      <c r="AO107" s="678">
        <v>0</v>
      </c>
      <c r="AP107" s="678">
        <v>0</v>
      </c>
      <c r="AQ107" s="678">
        <v>0</v>
      </c>
      <c r="AR107" s="678">
        <v>0</v>
      </c>
      <c r="AS107" s="678">
        <v>0</v>
      </c>
      <c r="AT107" s="678">
        <v>0</v>
      </c>
      <c r="AU107" s="678">
        <v>0</v>
      </c>
      <c r="AV107" s="678">
        <v>0</v>
      </c>
      <c r="AW107" s="678">
        <v>0</v>
      </c>
      <c r="AX107" s="678">
        <v>0</v>
      </c>
      <c r="AY107" s="678">
        <v>0</v>
      </c>
      <c r="AZ107" s="678">
        <v>0</v>
      </c>
      <c r="BA107" s="678">
        <v>0</v>
      </c>
      <c r="BB107" s="678">
        <v>0</v>
      </c>
      <c r="BC107" s="678">
        <v>0</v>
      </c>
      <c r="BD107" s="678">
        <v>0</v>
      </c>
      <c r="BE107" s="678">
        <v>0</v>
      </c>
      <c r="BF107" s="678">
        <v>0</v>
      </c>
      <c r="BG107" s="678">
        <v>0</v>
      </c>
      <c r="BH107" s="678">
        <v>0</v>
      </c>
      <c r="BI107" s="678">
        <v>0</v>
      </c>
      <c r="BJ107" s="678">
        <v>0</v>
      </c>
      <c r="BK107" s="678">
        <v>0</v>
      </c>
      <c r="BL107" s="678">
        <v>0</v>
      </c>
      <c r="BM107" s="678">
        <v>0</v>
      </c>
      <c r="BN107" s="678">
        <v>0</v>
      </c>
      <c r="BO107" s="678">
        <v>0</v>
      </c>
      <c r="BP107" s="678">
        <v>0</v>
      </c>
      <c r="BQ107" s="678">
        <v>0</v>
      </c>
      <c r="BR107" s="678">
        <v>0</v>
      </c>
      <c r="BS107" s="678">
        <v>0</v>
      </c>
      <c r="BT107" s="678">
        <v>0</v>
      </c>
      <c r="BU107" s="678">
        <v>0</v>
      </c>
      <c r="BV107" s="678">
        <v>0</v>
      </c>
      <c r="BW107" s="678">
        <v>0</v>
      </c>
      <c r="BX107" s="678">
        <v>0</v>
      </c>
      <c r="BY107" s="678">
        <v>0</v>
      </c>
      <c r="BZ107" s="678">
        <v>0</v>
      </c>
      <c r="CA107" s="678">
        <v>0</v>
      </c>
      <c r="CB107" s="678">
        <v>0</v>
      </c>
      <c r="CC107" s="678">
        <v>0</v>
      </c>
      <c r="CD107" s="678">
        <v>0</v>
      </c>
      <c r="CE107" s="678">
        <v>0</v>
      </c>
      <c r="CF107" s="678">
        <v>0</v>
      </c>
      <c r="CG107" s="678">
        <v>0</v>
      </c>
      <c r="CH107" s="678">
        <v>0</v>
      </c>
      <c r="CI107" s="678">
        <v>0</v>
      </c>
      <c r="CJ107" s="678">
        <v>0</v>
      </c>
      <c r="CK107" s="678">
        <v>0</v>
      </c>
      <c r="CL107" s="678">
        <v>0</v>
      </c>
      <c r="CM107" s="678">
        <v>0</v>
      </c>
      <c r="CN107" s="678">
        <v>0</v>
      </c>
      <c r="CO107" s="678">
        <v>0</v>
      </c>
      <c r="CP107" s="678">
        <v>0</v>
      </c>
      <c r="CQ107" s="678">
        <v>0</v>
      </c>
      <c r="CR107" s="678">
        <v>0</v>
      </c>
      <c r="CS107" s="678">
        <v>0</v>
      </c>
      <c r="CT107" s="678">
        <v>0</v>
      </c>
      <c r="CU107" s="678">
        <v>0</v>
      </c>
      <c r="CV107" s="678">
        <v>0</v>
      </c>
      <c r="CW107" s="678">
        <v>0</v>
      </c>
      <c r="CX107" s="678">
        <v>0</v>
      </c>
      <c r="CY107" s="678">
        <v>0</v>
      </c>
      <c r="CZ107" s="678">
        <v>0</v>
      </c>
      <c r="DA107" s="678">
        <v>0</v>
      </c>
      <c r="DB107" s="678">
        <v>0</v>
      </c>
      <c r="DC107" s="678">
        <v>0</v>
      </c>
      <c r="DD107" s="678">
        <v>0</v>
      </c>
      <c r="DE107" s="678">
        <v>0</v>
      </c>
      <c r="DF107" s="678">
        <v>0</v>
      </c>
      <c r="DG107" s="678">
        <v>0</v>
      </c>
      <c r="DH107" s="678">
        <v>0</v>
      </c>
      <c r="DI107" s="678">
        <v>0</v>
      </c>
      <c r="DJ107" s="678">
        <v>0</v>
      </c>
      <c r="DK107" s="678">
        <v>0</v>
      </c>
      <c r="DL107" s="678">
        <v>0</v>
      </c>
      <c r="DM107" s="678">
        <v>0</v>
      </c>
      <c r="DN107" s="678">
        <v>0</v>
      </c>
      <c r="DO107" s="678">
        <v>0</v>
      </c>
      <c r="DP107" s="678">
        <v>0</v>
      </c>
      <c r="DQ107" s="678">
        <v>0</v>
      </c>
      <c r="DR107" s="678">
        <v>0</v>
      </c>
      <c r="DS107" s="678">
        <v>0</v>
      </c>
      <c r="DT107" s="678">
        <v>0</v>
      </c>
      <c r="DU107" s="678">
        <v>0</v>
      </c>
      <c r="DV107" s="678">
        <v>0</v>
      </c>
      <c r="DW107" s="678">
        <v>0</v>
      </c>
      <c r="DX107" s="678">
        <v>0</v>
      </c>
      <c r="DY107" s="678">
        <v>0</v>
      </c>
      <c r="DZ107" s="678">
        <v>0</v>
      </c>
      <c r="EA107" s="678">
        <v>0</v>
      </c>
      <c r="EB107" s="678">
        <v>0</v>
      </c>
      <c r="EC107" s="678">
        <v>0</v>
      </c>
      <c r="ED107" s="678">
        <v>0</v>
      </c>
      <c r="EE107" s="678">
        <v>0</v>
      </c>
      <c r="EF107" s="678">
        <v>0</v>
      </c>
      <c r="EG107" s="678">
        <v>0</v>
      </c>
      <c r="EH107" s="678">
        <v>0</v>
      </c>
      <c r="EI107" s="678">
        <v>0</v>
      </c>
      <c r="EJ107" s="678">
        <v>0</v>
      </c>
      <c r="EK107" s="678">
        <v>0</v>
      </c>
      <c r="EL107" s="678">
        <v>0</v>
      </c>
      <c r="EM107" s="678">
        <v>0</v>
      </c>
      <c r="EN107" s="678">
        <v>0</v>
      </c>
      <c r="EO107" s="678">
        <v>0</v>
      </c>
      <c r="EP107" s="678">
        <v>0</v>
      </c>
      <c r="EQ107" s="678">
        <v>0</v>
      </c>
      <c r="ER107" s="678">
        <v>0</v>
      </c>
      <c r="ES107" s="678">
        <v>0</v>
      </c>
      <c r="ET107" s="678">
        <v>0</v>
      </c>
      <c r="EU107" s="678">
        <v>0</v>
      </c>
      <c r="EV107" s="678">
        <v>0</v>
      </c>
      <c r="EW107" s="678">
        <v>0</v>
      </c>
      <c r="EX107" s="678">
        <v>0</v>
      </c>
      <c r="EY107" s="678">
        <v>0</v>
      </c>
      <c r="EZ107" s="678">
        <v>0</v>
      </c>
      <c r="FA107" s="678">
        <v>0</v>
      </c>
      <c r="FB107" s="678">
        <v>0</v>
      </c>
      <c r="FC107" s="678">
        <v>0</v>
      </c>
      <c r="FD107" s="678">
        <v>0</v>
      </c>
      <c r="FE107" s="678">
        <v>0</v>
      </c>
      <c r="FF107" s="678">
        <v>0</v>
      </c>
      <c r="FG107" s="678">
        <v>0</v>
      </c>
      <c r="FH107" s="678">
        <v>0</v>
      </c>
      <c r="FI107" s="678">
        <v>0</v>
      </c>
      <c r="FJ107" s="678">
        <v>0</v>
      </c>
      <c r="FK107" s="678">
        <v>0</v>
      </c>
      <c r="FL107" s="678">
        <v>0</v>
      </c>
      <c r="FM107" s="678">
        <v>0</v>
      </c>
      <c r="FN107" s="678">
        <v>0</v>
      </c>
      <c r="FO107" s="678">
        <v>0</v>
      </c>
      <c r="FP107" s="678">
        <v>0</v>
      </c>
      <c r="FQ107" s="678">
        <v>0</v>
      </c>
      <c r="FR107" s="678">
        <v>0</v>
      </c>
      <c r="FS107" s="678">
        <v>0</v>
      </c>
      <c r="FT107" s="678">
        <v>0</v>
      </c>
      <c r="FU107" s="678">
        <v>0</v>
      </c>
      <c r="FV107" s="678">
        <v>0</v>
      </c>
      <c r="FW107" s="678">
        <v>0</v>
      </c>
      <c r="FX107" s="678">
        <v>0</v>
      </c>
      <c r="FY107" s="678">
        <v>0</v>
      </c>
      <c r="FZ107" s="678">
        <v>0</v>
      </c>
      <c r="GA107" s="678">
        <v>0</v>
      </c>
      <c r="GB107" s="678">
        <v>0</v>
      </c>
      <c r="GC107" s="678">
        <v>0</v>
      </c>
      <c r="GD107" s="678">
        <v>0</v>
      </c>
      <c r="GE107" s="678">
        <v>0</v>
      </c>
      <c r="GF107" s="678">
        <v>0</v>
      </c>
      <c r="GG107" s="678">
        <v>0</v>
      </c>
      <c r="GH107" s="678">
        <v>0</v>
      </c>
      <c r="GI107" s="678">
        <v>0</v>
      </c>
      <c r="GJ107" s="678">
        <v>0</v>
      </c>
      <c r="GK107" s="678">
        <v>0</v>
      </c>
      <c r="GL107" s="678">
        <v>0</v>
      </c>
      <c r="GM107" s="678">
        <v>0</v>
      </c>
      <c r="GN107" s="678">
        <v>0</v>
      </c>
      <c r="GO107" s="678">
        <v>0</v>
      </c>
      <c r="GP107" s="678">
        <v>0</v>
      </c>
      <c r="GQ107" s="678">
        <v>0</v>
      </c>
      <c r="GR107" s="678">
        <v>0</v>
      </c>
      <c r="GS107" s="678">
        <v>0</v>
      </c>
      <c r="GT107" s="678">
        <v>0</v>
      </c>
      <c r="GU107" s="678">
        <v>0</v>
      </c>
      <c r="GV107" s="678">
        <v>0</v>
      </c>
      <c r="GW107" s="678">
        <v>0</v>
      </c>
      <c r="GX107" s="678">
        <v>0</v>
      </c>
      <c r="GY107" s="678">
        <v>0</v>
      </c>
      <c r="GZ107" s="678">
        <v>0</v>
      </c>
      <c r="HA107" s="678">
        <v>0</v>
      </c>
      <c r="HB107" s="678">
        <v>0</v>
      </c>
      <c r="HC107" s="678">
        <v>0</v>
      </c>
      <c r="HD107" s="678">
        <v>0</v>
      </c>
      <c r="HE107" s="678">
        <v>0</v>
      </c>
      <c r="HF107" s="678">
        <v>0</v>
      </c>
      <c r="HG107" s="678">
        <v>0</v>
      </c>
      <c r="HH107" s="678">
        <v>0</v>
      </c>
      <c r="HI107" s="678">
        <v>0</v>
      </c>
      <c r="HJ107" s="678">
        <v>0</v>
      </c>
      <c r="HK107" s="678">
        <v>0</v>
      </c>
      <c r="HL107" s="678">
        <v>0</v>
      </c>
      <c r="HM107" s="678">
        <v>0</v>
      </c>
      <c r="HN107" s="678">
        <v>0</v>
      </c>
      <c r="HO107" s="678">
        <v>0</v>
      </c>
      <c r="HP107" s="678">
        <v>0</v>
      </c>
      <c r="HQ107" s="678">
        <v>0</v>
      </c>
      <c r="HR107" s="678">
        <v>0</v>
      </c>
      <c r="HS107" s="678">
        <v>0</v>
      </c>
      <c r="HT107" s="678">
        <v>0</v>
      </c>
      <c r="HU107" s="678">
        <v>0</v>
      </c>
      <c r="HV107" s="678">
        <v>0</v>
      </c>
      <c r="HW107" s="678">
        <v>0</v>
      </c>
      <c r="HX107" s="678">
        <v>0</v>
      </c>
      <c r="HY107" s="678">
        <v>0</v>
      </c>
      <c r="HZ107" s="678">
        <v>0</v>
      </c>
      <c r="IA107" s="678">
        <v>0</v>
      </c>
      <c r="IB107" s="678">
        <v>0</v>
      </c>
      <c r="IC107" s="678">
        <v>0</v>
      </c>
      <c r="ID107" s="678">
        <v>0</v>
      </c>
      <c r="IE107" s="678">
        <v>0</v>
      </c>
      <c r="IF107" s="678">
        <v>0</v>
      </c>
      <c r="IG107" s="678">
        <v>0</v>
      </c>
      <c r="IH107" s="678">
        <v>0</v>
      </c>
      <c r="II107" s="678">
        <v>0</v>
      </c>
      <c r="IJ107" s="678">
        <v>0</v>
      </c>
      <c r="IK107" s="678">
        <v>0</v>
      </c>
      <c r="IL107" s="678">
        <v>0</v>
      </c>
      <c r="IM107" s="678">
        <v>0</v>
      </c>
      <c r="IN107" s="678">
        <v>0</v>
      </c>
      <c r="IO107" s="678">
        <v>0</v>
      </c>
      <c r="IP107" s="678">
        <v>0</v>
      </c>
      <c r="IQ107" s="678">
        <v>0</v>
      </c>
      <c r="IR107" s="678">
        <v>0</v>
      </c>
      <c r="IS107" s="678">
        <v>0</v>
      </c>
      <c r="IT107" s="678">
        <v>0</v>
      </c>
      <c r="IU107" s="678">
        <v>0</v>
      </c>
      <c r="IV107" s="678">
        <v>0</v>
      </c>
      <c r="IW107" s="678">
        <v>0</v>
      </c>
      <c r="IX107" s="678">
        <v>0</v>
      </c>
      <c r="IY107" s="678">
        <v>0</v>
      </c>
      <c r="IZ107" s="678">
        <v>0</v>
      </c>
      <c r="JA107" s="678">
        <v>0</v>
      </c>
      <c r="JB107" s="678">
        <v>0</v>
      </c>
      <c r="JC107" s="678">
        <v>0</v>
      </c>
      <c r="JD107" s="678">
        <v>0</v>
      </c>
      <c r="JE107" s="678">
        <v>0</v>
      </c>
      <c r="JF107" s="678">
        <v>0</v>
      </c>
      <c r="JG107" s="678">
        <v>0</v>
      </c>
      <c r="JH107" s="678">
        <v>0</v>
      </c>
      <c r="JI107" s="678">
        <v>0</v>
      </c>
      <c r="JJ107" s="678">
        <v>0</v>
      </c>
      <c r="JK107" s="678">
        <v>0</v>
      </c>
      <c r="JL107" s="678">
        <v>0</v>
      </c>
      <c r="JM107" s="678">
        <v>0</v>
      </c>
      <c r="JN107" s="678">
        <v>0</v>
      </c>
      <c r="JO107" s="678">
        <v>0</v>
      </c>
      <c r="JP107" s="678">
        <v>0</v>
      </c>
      <c r="JQ107" s="678">
        <v>0</v>
      </c>
      <c r="JR107" s="678">
        <v>0</v>
      </c>
      <c r="JS107" s="678">
        <v>0</v>
      </c>
      <c r="JT107" s="678">
        <v>0</v>
      </c>
      <c r="JU107" s="678">
        <v>0</v>
      </c>
      <c r="JV107" s="678">
        <v>0</v>
      </c>
      <c r="JW107" s="678">
        <v>0</v>
      </c>
      <c r="JX107" s="678">
        <v>0</v>
      </c>
      <c r="JY107" s="678">
        <v>0</v>
      </c>
      <c r="JZ107" s="678">
        <v>0</v>
      </c>
      <c r="KA107" s="678">
        <v>0</v>
      </c>
      <c r="KB107" s="678">
        <v>0</v>
      </c>
      <c r="KC107" s="678">
        <v>0</v>
      </c>
      <c r="KD107" s="678">
        <v>0</v>
      </c>
      <c r="KE107" s="678">
        <v>0</v>
      </c>
      <c r="KF107" s="678">
        <v>0</v>
      </c>
      <c r="KG107" s="678">
        <v>0</v>
      </c>
      <c r="KH107" s="678">
        <v>0</v>
      </c>
      <c r="KI107" s="678">
        <v>0</v>
      </c>
      <c r="KJ107" s="678">
        <v>0</v>
      </c>
      <c r="KK107" s="678">
        <v>0</v>
      </c>
      <c r="KL107" s="678">
        <v>0</v>
      </c>
      <c r="KM107" s="678">
        <v>0</v>
      </c>
      <c r="KN107" s="678">
        <v>0</v>
      </c>
      <c r="KO107" s="678">
        <v>0</v>
      </c>
      <c r="KP107" s="678">
        <v>0</v>
      </c>
      <c r="KQ107" s="678">
        <v>0</v>
      </c>
      <c r="KR107" s="678">
        <v>0</v>
      </c>
      <c r="KS107" s="678">
        <v>0</v>
      </c>
      <c r="KT107" s="678">
        <v>0</v>
      </c>
      <c r="KU107" s="678">
        <v>0</v>
      </c>
      <c r="KV107" s="678">
        <v>0</v>
      </c>
      <c r="KW107" s="678">
        <v>0</v>
      </c>
      <c r="KX107" s="678">
        <v>0</v>
      </c>
      <c r="KY107" s="678">
        <v>0</v>
      </c>
      <c r="KZ107" s="678">
        <v>0</v>
      </c>
      <c r="LA107" s="678">
        <v>0</v>
      </c>
      <c r="LB107" s="678">
        <v>0</v>
      </c>
      <c r="LC107" s="678">
        <v>0</v>
      </c>
      <c r="LD107" s="678">
        <v>0</v>
      </c>
      <c r="LE107" s="678">
        <v>0</v>
      </c>
      <c r="LF107" s="678">
        <v>0</v>
      </c>
      <c r="LG107" s="678">
        <v>0</v>
      </c>
      <c r="LH107" s="678">
        <v>0</v>
      </c>
      <c r="LI107" s="678">
        <v>0</v>
      </c>
      <c r="LJ107" s="678">
        <v>0</v>
      </c>
      <c r="LK107" s="678">
        <v>0</v>
      </c>
      <c r="LL107" s="678">
        <v>0</v>
      </c>
      <c r="LM107" s="678">
        <v>0</v>
      </c>
      <c r="LN107" s="678">
        <v>0</v>
      </c>
      <c r="LO107" s="678">
        <v>0</v>
      </c>
      <c r="LP107" s="678">
        <v>0</v>
      </c>
      <c r="LQ107" s="678">
        <v>0</v>
      </c>
      <c r="LR107" s="678">
        <v>0</v>
      </c>
      <c r="LS107" s="678">
        <v>0</v>
      </c>
      <c r="LT107" s="678">
        <v>0</v>
      </c>
      <c r="LU107" s="678">
        <v>0</v>
      </c>
      <c r="LV107" s="678">
        <v>0</v>
      </c>
      <c r="LW107" s="678">
        <v>0</v>
      </c>
      <c r="LX107" s="678">
        <v>0</v>
      </c>
      <c r="LY107" s="678">
        <v>0</v>
      </c>
      <c r="LZ107" s="678">
        <v>0</v>
      </c>
      <c r="MA107" s="678">
        <v>0</v>
      </c>
      <c r="MB107" s="678">
        <v>0</v>
      </c>
      <c r="MC107" s="678">
        <v>0</v>
      </c>
      <c r="MD107" s="678">
        <v>0</v>
      </c>
      <c r="ME107" s="678">
        <v>0</v>
      </c>
      <c r="MF107" s="678">
        <v>0</v>
      </c>
      <c r="MG107" s="678">
        <v>0</v>
      </c>
      <c r="MH107" s="678">
        <v>0</v>
      </c>
      <c r="MI107" s="678">
        <v>0</v>
      </c>
      <c r="MJ107" s="678">
        <v>0</v>
      </c>
      <c r="MK107" s="678">
        <v>0</v>
      </c>
      <c r="ML107" s="678">
        <v>0</v>
      </c>
      <c r="MM107" s="678">
        <v>0</v>
      </c>
      <c r="MN107" s="678">
        <v>0</v>
      </c>
      <c r="MO107" s="678">
        <v>0</v>
      </c>
      <c r="MP107" s="678">
        <v>0</v>
      </c>
      <c r="MQ107" s="678">
        <v>0</v>
      </c>
      <c r="MR107" s="678">
        <v>0</v>
      </c>
      <c r="MS107" s="678">
        <v>0</v>
      </c>
      <c r="MT107" s="678">
        <v>0</v>
      </c>
      <c r="MU107" s="678">
        <v>0</v>
      </c>
      <c r="MV107" s="678">
        <v>0</v>
      </c>
      <c r="MW107" s="678">
        <v>0</v>
      </c>
      <c r="MX107" s="678">
        <v>0</v>
      </c>
      <c r="MY107" s="678">
        <v>0</v>
      </c>
      <c r="MZ107" s="678">
        <v>0</v>
      </c>
      <c r="NA107" s="678">
        <v>0</v>
      </c>
      <c r="NB107" s="678">
        <v>0</v>
      </c>
      <c r="NC107" s="678">
        <v>0</v>
      </c>
      <c r="ND107" s="678">
        <v>0</v>
      </c>
      <c r="NE107" s="678">
        <v>0</v>
      </c>
      <c r="NF107" s="678">
        <v>0</v>
      </c>
      <c r="NG107" s="678">
        <v>0</v>
      </c>
      <c r="NH107" s="678">
        <v>0</v>
      </c>
      <c r="NI107" s="678">
        <v>0</v>
      </c>
      <c r="NJ107" s="678">
        <v>0</v>
      </c>
      <c r="NK107" s="678">
        <v>0</v>
      </c>
      <c r="NL107" s="678">
        <v>0</v>
      </c>
      <c r="NM107" s="678">
        <v>0</v>
      </c>
      <c r="NN107" s="678">
        <v>0</v>
      </c>
      <c r="NO107" s="678">
        <v>0</v>
      </c>
      <c r="NP107" s="678">
        <v>0</v>
      </c>
      <c r="NQ107" s="678">
        <v>0</v>
      </c>
      <c r="NR107" s="678">
        <v>0</v>
      </c>
      <c r="NS107" s="678">
        <v>0</v>
      </c>
      <c r="NT107" s="678">
        <v>0</v>
      </c>
      <c r="NU107" s="678">
        <v>0</v>
      </c>
      <c r="NV107" s="678">
        <v>0</v>
      </c>
      <c r="NW107" s="678">
        <v>0</v>
      </c>
      <c r="NX107" s="678">
        <v>0</v>
      </c>
      <c r="NY107" s="678">
        <v>0</v>
      </c>
      <c r="NZ107" s="678">
        <v>0</v>
      </c>
      <c r="OA107" s="678">
        <v>0</v>
      </c>
      <c r="OB107" s="678">
        <v>0</v>
      </c>
      <c r="OC107" s="678">
        <v>0</v>
      </c>
      <c r="OD107" s="678">
        <v>0</v>
      </c>
      <c r="OE107" s="678">
        <v>0</v>
      </c>
      <c r="OF107" s="678">
        <v>0</v>
      </c>
      <c r="OG107" s="678">
        <v>0</v>
      </c>
      <c r="OH107" s="678">
        <v>0</v>
      </c>
      <c r="OI107" s="678">
        <v>0</v>
      </c>
      <c r="OJ107" s="678">
        <v>0</v>
      </c>
      <c r="OK107" s="678">
        <v>0</v>
      </c>
      <c r="OL107" s="678">
        <v>0</v>
      </c>
      <c r="OM107" s="678">
        <v>0</v>
      </c>
      <c r="ON107" s="678">
        <v>0</v>
      </c>
      <c r="OO107" s="678">
        <v>0</v>
      </c>
      <c r="OP107" s="678">
        <v>0</v>
      </c>
      <c r="OQ107" s="678">
        <v>0</v>
      </c>
      <c r="OR107" s="678">
        <v>0</v>
      </c>
      <c r="OS107" s="678">
        <v>0</v>
      </c>
      <c r="OT107" s="678">
        <v>0</v>
      </c>
      <c r="OU107" s="678">
        <v>0</v>
      </c>
      <c r="OV107" s="678">
        <v>0</v>
      </c>
      <c r="OW107" s="678">
        <v>0</v>
      </c>
      <c r="OX107" s="678">
        <v>0</v>
      </c>
      <c r="OY107" s="678">
        <v>0</v>
      </c>
      <c r="OZ107" s="678">
        <v>0</v>
      </c>
      <c r="PA107" s="678">
        <v>0</v>
      </c>
      <c r="PB107" s="678">
        <v>0</v>
      </c>
      <c r="PC107" s="678">
        <v>0</v>
      </c>
      <c r="PD107" s="678">
        <v>0</v>
      </c>
      <c r="PE107" s="678">
        <v>0</v>
      </c>
      <c r="PF107" s="678">
        <v>0</v>
      </c>
      <c r="PG107" s="678">
        <v>0</v>
      </c>
      <c r="PH107" s="678">
        <v>0</v>
      </c>
      <c r="PI107" s="678">
        <v>0</v>
      </c>
      <c r="PJ107" s="678">
        <v>0</v>
      </c>
      <c r="PK107" s="678">
        <v>0</v>
      </c>
      <c r="PL107" s="678">
        <v>0</v>
      </c>
      <c r="PM107" s="678">
        <v>0</v>
      </c>
      <c r="PN107" s="678">
        <v>0</v>
      </c>
      <c r="PO107" s="678">
        <v>0</v>
      </c>
      <c r="PP107" s="678">
        <v>0</v>
      </c>
      <c r="PQ107" s="678">
        <v>0</v>
      </c>
      <c r="PR107" s="678">
        <v>0</v>
      </c>
      <c r="PS107" s="678">
        <v>0</v>
      </c>
      <c r="PT107" s="678">
        <v>0</v>
      </c>
      <c r="PU107" s="678">
        <v>0</v>
      </c>
      <c r="PV107" s="678">
        <v>0</v>
      </c>
      <c r="PW107" s="678">
        <v>0</v>
      </c>
      <c r="PX107" s="678">
        <v>0</v>
      </c>
      <c r="PY107" s="678">
        <v>0</v>
      </c>
      <c r="PZ107" s="678">
        <v>0</v>
      </c>
      <c r="QA107" s="678">
        <v>0</v>
      </c>
      <c r="QB107" s="678">
        <v>0</v>
      </c>
      <c r="QC107" s="678">
        <v>0</v>
      </c>
      <c r="QD107" s="678">
        <v>0</v>
      </c>
      <c r="QE107" s="678">
        <v>0</v>
      </c>
      <c r="QF107" s="678">
        <v>0</v>
      </c>
      <c r="QG107" s="678">
        <v>0</v>
      </c>
      <c r="QH107" s="678">
        <v>0</v>
      </c>
      <c r="QI107" s="678">
        <v>0</v>
      </c>
      <c r="QJ107" s="678">
        <v>0</v>
      </c>
      <c r="QK107" s="678">
        <v>0</v>
      </c>
      <c r="QL107" s="678">
        <v>0</v>
      </c>
      <c r="QM107" s="678">
        <v>0</v>
      </c>
      <c r="QN107" s="678">
        <v>0</v>
      </c>
      <c r="QO107" s="678">
        <v>0</v>
      </c>
      <c r="QP107" s="678">
        <v>0</v>
      </c>
      <c r="QQ107" s="678">
        <v>0</v>
      </c>
      <c r="QR107" s="678">
        <v>0</v>
      </c>
      <c r="QS107" s="678">
        <v>0</v>
      </c>
      <c r="QT107" s="678">
        <v>0</v>
      </c>
      <c r="QU107" s="678">
        <v>0</v>
      </c>
      <c r="QV107" s="678">
        <v>0</v>
      </c>
      <c r="QW107" s="678">
        <v>0</v>
      </c>
      <c r="QX107" s="678">
        <v>0</v>
      </c>
      <c r="QY107" s="678">
        <v>0</v>
      </c>
      <c r="QZ107" s="678">
        <v>0</v>
      </c>
      <c r="RA107" s="678">
        <v>0</v>
      </c>
      <c r="RB107" s="678">
        <v>0</v>
      </c>
      <c r="RC107" s="678">
        <v>0</v>
      </c>
      <c r="RD107" s="678">
        <v>0</v>
      </c>
      <c r="RE107" s="678">
        <v>0</v>
      </c>
      <c r="RF107" s="678">
        <v>0</v>
      </c>
      <c r="RG107" s="678">
        <v>0</v>
      </c>
      <c r="RH107" s="678">
        <v>0</v>
      </c>
      <c r="RI107" s="678">
        <v>0</v>
      </c>
      <c r="RJ107" s="678">
        <v>0</v>
      </c>
      <c r="RK107" s="678">
        <v>0</v>
      </c>
      <c r="RL107" s="678">
        <v>0</v>
      </c>
      <c r="RM107" s="678">
        <v>0</v>
      </c>
      <c r="RN107" s="678">
        <v>0</v>
      </c>
      <c r="RO107" s="678">
        <v>0</v>
      </c>
      <c r="RP107" s="678">
        <v>0</v>
      </c>
      <c r="RQ107" s="678">
        <v>0</v>
      </c>
      <c r="RR107" s="678">
        <v>0</v>
      </c>
      <c r="RS107" s="678">
        <v>0</v>
      </c>
      <c r="RT107" s="678">
        <v>0</v>
      </c>
      <c r="RU107" s="678">
        <v>0</v>
      </c>
      <c r="RV107" s="678">
        <v>0</v>
      </c>
      <c r="RW107" s="678">
        <v>0</v>
      </c>
      <c r="RX107" s="678">
        <v>0</v>
      </c>
      <c r="RY107" s="678">
        <v>0</v>
      </c>
      <c r="RZ107" s="678">
        <v>0</v>
      </c>
      <c r="SA107" s="678">
        <v>0</v>
      </c>
      <c r="SB107" s="678">
        <v>0</v>
      </c>
      <c r="SC107" s="678">
        <v>0</v>
      </c>
      <c r="SD107" s="678">
        <v>0</v>
      </c>
      <c r="SE107" s="678">
        <v>0</v>
      </c>
      <c r="SF107" s="678">
        <v>0</v>
      </c>
      <c r="SG107" s="678">
        <v>0</v>
      </c>
      <c r="SH107" s="678">
        <v>0</v>
      </c>
      <c r="SI107" s="471"/>
      <c r="SJ107" s="452"/>
      <c r="SK107" s="440"/>
      <c r="SL107" s="440"/>
      <c r="SM107" s="440"/>
    </row>
    <row r="108" spans="1:507" outlineLevel="3" x14ac:dyDescent="0.25">
      <c r="A108" s="440"/>
      <c r="B108" s="449"/>
      <c r="C108" s="659">
        <f t="shared" si="89"/>
        <v>4</v>
      </c>
      <c r="D108" s="471"/>
      <c r="E108" s="529"/>
      <c r="F108" s="529"/>
      <c r="G108" s="471"/>
      <c r="H108" s="756"/>
      <c r="I108" s="756" t="s">
        <v>886</v>
      </c>
      <c r="J108" s="756">
        <f t="shared" si="88"/>
        <v>29</v>
      </c>
      <c r="K108" s="757">
        <v>0</v>
      </c>
      <c r="L108" s="757">
        <v>0</v>
      </c>
      <c r="M108" s="757">
        <v>0</v>
      </c>
      <c r="N108" s="757">
        <v>0</v>
      </c>
      <c r="O108" s="757">
        <v>0</v>
      </c>
      <c r="P108" s="757">
        <v>0</v>
      </c>
      <c r="Q108" s="757">
        <v>0</v>
      </c>
      <c r="R108" s="757">
        <v>0</v>
      </c>
      <c r="S108" s="757">
        <v>0</v>
      </c>
      <c r="T108" s="757">
        <v>0</v>
      </c>
      <c r="U108" s="757">
        <v>0</v>
      </c>
      <c r="V108" s="757">
        <v>0</v>
      </c>
      <c r="W108" s="757">
        <v>0</v>
      </c>
      <c r="X108" s="757">
        <v>0</v>
      </c>
      <c r="Y108" s="757">
        <v>0</v>
      </c>
      <c r="Z108" s="757">
        <v>0</v>
      </c>
      <c r="AA108" s="757">
        <v>0</v>
      </c>
      <c r="AB108" s="757">
        <v>0</v>
      </c>
      <c r="AC108" s="757">
        <v>0</v>
      </c>
      <c r="AD108" s="757">
        <v>0</v>
      </c>
      <c r="AE108" s="757">
        <v>0</v>
      </c>
      <c r="AF108" s="757">
        <v>0</v>
      </c>
      <c r="AG108" s="757">
        <v>0</v>
      </c>
      <c r="AH108" s="757">
        <v>0</v>
      </c>
      <c r="AI108" s="757">
        <v>0</v>
      </c>
      <c r="AJ108" s="757">
        <v>0</v>
      </c>
      <c r="AK108" s="757">
        <v>0</v>
      </c>
      <c r="AL108" s="757">
        <v>0</v>
      </c>
      <c r="AM108" s="757">
        <v>0</v>
      </c>
      <c r="AN108" s="757">
        <v>0</v>
      </c>
      <c r="AO108" s="757">
        <v>0</v>
      </c>
      <c r="AP108" s="757">
        <v>0</v>
      </c>
      <c r="AQ108" s="757">
        <v>0</v>
      </c>
      <c r="AR108" s="757">
        <v>0</v>
      </c>
      <c r="AS108" s="757">
        <v>0</v>
      </c>
      <c r="AT108" s="757">
        <v>0</v>
      </c>
      <c r="AU108" s="757">
        <v>0</v>
      </c>
      <c r="AV108" s="757">
        <v>0</v>
      </c>
      <c r="AW108" s="757">
        <v>0</v>
      </c>
      <c r="AX108" s="757">
        <v>0</v>
      </c>
      <c r="AY108" s="757">
        <v>0</v>
      </c>
      <c r="AZ108" s="757">
        <v>0</v>
      </c>
      <c r="BA108" s="757">
        <v>0</v>
      </c>
      <c r="BB108" s="757">
        <v>0</v>
      </c>
      <c r="BC108" s="757">
        <v>0</v>
      </c>
      <c r="BD108" s="757">
        <v>0</v>
      </c>
      <c r="BE108" s="757">
        <v>0</v>
      </c>
      <c r="BF108" s="757">
        <v>0</v>
      </c>
      <c r="BG108" s="757">
        <v>0</v>
      </c>
      <c r="BH108" s="757">
        <v>0</v>
      </c>
      <c r="BI108" s="757">
        <v>0</v>
      </c>
      <c r="BJ108" s="757">
        <v>0</v>
      </c>
      <c r="BK108" s="757">
        <v>0</v>
      </c>
      <c r="BL108" s="757">
        <v>0</v>
      </c>
      <c r="BM108" s="757">
        <v>0</v>
      </c>
      <c r="BN108" s="757">
        <v>0</v>
      </c>
      <c r="BO108" s="757">
        <v>0</v>
      </c>
      <c r="BP108" s="757">
        <v>0</v>
      </c>
      <c r="BQ108" s="757">
        <v>0</v>
      </c>
      <c r="BR108" s="757">
        <v>0</v>
      </c>
      <c r="BS108" s="757">
        <v>0</v>
      </c>
      <c r="BT108" s="757">
        <v>0</v>
      </c>
      <c r="BU108" s="757">
        <v>0</v>
      </c>
      <c r="BV108" s="757">
        <v>0</v>
      </c>
      <c r="BW108" s="757">
        <v>0</v>
      </c>
      <c r="BX108" s="757">
        <v>0</v>
      </c>
      <c r="BY108" s="757">
        <v>0</v>
      </c>
      <c r="BZ108" s="757">
        <v>0</v>
      </c>
      <c r="CA108" s="757">
        <v>0</v>
      </c>
      <c r="CB108" s="757">
        <v>0</v>
      </c>
      <c r="CC108" s="757">
        <v>0</v>
      </c>
      <c r="CD108" s="757">
        <v>0</v>
      </c>
      <c r="CE108" s="757">
        <v>0</v>
      </c>
      <c r="CF108" s="757">
        <v>0</v>
      </c>
      <c r="CG108" s="757">
        <v>0</v>
      </c>
      <c r="CH108" s="757">
        <v>0</v>
      </c>
      <c r="CI108" s="757">
        <v>0</v>
      </c>
      <c r="CJ108" s="757">
        <v>0</v>
      </c>
      <c r="CK108" s="757">
        <v>0</v>
      </c>
      <c r="CL108" s="757">
        <v>0</v>
      </c>
      <c r="CM108" s="757">
        <v>0</v>
      </c>
      <c r="CN108" s="757">
        <v>0</v>
      </c>
      <c r="CO108" s="757">
        <v>0</v>
      </c>
      <c r="CP108" s="757">
        <v>0</v>
      </c>
      <c r="CQ108" s="757">
        <v>0</v>
      </c>
      <c r="CR108" s="757">
        <v>0</v>
      </c>
      <c r="CS108" s="757">
        <v>0</v>
      </c>
      <c r="CT108" s="757">
        <v>0</v>
      </c>
      <c r="CU108" s="757">
        <v>0</v>
      </c>
      <c r="CV108" s="757">
        <v>0</v>
      </c>
      <c r="CW108" s="757">
        <v>0</v>
      </c>
      <c r="CX108" s="757">
        <v>0</v>
      </c>
      <c r="CY108" s="757">
        <v>0</v>
      </c>
      <c r="CZ108" s="757">
        <v>0</v>
      </c>
      <c r="DA108" s="757">
        <v>0</v>
      </c>
      <c r="DB108" s="757">
        <v>0</v>
      </c>
      <c r="DC108" s="757">
        <v>0</v>
      </c>
      <c r="DD108" s="757">
        <v>0</v>
      </c>
      <c r="DE108" s="757">
        <v>0</v>
      </c>
      <c r="DF108" s="757">
        <v>0</v>
      </c>
      <c r="DG108" s="757">
        <v>0</v>
      </c>
      <c r="DH108" s="757">
        <v>0</v>
      </c>
      <c r="DI108" s="757">
        <v>0</v>
      </c>
      <c r="DJ108" s="757">
        <v>0</v>
      </c>
      <c r="DK108" s="757">
        <v>0</v>
      </c>
      <c r="DL108" s="757">
        <v>0</v>
      </c>
      <c r="DM108" s="757">
        <v>0</v>
      </c>
      <c r="DN108" s="757">
        <v>0</v>
      </c>
      <c r="DO108" s="757">
        <v>0</v>
      </c>
      <c r="DP108" s="757">
        <v>0</v>
      </c>
      <c r="DQ108" s="757">
        <v>0</v>
      </c>
      <c r="DR108" s="757">
        <v>0</v>
      </c>
      <c r="DS108" s="757">
        <v>0</v>
      </c>
      <c r="DT108" s="757">
        <v>0</v>
      </c>
      <c r="DU108" s="757">
        <v>0</v>
      </c>
      <c r="DV108" s="757">
        <v>0</v>
      </c>
      <c r="DW108" s="757">
        <v>0</v>
      </c>
      <c r="DX108" s="757">
        <v>0</v>
      </c>
      <c r="DY108" s="757">
        <v>0</v>
      </c>
      <c r="DZ108" s="757">
        <v>0</v>
      </c>
      <c r="EA108" s="757">
        <v>0</v>
      </c>
      <c r="EB108" s="757">
        <v>0</v>
      </c>
      <c r="EC108" s="757">
        <v>0</v>
      </c>
      <c r="ED108" s="757">
        <v>0</v>
      </c>
      <c r="EE108" s="757">
        <v>0</v>
      </c>
      <c r="EF108" s="757">
        <v>0</v>
      </c>
      <c r="EG108" s="757">
        <v>0</v>
      </c>
      <c r="EH108" s="757">
        <v>0</v>
      </c>
      <c r="EI108" s="757">
        <v>0</v>
      </c>
      <c r="EJ108" s="757">
        <v>0</v>
      </c>
      <c r="EK108" s="757">
        <v>0</v>
      </c>
      <c r="EL108" s="757">
        <v>0</v>
      </c>
      <c r="EM108" s="757">
        <v>0</v>
      </c>
      <c r="EN108" s="757">
        <v>0</v>
      </c>
      <c r="EO108" s="757">
        <v>0</v>
      </c>
      <c r="EP108" s="757">
        <v>0</v>
      </c>
      <c r="EQ108" s="757">
        <v>0</v>
      </c>
      <c r="ER108" s="757">
        <v>0</v>
      </c>
      <c r="ES108" s="757">
        <v>0</v>
      </c>
      <c r="ET108" s="757">
        <v>0</v>
      </c>
      <c r="EU108" s="757">
        <v>0</v>
      </c>
      <c r="EV108" s="757">
        <v>0</v>
      </c>
      <c r="EW108" s="757">
        <v>0</v>
      </c>
      <c r="EX108" s="757">
        <v>0</v>
      </c>
      <c r="EY108" s="757">
        <v>0</v>
      </c>
      <c r="EZ108" s="757">
        <v>0</v>
      </c>
      <c r="FA108" s="757">
        <v>0</v>
      </c>
      <c r="FB108" s="757">
        <v>0</v>
      </c>
      <c r="FC108" s="757">
        <v>0</v>
      </c>
      <c r="FD108" s="757">
        <v>0</v>
      </c>
      <c r="FE108" s="757">
        <v>0</v>
      </c>
      <c r="FF108" s="757">
        <v>0</v>
      </c>
      <c r="FG108" s="757">
        <v>0</v>
      </c>
      <c r="FH108" s="757">
        <v>0</v>
      </c>
      <c r="FI108" s="757">
        <v>0</v>
      </c>
      <c r="FJ108" s="757">
        <v>0</v>
      </c>
      <c r="FK108" s="757">
        <v>0</v>
      </c>
      <c r="FL108" s="757">
        <v>0</v>
      </c>
      <c r="FM108" s="757">
        <v>0</v>
      </c>
      <c r="FN108" s="757">
        <v>0</v>
      </c>
      <c r="FO108" s="757">
        <v>0</v>
      </c>
      <c r="FP108" s="757">
        <v>0</v>
      </c>
      <c r="FQ108" s="757">
        <v>0</v>
      </c>
      <c r="FR108" s="757">
        <v>0</v>
      </c>
      <c r="FS108" s="757">
        <v>0</v>
      </c>
      <c r="FT108" s="757">
        <v>0</v>
      </c>
      <c r="FU108" s="757">
        <v>0</v>
      </c>
      <c r="FV108" s="757">
        <v>0</v>
      </c>
      <c r="FW108" s="757">
        <v>0</v>
      </c>
      <c r="FX108" s="757">
        <v>0</v>
      </c>
      <c r="FY108" s="757">
        <v>0</v>
      </c>
      <c r="FZ108" s="757">
        <v>0</v>
      </c>
      <c r="GA108" s="757">
        <v>0</v>
      </c>
      <c r="GB108" s="757">
        <v>0</v>
      </c>
      <c r="GC108" s="757">
        <v>0</v>
      </c>
      <c r="GD108" s="757">
        <v>0</v>
      </c>
      <c r="GE108" s="757">
        <v>0</v>
      </c>
      <c r="GF108" s="757">
        <v>0</v>
      </c>
      <c r="GG108" s="757">
        <v>0</v>
      </c>
      <c r="GH108" s="757">
        <v>0</v>
      </c>
      <c r="GI108" s="757">
        <v>0</v>
      </c>
      <c r="GJ108" s="757">
        <v>0</v>
      </c>
      <c r="GK108" s="757">
        <v>0</v>
      </c>
      <c r="GL108" s="757">
        <v>0</v>
      </c>
      <c r="GM108" s="757">
        <v>0</v>
      </c>
      <c r="GN108" s="757">
        <v>0</v>
      </c>
      <c r="GO108" s="757">
        <v>0</v>
      </c>
      <c r="GP108" s="757">
        <v>0</v>
      </c>
      <c r="GQ108" s="757">
        <v>0</v>
      </c>
      <c r="GR108" s="757">
        <v>0</v>
      </c>
      <c r="GS108" s="757">
        <v>0</v>
      </c>
      <c r="GT108" s="757">
        <v>0</v>
      </c>
      <c r="GU108" s="757">
        <v>0</v>
      </c>
      <c r="GV108" s="757">
        <v>0</v>
      </c>
      <c r="GW108" s="757">
        <v>0</v>
      </c>
      <c r="GX108" s="757">
        <v>0</v>
      </c>
      <c r="GY108" s="757">
        <v>0</v>
      </c>
      <c r="GZ108" s="757">
        <v>0</v>
      </c>
      <c r="HA108" s="757">
        <v>0</v>
      </c>
      <c r="HB108" s="757">
        <v>0</v>
      </c>
      <c r="HC108" s="757">
        <v>0</v>
      </c>
      <c r="HD108" s="757">
        <v>0</v>
      </c>
      <c r="HE108" s="757">
        <v>0</v>
      </c>
      <c r="HF108" s="757">
        <v>0</v>
      </c>
      <c r="HG108" s="757">
        <v>0</v>
      </c>
      <c r="HH108" s="757">
        <v>0</v>
      </c>
      <c r="HI108" s="757">
        <v>0</v>
      </c>
      <c r="HJ108" s="757">
        <v>0</v>
      </c>
      <c r="HK108" s="757">
        <v>0</v>
      </c>
      <c r="HL108" s="757">
        <v>0</v>
      </c>
      <c r="HM108" s="757">
        <v>0</v>
      </c>
      <c r="HN108" s="757">
        <v>0</v>
      </c>
      <c r="HO108" s="757">
        <v>0</v>
      </c>
      <c r="HP108" s="757">
        <v>0</v>
      </c>
      <c r="HQ108" s="757">
        <v>0</v>
      </c>
      <c r="HR108" s="757">
        <v>0</v>
      </c>
      <c r="HS108" s="757">
        <v>0</v>
      </c>
      <c r="HT108" s="757">
        <v>0</v>
      </c>
      <c r="HU108" s="757">
        <v>0</v>
      </c>
      <c r="HV108" s="757">
        <v>0</v>
      </c>
      <c r="HW108" s="757">
        <v>0</v>
      </c>
      <c r="HX108" s="757">
        <v>0</v>
      </c>
      <c r="HY108" s="757">
        <v>0</v>
      </c>
      <c r="HZ108" s="757">
        <v>0</v>
      </c>
      <c r="IA108" s="757">
        <v>0</v>
      </c>
      <c r="IB108" s="757">
        <v>0</v>
      </c>
      <c r="IC108" s="757">
        <v>0</v>
      </c>
      <c r="ID108" s="757">
        <v>0</v>
      </c>
      <c r="IE108" s="757">
        <v>0</v>
      </c>
      <c r="IF108" s="757">
        <v>0</v>
      </c>
      <c r="IG108" s="757">
        <v>0</v>
      </c>
      <c r="IH108" s="757">
        <v>0</v>
      </c>
      <c r="II108" s="757">
        <v>0</v>
      </c>
      <c r="IJ108" s="757">
        <v>0</v>
      </c>
      <c r="IK108" s="757">
        <v>0</v>
      </c>
      <c r="IL108" s="757">
        <v>0</v>
      </c>
      <c r="IM108" s="757">
        <v>0</v>
      </c>
      <c r="IN108" s="757">
        <v>0</v>
      </c>
      <c r="IO108" s="757">
        <v>0</v>
      </c>
      <c r="IP108" s="757">
        <v>0</v>
      </c>
      <c r="IQ108" s="757">
        <v>0</v>
      </c>
      <c r="IR108" s="757">
        <v>0</v>
      </c>
      <c r="IS108" s="757">
        <v>0</v>
      </c>
      <c r="IT108" s="757">
        <v>0</v>
      </c>
      <c r="IU108" s="757">
        <v>0</v>
      </c>
      <c r="IV108" s="757">
        <v>0</v>
      </c>
      <c r="IW108" s="757">
        <v>0</v>
      </c>
      <c r="IX108" s="757">
        <v>0</v>
      </c>
      <c r="IY108" s="757">
        <v>0</v>
      </c>
      <c r="IZ108" s="757">
        <v>0</v>
      </c>
      <c r="JA108" s="757">
        <v>0</v>
      </c>
      <c r="JB108" s="757">
        <v>0</v>
      </c>
      <c r="JC108" s="757">
        <v>0</v>
      </c>
      <c r="JD108" s="757">
        <v>0</v>
      </c>
      <c r="JE108" s="757">
        <v>0</v>
      </c>
      <c r="JF108" s="757">
        <v>0</v>
      </c>
      <c r="JG108" s="757">
        <v>0</v>
      </c>
      <c r="JH108" s="757">
        <v>0</v>
      </c>
      <c r="JI108" s="757">
        <v>0</v>
      </c>
      <c r="JJ108" s="757">
        <v>0</v>
      </c>
      <c r="JK108" s="757">
        <v>0</v>
      </c>
      <c r="JL108" s="757">
        <v>0</v>
      </c>
      <c r="JM108" s="757">
        <v>0</v>
      </c>
      <c r="JN108" s="757">
        <v>0</v>
      </c>
      <c r="JO108" s="757">
        <v>0</v>
      </c>
      <c r="JP108" s="757">
        <v>0</v>
      </c>
      <c r="JQ108" s="757">
        <v>0</v>
      </c>
      <c r="JR108" s="757">
        <v>0</v>
      </c>
      <c r="JS108" s="757">
        <v>0</v>
      </c>
      <c r="JT108" s="757">
        <v>0</v>
      </c>
      <c r="JU108" s="757">
        <v>0</v>
      </c>
      <c r="JV108" s="757">
        <v>0</v>
      </c>
      <c r="JW108" s="757">
        <v>0</v>
      </c>
      <c r="JX108" s="757">
        <v>0</v>
      </c>
      <c r="JY108" s="757">
        <v>0</v>
      </c>
      <c r="JZ108" s="757">
        <v>0</v>
      </c>
      <c r="KA108" s="757">
        <v>0</v>
      </c>
      <c r="KB108" s="757">
        <v>0</v>
      </c>
      <c r="KC108" s="757">
        <v>0</v>
      </c>
      <c r="KD108" s="757">
        <v>0</v>
      </c>
      <c r="KE108" s="757">
        <v>0</v>
      </c>
      <c r="KF108" s="757">
        <v>0</v>
      </c>
      <c r="KG108" s="757">
        <v>0</v>
      </c>
      <c r="KH108" s="757">
        <v>0</v>
      </c>
      <c r="KI108" s="757">
        <v>0</v>
      </c>
      <c r="KJ108" s="757">
        <v>0</v>
      </c>
      <c r="KK108" s="757">
        <v>0</v>
      </c>
      <c r="KL108" s="757">
        <v>0</v>
      </c>
      <c r="KM108" s="757">
        <v>0</v>
      </c>
      <c r="KN108" s="757">
        <v>0</v>
      </c>
      <c r="KO108" s="757">
        <v>0</v>
      </c>
      <c r="KP108" s="757">
        <v>0</v>
      </c>
      <c r="KQ108" s="757">
        <v>0</v>
      </c>
      <c r="KR108" s="757">
        <v>0</v>
      </c>
      <c r="KS108" s="757">
        <v>0</v>
      </c>
      <c r="KT108" s="757">
        <v>0</v>
      </c>
      <c r="KU108" s="757">
        <v>0</v>
      </c>
      <c r="KV108" s="757">
        <v>0</v>
      </c>
      <c r="KW108" s="757">
        <v>0</v>
      </c>
      <c r="KX108" s="757">
        <v>0</v>
      </c>
      <c r="KY108" s="757">
        <v>0</v>
      </c>
      <c r="KZ108" s="757">
        <v>0</v>
      </c>
      <c r="LA108" s="757">
        <v>0</v>
      </c>
      <c r="LB108" s="757">
        <v>0</v>
      </c>
      <c r="LC108" s="757">
        <v>0</v>
      </c>
      <c r="LD108" s="757">
        <v>0</v>
      </c>
      <c r="LE108" s="757">
        <v>0</v>
      </c>
      <c r="LF108" s="757">
        <v>0</v>
      </c>
      <c r="LG108" s="757">
        <v>0</v>
      </c>
      <c r="LH108" s="757">
        <v>0</v>
      </c>
      <c r="LI108" s="757">
        <v>0</v>
      </c>
      <c r="LJ108" s="757">
        <v>0</v>
      </c>
      <c r="LK108" s="757">
        <v>0</v>
      </c>
      <c r="LL108" s="757">
        <v>0</v>
      </c>
      <c r="LM108" s="757">
        <v>0</v>
      </c>
      <c r="LN108" s="757">
        <v>0</v>
      </c>
      <c r="LO108" s="757">
        <v>0</v>
      </c>
      <c r="LP108" s="757">
        <v>0</v>
      </c>
      <c r="LQ108" s="757">
        <v>0</v>
      </c>
      <c r="LR108" s="757">
        <v>0</v>
      </c>
      <c r="LS108" s="757">
        <v>0</v>
      </c>
      <c r="LT108" s="757">
        <v>0</v>
      </c>
      <c r="LU108" s="757">
        <v>0</v>
      </c>
      <c r="LV108" s="757">
        <v>0</v>
      </c>
      <c r="LW108" s="757">
        <v>0</v>
      </c>
      <c r="LX108" s="757">
        <v>0</v>
      </c>
      <c r="LY108" s="757">
        <v>0</v>
      </c>
      <c r="LZ108" s="757">
        <v>0</v>
      </c>
      <c r="MA108" s="757">
        <v>0</v>
      </c>
      <c r="MB108" s="757">
        <v>0</v>
      </c>
      <c r="MC108" s="757">
        <v>0</v>
      </c>
      <c r="MD108" s="757">
        <v>0</v>
      </c>
      <c r="ME108" s="757">
        <v>0</v>
      </c>
      <c r="MF108" s="757">
        <v>0</v>
      </c>
      <c r="MG108" s="757">
        <v>0</v>
      </c>
      <c r="MH108" s="757">
        <v>0</v>
      </c>
      <c r="MI108" s="757">
        <v>0</v>
      </c>
      <c r="MJ108" s="757">
        <v>0</v>
      </c>
      <c r="MK108" s="757">
        <v>0</v>
      </c>
      <c r="ML108" s="757">
        <v>0</v>
      </c>
      <c r="MM108" s="757">
        <v>0</v>
      </c>
      <c r="MN108" s="757">
        <v>0</v>
      </c>
      <c r="MO108" s="757">
        <v>0</v>
      </c>
      <c r="MP108" s="757">
        <v>0</v>
      </c>
      <c r="MQ108" s="757">
        <v>0</v>
      </c>
      <c r="MR108" s="757">
        <v>0</v>
      </c>
      <c r="MS108" s="757">
        <v>0</v>
      </c>
      <c r="MT108" s="757">
        <v>0</v>
      </c>
      <c r="MU108" s="757">
        <v>0</v>
      </c>
      <c r="MV108" s="757">
        <v>0</v>
      </c>
      <c r="MW108" s="757">
        <v>0</v>
      </c>
      <c r="MX108" s="757">
        <v>0</v>
      </c>
      <c r="MY108" s="757">
        <v>0</v>
      </c>
      <c r="MZ108" s="757">
        <v>0</v>
      </c>
      <c r="NA108" s="757">
        <v>0</v>
      </c>
      <c r="NB108" s="757">
        <v>0</v>
      </c>
      <c r="NC108" s="757">
        <v>0</v>
      </c>
      <c r="ND108" s="757">
        <v>0</v>
      </c>
      <c r="NE108" s="757">
        <v>0</v>
      </c>
      <c r="NF108" s="757">
        <v>0</v>
      </c>
      <c r="NG108" s="757">
        <v>0</v>
      </c>
      <c r="NH108" s="757">
        <v>0</v>
      </c>
      <c r="NI108" s="757">
        <v>0</v>
      </c>
      <c r="NJ108" s="757">
        <v>0</v>
      </c>
      <c r="NK108" s="757">
        <v>0</v>
      </c>
      <c r="NL108" s="757">
        <v>0</v>
      </c>
      <c r="NM108" s="757">
        <v>0</v>
      </c>
      <c r="NN108" s="757">
        <v>0</v>
      </c>
      <c r="NO108" s="757">
        <v>0</v>
      </c>
      <c r="NP108" s="757">
        <v>0</v>
      </c>
      <c r="NQ108" s="757">
        <v>0</v>
      </c>
      <c r="NR108" s="757">
        <v>0</v>
      </c>
      <c r="NS108" s="757">
        <v>0</v>
      </c>
      <c r="NT108" s="757">
        <v>0</v>
      </c>
      <c r="NU108" s="757">
        <v>0</v>
      </c>
      <c r="NV108" s="757">
        <v>0</v>
      </c>
      <c r="NW108" s="757">
        <v>0</v>
      </c>
      <c r="NX108" s="757">
        <v>0</v>
      </c>
      <c r="NY108" s="757">
        <v>0</v>
      </c>
      <c r="NZ108" s="757">
        <v>0</v>
      </c>
      <c r="OA108" s="757">
        <v>0</v>
      </c>
      <c r="OB108" s="757">
        <v>0</v>
      </c>
      <c r="OC108" s="757">
        <v>0</v>
      </c>
      <c r="OD108" s="757">
        <v>0</v>
      </c>
      <c r="OE108" s="757">
        <v>0</v>
      </c>
      <c r="OF108" s="757">
        <v>0</v>
      </c>
      <c r="OG108" s="757">
        <v>0</v>
      </c>
      <c r="OH108" s="757">
        <v>0</v>
      </c>
      <c r="OI108" s="757">
        <v>0</v>
      </c>
      <c r="OJ108" s="757">
        <v>0</v>
      </c>
      <c r="OK108" s="757">
        <v>0</v>
      </c>
      <c r="OL108" s="757">
        <v>0</v>
      </c>
      <c r="OM108" s="757">
        <v>0</v>
      </c>
      <c r="ON108" s="757">
        <v>0</v>
      </c>
      <c r="OO108" s="757">
        <v>0</v>
      </c>
      <c r="OP108" s="757">
        <v>0</v>
      </c>
      <c r="OQ108" s="757">
        <v>0</v>
      </c>
      <c r="OR108" s="757">
        <v>0</v>
      </c>
      <c r="OS108" s="757">
        <v>0</v>
      </c>
      <c r="OT108" s="757">
        <v>0</v>
      </c>
      <c r="OU108" s="757">
        <v>0</v>
      </c>
      <c r="OV108" s="757">
        <v>0</v>
      </c>
      <c r="OW108" s="757">
        <v>0</v>
      </c>
      <c r="OX108" s="757">
        <v>0</v>
      </c>
      <c r="OY108" s="757">
        <v>0</v>
      </c>
      <c r="OZ108" s="757">
        <v>0</v>
      </c>
      <c r="PA108" s="757">
        <v>0</v>
      </c>
      <c r="PB108" s="757">
        <v>0</v>
      </c>
      <c r="PC108" s="757">
        <v>0</v>
      </c>
      <c r="PD108" s="757">
        <v>0</v>
      </c>
      <c r="PE108" s="757">
        <v>0</v>
      </c>
      <c r="PF108" s="757">
        <v>0</v>
      </c>
      <c r="PG108" s="757">
        <v>0</v>
      </c>
      <c r="PH108" s="757">
        <v>0</v>
      </c>
      <c r="PI108" s="757">
        <v>0</v>
      </c>
      <c r="PJ108" s="757">
        <v>0</v>
      </c>
      <c r="PK108" s="757">
        <v>0</v>
      </c>
      <c r="PL108" s="757">
        <v>0</v>
      </c>
      <c r="PM108" s="757">
        <v>0</v>
      </c>
      <c r="PN108" s="757">
        <v>0</v>
      </c>
      <c r="PO108" s="757">
        <v>0</v>
      </c>
      <c r="PP108" s="757">
        <v>0</v>
      </c>
      <c r="PQ108" s="757">
        <v>0</v>
      </c>
      <c r="PR108" s="757">
        <v>0</v>
      </c>
      <c r="PS108" s="757">
        <v>0</v>
      </c>
      <c r="PT108" s="757">
        <v>0</v>
      </c>
      <c r="PU108" s="757">
        <v>0</v>
      </c>
      <c r="PV108" s="757">
        <v>0</v>
      </c>
      <c r="PW108" s="757">
        <v>0</v>
      </c>
      <c r="PX108" s="757">
        <v>0</v>
      </c>
      <c r="PY108" s="757">
        <v>0</v>
      </c>
      <c r="PZ108" s="757">
        <v>0</v>
      </c>
      <c r="QA108" s="757">
        <v>0</v>
      </c>
      <c r="QB108" s="757">
        <v>0</v>
      </c>
      <c r="QC108" s="757">
        <v>0</v>
      </c>
      <c r="QD108" s="757">
        <v>0</v>
      </c>
      <c r="QE108" s="757">
        <v>0</v>
      </c>
      <c r="QF108" s="757">
        <v>0</v>
      </c>
      <c r="QG108" s="757">
        <v>0</v>
      </c>
      <c r="QH108" s="757">
        <v>0</v>
      </c>
      <c r="QI108" s="757">
        <v>0</v>
      </c>
      <c r="QJ108" s="757">
        <v>0</v>
      </c>
      <c r="QK108" s="757">
        <v>0</v>
      </c>
      <c r="QL108" s="757">
        <v>0</v>
      </c>
      <c r="QM108" s="757">
        <v>0</v>
      </c>
      <c r="QN108" s="757">
        <v>0</v>
      </c>
      <c r="QO108" s="757">
        <v>0</v>
      </c>
      <c r="QP108" s="757">
        <v>0</v>
      </c>
      <c r="QQ108" s="757">
        <v>0</v>
      </c>
      <c r="QR108" s="757">
        <v>0</v>
      </c>
      <c r="QS108" s="757">
        <v>0</v>
      </c>
      <c r="QT108" s="757">
        <v>0</v>
      </c>
      <c r="QU108" s="757">
        <v>0</v>
      </c>
      <c r="QV108" s="757">
        <v>0</v>
      </c>
      <c r="QW108" s="757">
        <v>0</v>
      </c>
      <c r="QX108" s="757">
        <v>0</v>
      </c>
      <c r="QY108" s="757">
        <v>0</v>
      </c>
      <c r="QZ108" s="757">
        <v>0</v>
      </c>
      <c r="RA108" s="757">
        <v>0</v>
      </c>
      <c r="RB108" s="757">
        <v>0</v>
      </c>
      <c r="RC108" s="757">
        <v>0</v>
      </c>
      <c r="RD108" s="757">
        <v>0</v>
      </c>
      <c r="RE108" s="757">
        <v>0</v>
      </c>
      <c r="RF108" s="757">
        <v>0</v>
      </c>
      <c r="RG108" s="757">
        <v>0</v>
      </c>
      <c r="RH108" s="757">
        <v>0</v>
      </c>
      <c r="RI108" s="757">
        <v>0</v>
      </c>
      <c r="RJ108" s="757">
        <v>0</v>
      </c>
      <c r="RK108" s="757">
        <v>0</v>
      </c>
      <c r="RL108" s="757">
        <v>0</v>
      </c>
      <c r="RM108" s="757">
        <v>0</v>
      </c>
      <c r="RN108" s="757">
        <v>0</v>
      </c>
      <c r="RO108" s="757">
        <v>0</v>
      </c>
      <c r="RP108" s="757">
        <v>0</v>
      </c>
      <c r="RQ108" s="757">
        <v>0</v>
      </c>
      <c r="RR108" s="757">
        <v>0</v>
      </c>
      <c r="RS108" s="757">
        <v>0</v>
      </c>
      <c r="RT108" s="757">
        <v>0</v>
      </c>
      <c r="RU108" s="757">
        <v>0</v>
      </c>
      <c r="RV108" s="757">
        <v>0</v>
      </c>
      <c r="RW108" s="757">
        <v>0</v>
      </c>
      <c r="RX108" s="757">
        <v>0</v>
      </c>
      <c r="RY108" s="757">
        <v>0</v>
      </c>
      <c r="RZ108" s="757">
        <v>0</v>
      </c>
      <c r="SA108" s="757">
        <v>0</v>
      </c>
      <c r="SB108" s="757">
        <v>0</v>
      </c>
      <c r="SC108" s="757">
        <v>0</v>
      </c>
      <c r="SD108" s="757">
        <v>0</v>
      </c>
      <c r="SE108" s="757">
        <v>0</v>
      </c>
      <c r="SF108" s="757">
        <v>0</v>
      </c>
      <c r="SG108" s="757">
        <v>0</v>
      </c>
      <c r="SH108" s="757">
        <v>0</v>
      </c>
      <c r="SI108" s="471"/>
      <c r="SJ108" s="452"/>
      <c r="SK108" s="440"/>
      <c r="SL108" s="440"/>
      <c r="SM108" s="440"/>
    </row>
    <row r="109" spans="1:507" outlineLevel="2" x14ac:dyDescent="0.25">
      <c r="A109" s="440"/>
      <c r="B109" s="449"/>
      <c r="C109" s="659">
        <f>INT($C$40)+2</f>
        <v>3</v>
      </c>
      <c r="D109" s="471"/>
      <c r="E109" s="529"/>
      <c r="F109" s="529"/>
      <c r="G109" s="471"/>
      <c r="H109" s="758"/>
      <c r="I109" s="758" t="s">
        <v>887</v>
      </c>
      <c r="J109" s="758">
        <f t="shared" si="88"/>
        <v>30</v>
      </c>
      <c r="K109" s="759">
        <v>0</v>
      </c>
      <c r="L109" s="759">
        <v>0</v>
      </c>
      <c r="M109" s="759">
        <v>0</v>
      </c>
      <c r="N109" s="759">
        <v>0</v>
      </c>
      <c r="O109" s="759">
        <v>0</v>
      </c>
      <c r="P109" s="759">
        <v>0</v>
      </c>
      <c r="Q109" s="759">
        <v>0</v>
      </c>
      <c r="R109" s="759">
        <v>0</v>
      </c>
      <c r="S109" s="759">
        <v>0</v>
      </c>
      <c r="T109" s="759">
        <v>0</v>
      </c>
      <c r="U109" s="759">
        <v>0</v>
      </c>
      <c r="V109" s="759">
        <v>0</v>
      </c>
      <c r="W109" s="759">
        <v>0</v>
      </c>
      <c r="X109" s="759">
        <v>0</v>
      </c>
      <c r="Y109" s="759">
        <v>0</v>
      </c>
      <c r="Z109" s="759">
        <v>0</v>
      </c>
      <c r="AA109" s="759">
        <v>0</v>
      </c>
      <c r="AB109" s="759">
        <v>0</v>
      </c>
      <c r="AC109" s="759">
        <v>0</v>
      </c>
      <c r="AD109" s="759">
        <v>0</v>
      </c>
      <c r="AE109" s="759">
        <v>0</v>
      </c>
      <c r="AF109" s="759">
        <v>0</v>
      </c>
      <c r="AG109" s="759">
        <v>0</v>
      </c>
      <c r="AH109" s="759">
        <v>0</v>
      </c>
      <c r="AI109" s="759">
        <v>0</v>
      </c>
      <c r="AJ109" s="759">
        <v>0</v>
      </c>
      <c r="AK109" s="759">
        <v>0</v>
      </c>
      <c r="AL109" s="759">
        <v>0</v>
      </c>
      <c r="AM109" s="759">
        <v>0</v>
      </c>
      <c r="AN109" s="759">
        <v>0</v>
      </c>
      <c r="AO109" s="759">
        <v>0</v>
      </c>
      <c r="AP109" s="759">
        <v>0</v>
      </c>
      <c r="AQ109" s="759">
        <v>0</v>
      </c>
      <c r="AR109" s="759">
        <v>0</v>
      </c>
      <c r="AS109" s="759">
        <v>0</v>
      </c>
      <c r="AT109" s="759">
        <v>0</v>
      </c>
      <c r="AU109" s="759">
        <v>0</v>
      </c>
      <c r="AV109" s="759">
        <v>0</v>
      </c>
      <c r="AW109" s="759">
        <v>0</v>
      </c>
      <c r="AX109" s="759">
        <v>0</v>
      </c>
      <c r="AY109" s="759">
        <v>0</v>
      </c>
      <c r="AZ109" s="759">
        <v>0</v>
      </c>
      <c r="BA109" s="759">
        <v>0</v>
      </c>
      <c r="BB109" s="759">
        <v>0</v>
      </c>
      <c r="BC109" s="759">
        <v>0</v>
      </c>
      <c r="BD109" s="759">
        <v>0</v>
      </c>
      <c r="BE109" s="759">
        <v>0</v>
      </c>
      <c r="BF109" s="759">
        <v>0</v>
      </c>
      <c r="BG109" s="759">
        <v>0</v>
      </c>
      <c r="BH109" s="759">
        <v>0</v>
      </c>
      <c r="BI109" s="759">
        <v>0</v>
      </c>
      <c r="BJ109" s="759">
        <v>0</v>
      </c>
      <c r="BK109" s="759">
        <v>0</v>
      </c>
      <c r="BL109" s="759">
        <v>0</v>
      </c>
      <c r="BM109" s="759">
        <v>0</v>
      </c>
      <c r="BN109" s="759">
        <v>0</v>
      </c>
      <c r="BO109" s="759">
        <v>0</v>
      </c>
      <c r="BP109" s="759">
        <v>0</v>
      </c>
      <c r="BQ109" s="759">
        <v>0</v>
      </c>
      <c r="BR109" s="759">
        <v>0</v>
      </c>
      <c r="BS109" s="759">
        <v>0</v>
      </c>
      <c r="BT109" s="759">
        <v>0</v>
      </c>
      <c r="BU109" s="759">
        <v>0</v>
      </c>
      <c r="BV109" s="759">
        <v>0</v>
      </c>
      <c r="BW109" s="759">
        <v>0</v>
      </c>
      <c r="BX109" s="759">
        <v>0</v>
      </c>
      <c r="BY109" s="759">
        <v>0</v>
      </c>
      <c r="BZ109" s="759">
        <v>0</v>
      </c>
      <c r="CA109" s="759">
        <v>0</v>
      </c>
      <c r="CB109" s="759">
        <v>0</v>
      </c>
      <c r="CC109" s="759">
        <v>0</v>
      </c>
      <c r="CD109" s="759">
        <v>0</v>
      </c>
      <c r="CE109" s="759">
        <v>0</v>
      </c>
      <c r="CF109" s="759">
        <v>0</v>
      </c>
      <c r="CG109" s="759">
        <v>0</v>
      </c>
      <c r="CH109" s="759">
        <v>0</v>
      </c>
      <c r="CI109" s="759">
        <v>0</v>
      </c>
      <c r="CJ109" s="759">
        <v>0</v>
      </c>
      <c r="CK109" s="759">
        <v>0</v>
      </c>
      <c r="CL109" s="759">
        <v>0</v>
      </c>
      <c r="CM109" s="759">
        <v>0</v>
      </c>
      <c r="CN109" s="759">
        <v>0</v>
      </c>
      <c r="CO109" s="759">
        <v>0</v>
      </c>
      <c r="CP109" s="759">
        <v>0</v>
      </c>
      <c r="CQ109" s="759">
        <v>0</v>
      </c>
      <c r="CR109" s="759">
        <v>0</v>
      </c>
      <c r="CS109" s="759">
        <v>0</v>
      </c>
      <c r="CT109" s="759">
        <v>0</v>
      </c>
      <c r="CU109" s="759">
        <v>0</v>
      </c>
      <c r="CV109" s="759">
        <v>0</v>
      </c>
      <c r="CW109" s="759">
        <v>0</v>
      </c>
      <c r="CX109" s="759">
        <v>0</v>
      </c>
      <c r="CY109" s="759">
        <v>0</v>
      </c>
      <c r="CZ109" s="759">
        <v>0</v>
      </c>
      <c r="DA109" s="759">
        <v>0</v>
      </c>
      <c r="DB109" s="759">
        <v>0</v>
      </c>
      <c r="DC109" s="759">
        <v>0</v>
      </c>
      <c r="DD109" s="759">
        <v>0</v>
      </c>
      <c r="DE109" s="759">
        <v>0</v>
      </c>
      <c r="DF109" s="759">
        <v>0</v>
      </c>
      <c r="DG109" s="759">
        <v>0</v>
      </c>
      <c r="DH109" s="759">
        <v>0</v>
      </c>
      <c r="DI109" s="759">
        <v>0</v>
      </c>
      <c r="DJ109" s="759">
        <v>0</v>
      </c>
      <c r="DK109" s="759">
        <v>0</v>
      </c>
      <c r="DL109" s="759">
        <v>0</v>
      </c>
      <c r="DM109" s="759">
        <v>0</v>
      </c>
      <c r="DN109" s="759">
        <v>0</v>
      </c>
      <c r="DO109" s="759">
        <v>0</v>
      </c>
      <c r="DP109" s="759">
        <v>0</v>
      </c>
      <c r="DQ109" s="759">
        <v>0</v>
      </c>
      <c r="DR109" s="759">
        <v>0</v>
      </c>
      <c r="DS109" s="759">
        <v>0</v>
      </c>
      <c r="DT109" s="759">
        <v>0</v>
      </c>
      <c r="DU109" s="759">
        <v>0</v>
      </c>
      <c r="DV109" s="759">
        <v>0</v>
      </c>
      <c r="DW109" s="759">
        <v>0</v>
      </c>
      <c r="DX109" s="759">
        <v>0</v>
      </c>
      <c r="DY109" s="759">
        <v>0</v>
      </c>
      <c r="DZ109" s="759">
        <v>0</v>
      </c>
      <c r="EA109" s="759">
        <v>0</v>
      </c>
      <c r="EB109" s="759">
        <v>0</v>
      </c>
      <c r="EC109" s="759">
        <v>0</v>
      </c>
      <c r="ED109" s="759">
        <v>0</v>
      </c>
      <c r="EE109" s="759">
        <v>0</v>
      </c>
      <c r="EF109" s="759">
        <v>0</v>
      </c>
      <c r="EG109" s="759">
        <v>0</v>
      </c>
      <c r="EH109" s="759">
        <v>0</v>
      </c>
      <c r="EI109" s="759">
        <v>0</v>
      </c>
      <c r="EJ109" s="759">
        <v>0</v>
      </c>
      <c r="EK109" s="759">
        <v>0</v>
      </c>
      <c r="EL109" s="759">
        <v>0</v>
      </c>
      <c r="EM109" s="759">
        <v>0</v>
      </c>
      <c r="EN109" s="759">
        <v>0</v>
      </c>
      <c r="EO109" s="759">
        <v>0</v>
      </c>
      <c r="EP109" s="759">
        <v>0</v>
      </c>
      <c r="EQ109" s="759">
        <v>0</v>
      </c>
      <c r="ER109" s="759">
        <v>0</v>
      </c>
      <c r="ES109" s="759">
        <v>0</v>
      </c>
      <c r="ET109" s="759">
        <v>0</v>
      </c>
      <c r="EU109" s="759">
        <v>0</v>
      </c>
      <c r="EV109" s="759">
        <v>0</v>
      </c>
      <c r="EW109" s="759">
        <v>0</v>
      </c>
      <c r="EX109" s="759">
        <v>0</v>
      </c>
      <c r="EY109" s="759">
        <v>0</v>
      </c>
      <c r="EZ109" s="759">
        <v>0</v>
      </c>
      <c r="FA109" s="759">
        <v>0</v>
      </c>
      <c r="FB109" s="759">
        <v>0</v>
      </c>
      <c r="FC109" s="759">
        <v>0</v>
      </c>
      <c r="FD109" s="759">
        <v>0</v>
      </c>
      <c r="FE109" s="759">
        <v>0</v>
      </c>
      <c r="FF109" s="759">
        <v>0</v>
      </c>
      <c r="FG109" s="759">
        <v>0</v>
      </c>
      <c r="FH109" s="759">
        <v>0</v>
      </c>
      <c r="FI109" s="759">
        <v>0</v>
      </c>
      <c r="FJ109" s="759">
        <v>0</v>
      </c>
      <c r="FK109" s="759">
        <v>0</v>
      </c>
      <c r="FL109" s="759">
        <v>0</v>
      </c>
      <c r="FM109" s="759">
        <v>0</v>
      </c>
      <c r="FN109" s="759">
        <v>0</v>
      </c>
      <c r="FO109" s="759">
        <v>0</v>
      </c>
      <c r="FP109" s="759">
        <v>0</v>
      </c>
      <c r="FQ109" s="759">
        <v>0</v>
      </c>
      <c r="FR109" s="759">
        <v>0</v>
      </c>
      <c r="FS109" s="759">
        <v>0</v>
      </c>
      <c r="FT109" s="759">
        <v>0</v>
      </c>
      <c r="FU109" s="759">
        <v>0</v>
      </c>
      <c r="FV109" s="759">
        <v>0</v>
      </c>
      <c r="FW109" s="759">
        <v>0</v>
      </c>
      <c r="FX109" s="759">
        <v>0</v>
      </c>
      <c r="FY109" s="759">
        <v>0</v>
      </c>
      <c r="FZ109" s="759">
        <v>0</v>
      </c>
      <c r="GA109" s="759">
        <v>0</v>
      </c>
      <c r="GB109" s="759">
        <v>0</v>
      </c>
      <c r="GC109" s="759">
        <v>0</v>
      </c>
      <c r="GD109" s="759">
        <v>0</v>
      </c>
      <c r="GE109" s="759">
        <v>0</v>
      </c>
      <c r="GF109" s="759">
        <v>0</v>
      </c>
      <c r="GG109" s="759">
        <v>0</v>
      </c>
      <c r="GH109" s="759">
        <v>0</v>
      </c>
      <c r="GI109" s="759">
        <v>0</v>
      </c>
      <c r="GJ109" s="759">
        <v>0</v>
      </c>
      <c r="GK109" s="759">
        <v>0</v>
      </c>
      <c r="GL109" s="759">
        <v>0</v>
      </c>
      <c r="GM109" s="759">
        <v>0</v>
      </c>
      <c r="GN109" s="759">
        <v>0</v>
      </c>
      <c r="GO109" s="759">
        <v>0</v>
      </c>
      <c r="GP109" s="759">
        <v>0</v>
      </c>
      <c r="GQ109" s="759">
        <v>0</v>
      </c>
      <c r="GR109" s="759">
        <v>0</v>
      </c>
      <c r="GS109" s="759">
        <v>0</v>
      </c>
      <c r="GT109" s="759">
        <v>0</v>
      </c>
      <c r="GU109" s="759">
        <v>0</v>
      </c>
      <c r="GV109" s="759">
        <v>0</v>
      </c>
      <c r="GW109" s="759">
        <v>0</v>
      </c>
      <c r="GX109" s="759">
        <v>0</v>
      </c>
      <c r="GY109" s="759">
        <v>0</v>
      </c>
      <c r="GZ109" s="759">
        <v>0</v>
      </c>
      <c r="HA109" s="759">
        <v>0</v>
      </c>
      <c r="HB109" s="759">
        <v>0</v>
      </c>
      <c r="HC109" s="759">
        <v>0</v>
      </c>
      <c r="HD109" s="759">
        <v>0</v>
      </c>
      <c r="HE109" s="759">
        <v>0</v>
      </c>
      <c r="HF109" s="759">
        <v>0</v>
      </c>
      <c r="HG109" s="759">
        <v>0</v>
      </c>
      <c r="HH109" s="759">
        <v>0</v>
      </c>
      <c r="HI109" s="759">
        <v>0</v>
      </c>
      <c r="HJ109" s="759">
        <v>0</v>
      </c>
      <c r="HK109" s="759">
        <v>0</v>
      </c>
      <c r="HL109" s="759">
        <v>0</v>
      </c>
      <c r="HM109" s="759">
        <v>0</v>
      </c>
      <c r="HN109" s="759">
        <v>0</v>
      </c>
      <c r="HO109" s="759">
        <v>0</v>
      </c>
      <c r="HP109" s="759">
        <v>0</v>
      </c>
      <c r="HQ109" s="759">
        <v>0</v>
      </c>
      <c r="HR109" s="759">
        <v>0</v>
      </c>
      <c r="HS109" s="759">
        <v>0</v>
      </c>
      <c r="HT109" s="759">
        <v>0</v>
      </c>
      <c r="HU109" s="759">
        <v>0</v>
      </c>
      <c r="HV109" s="759">
        <v>0</v>
      </c>
      <c r="HW109" s="759">
        <v>0</v>
      </c>
      <c r="HX109" s="759">
        <v>0</v>
      </c>
      <c r="HY109" s="759">
        <v>0</v>
      </c>
      <c r="HZ109" s="759">
        <v>0</v>
      </c>
      <c r="IA109" s="759">
        <v>0</v>
      </c>
      <c r="IB109" s="759">
        <v>0</v>
      </c>
      <c r="IC109" s="759">
        <v>0</v>
      </c>
      <c r="ID109" s="759">
        <v>0</v>
      </c>
      <c r="IE109" s="759">
        <v>0</v>
      </c>
      <c r="IF109" s="759">
        <v>0</v>
      </c>
      <c r="IG109" s="759">
        <v>0</v>
      </c>
      <c r="IH109" s="759">
        <v>0</v>
      </c>
      <c r="II109" s="759">
        <v>0</v>
      </c>
      <c r="IJ109" s="759">
        <v>0</v>
      </c>
      <c r="IK109" s="759">
        <v>0</v>
      </c>
      <c r="IL109" s="759">
        <v>0</v>
      </c>
      <c r="IM109" s="759">
        <v>0</v>
      </c>
      <c r="IN109" s="759">
        <v>0</v>
      </c>
      <c r="IO109" s="759">
        <v>0</v>
      </c>
      <c r="IP109" s="759">
        <v>0</v>
      </c>
      <c r="IQ109" s="759">
        <v>0</v>
      </c>
      <c r="IR109" s="759">
        <v>0</v>
      </c>
      <c r="IS109" s="759">
        <v>0</v>
      </c>
      <c r="IT109" s="759">
        <v>0</v>
      </c>
      <c r="IU109" s="759">
        <v>0</v>
      </c>
      <c r="IV109" s="759">
        <v>0</v>
      </c>
      <c r="IW109" s="759">
        <v>0</v>
      </c>
      <c r="IX109" s="759">
        <v>0</v>
      </c>
      <c r="IY109" s="759">
        <v>0</v>
      </c>
      <c r="IZ109" s="759">
        <v>0</v>
      </c>
      <c r="JA109" s="759">
        <v>0</v>
      </c>
      <c r="JB109" s="759">
        <v>0</v>
      </c>
      <c r="JC109" s="759">
        <v>0</v>
      </c>
      <c r="JD109" s="759">
        <v>0</v>
      </c>
      <c r="JE109" s="759">
        <v>0</v>
      </c>
      <c r="JF109" s="759">
        <v>0</v>
      </c>
      <c r="JG109" s="759">
        <v>0</v>
      </c>
      <c r="JH109" s="759">
        <v>0</v>
      </c>
      <c r="JI109" s="759">
        <v>0</v>
      </c>
      <c r="JJ109" s="759">
        <v>0</v>
      </c>
      <c r="JK109" s="759">
        <v>0</v>
      </c>
      <c r="JL109" s="759">
        <v>0</v>
      </c>
      <c r="JM109" s="759">
        <v>0</v>
      </c>
      <c r="JN109" s="759">
        <v>0</v>
      </c>
      <c r="JO109" s="759">
        <v>0</v>
      </c>
      <c r="JP109" s="759">
        <v>0</v>
      </c>
      <c r="JQ109" s="759">
        <v>0</v>
      </c>
      <c r="JR109" s="759">
        <v>0</v>
      </c>
      <c r="JS109" s="759">
        <v>0</v>
      </c>
      <c r="JT109" s="759">
        <v>0</v>
      </c>
      <c r="JU109" s="759">
        <v>0</v>
      </c>
      <c r="JV109" s="759">
        <v>0</v>
      </c>
      <c r="JW109" s="759">
        <v>0</v>
      </c>
      <c r="JX109" s="759">
        <v>0</v>
      </c>
      <c r="JY109" s="759">
        <v>0</v>
      </c>
      <c r="JZ109" s="759">
        <v>0</v>
      </c>
      <c r="KA109" s="759">
        <v>0</v>
      </c>
      <c r="KB109" s="759">
        <v>0</v>
      </c>
      <c r="KC109" s="759">
        <v>0</v>
      </c>
      <c r="KD109" s="759">
        <v>0</v>
      </c>
      <c r="KE109" s="759">
        <v>0</v>
      </c>
      <c r="KF109" s="759">
        <v>0</v>
      </c>
      <c r="KG109" s="759">
        <v>0</v>
      </c>
      <c r="KH109" s="759">
        <v>0</v>
      </c>
      <c r="KI109" s="759">
        <v>0</v>
      </c>
      <c r="KJ109" s="759">
        <v>0</v>
      </c>
      <c r="KK109" s="759">
        <v>0</v>
      </c>
      <c r="KL109" s="759">
        <v>0</v>
      </c>
      <c r="KM109" s="759">
        <v>0</v>
      </c>
      <c r="KN109" s="759">
        <v>0</v>
      </c>
      <c r="KO109" s="759">
        <v>0</v>
      </c>
      <c r="KP109" s="759">
        <v>0</v>
      </c>
      <c r="KQ109" s="759">
        <v>0</v>
      </c>
      <c r="KR109" s="759">
        <v>0</v>
      </c>
      <c r="KS109" s="759">
        <v>0</v>
      </c>
      <c r="KT109" s="759">
        <v>0</v>
      </c>
      <c r="KU109" s="759">
        <v>0</v>
      </c>
      <c r="KV109" s="759">
        <v>0</v>
      </c>
      <c r="KW109" s="759">
        <v>0</v>
      </c>
      <c r="KX109" s="759">
        <v>0</v>
      </c>
      <c r="KY109" s="759">
        <v>0</v>
      </c>
      <c r="KZ109" s="759">
        <v>0</v>
      </c>
      <c r="LA109" s="759">
        <v>0</v>
      </c>
      <c r="LB109" s="759">
        <v>0</v>
      </c>
      <c r="LC109" s="759">
        <v>0</v>
      </c>
      <c r="LD109" s="759">
        <v>0</v>
      </c>
      <c r="LE109" s="759">
        <v>0</v>
      </c>
      <c r="LF109" s="759">
        <v>0</v>
      </c>
      <c r="LG109" s="759">
        <v>0</v>
      </c>
      <c r="LH109" s="759">
        <v>0</v>
      </c>
      <c r="LI109" s="759">
        <v>0</v>
      </c>
      <c r="LJ109" s="759">
        <v>0</v>
      </c>
      <c r="LK109" s="759">
        <v>0</v>
      </c>
      <c r="LL109" s="759">
        <v>0</v>
      </c>
      <c r="LM109" s="759">
        <v>0</v>
      </c>
      <c r="LN109" s="759">
        <v>0</v>
      </c>
      <c r="LO109" s="759">
        <v>0</v>
      </c>
      <c r="LP109" s="759">
        <v>0</v>
      </c>
      <c r="LQ109" s="759">
        <v>0</v>
      </c>
      <c r="LR109" s="759">
        <v>0</v>
      </c>
      <c r="LS109" s="759">
        <v>0</v>
      </c>
      <c r="LT109" s="759">
        <v>0</v>
      </c>
      <c r="LU109" s="759">
        <v>0</v>
      </c>
      <c r="LV109" s="759">
        <v>0</v>
      </c>
      <c r="LW109" s="759">
        <v>0</v>
      </c>
      <c r="LX109" s="759">
        <v>0</v>
      </c>
      <c r="LY109" s="759">
        <v>0</v>
      </c>
      <c r="LZ109" s="759">
        <v>0</v>
      </c>
      <c r="MA109" s="759">
        <v>0</v>
      </c>
      <c r="MB109" s="759">
        <v>0</v>
      </c>
      <c r="MC109" s="759">
        <v>0</v>
      </c>
      <c r="MD109" s="759">
        <v>0</v>
      </c>
      <c r="ME109" s="759">
        <v>0</v>
      </c>
      <c r="MF109" s="759">
        <v>0</v>
      </c>
      <c r="MG109" s="759">
        <v>0</v>
      </c>
      <c r="MH109" s="759">
        <v>0</v>
      </c>
      <c r="MI109" s="759">
        <v>0</v>
      </c>
      <c r="MJ109" s="759">
        <v>0</v>
      </c>
      <c r="MK109" s="759">
        <v>0</v>
      </c>
      <c r="ML109" s="759">
        <v>0</v>
      </c>
      <c r="MM109" s="759">
        <v>0</v>
      </c>
      <c r="MN109" s="759">
        <v>0</v>
      </c>
      <c r="MO109" s="759">
        <v>0</v>
      </c>
      <c r="MP109" s="759">
        <v>0</v>
      </c>
      <c r="MQ109" s="759">
        <v>0</v>
      </c>
      <c r="MR109" s="759">
        <v>0</v>
      </c>
      <c r="MS109" s="759">
        <v>0</v>
      </c>
      <c r="MT109" s="759">
        <v>0</v>
      </c>
      <c r="MU109" s="759">
        <v>0</v>
      </c>
      <c r="MV109" s="759">
        <v>0</v>
      </c>
      <c r="MW109" s="759">
        <v>0</v>
      </c>
      <c r="MX109" s="759">
        <v>0</v>
      </c>
      <c r="MY109" s="759">
        <v>0</v>
      </c>
      <c r="MZ109" s="759">
        <v>0</v>
      </c>
      <c r="NA109" s="759">
        <v>0</v>
      </c>
      <c r="NB109" s="759">
        <v>0</v>
      </c>
      <c r="NC109" s="759">
        <v>0</v>
      </c>
      <c r="ND109" s="759">
        <v>0</v>
      </c>
      <c r="NE109" s="759">
        <v>0</v>
      </c>
      <c r="NF109" s="759">
        <v>0</v>
      </c>
      <c r="NG109" s="759">
        <v>0</v>
      </c>
      <c r="NH109" s="759">
        <v>0</v>
      </c>
      <c r="NI109" s="759">
        <v>0</v>
      </c>
      <c r="NJ109" s="759">
        <v>0</v>
      </c>
      <c r="NK109" s="759">
        <v>0</v>
      </c>
      <c r="NL109" s="759">
        <v>0</v>
      </c>
      <c r="NM109" s="759">
        <v>0</v>
      </c>
      <c r="NN109" s="759">
        <v>0</v>
      </c>
      <c r="NO109" s="759">
        <v>0</v>
      </c>
      <c r="NP109" s="759">
        <v>0</v>
      </c>
      <c r="NQ109" s="759">
        <v>0</v>
      </c>
      <c r="NR109" s="759">
        <v>0</v>
      </c>
      <c r="NS109" s="759">
        <v>0</v>
      </c>
      <c r="NT109" s="759">
        <v>0</v>
      </c>
      <c r="NU109" s="759">
        <v>0</v>
      </c>
      <c r="NV109" s="759">
        <v>0</v>
      </c>
      <c r="NW109" s="759">
        <v>0</v>
      </c>
      <c r="NX109" s="759">
        <v>0</v>
      </c>
      <c r="NY109" s="759">
        <v>0</v>
      </c>
      <c r="NZ109" s="759">
        <v>0</v>
      </c>
      <c r="OA109" s="759">
        <v>0</v>
      </c>
      <c r="OB109" s="759">
        <v>0</v>
      </c>
      <c r="OC109" s="759">
        <v>0</v>
      </c>
      <c r="OD109" s="759">
        <v>0</v>
      </c>
      <c r="OE109" s="759">
        <v>0</v>
      </c>
      <c r="OF109" s="759">
        <v>0</v>
      </c>
      <c r="OG109" s="759">
        <v>0</v>
      </c>
      <c r="OH109" s="759">
        <v>0</v>
      </c>
      <c r="OI109" s="759">
        <v>0</v>
      </c>
      <c r="OJ109" s="759">
        <v>0</v>
      </c>
      <c r="OK109" s="759">
        <v>0</v>
      </c>
      <c r="OL109" s="759">
        <v>0</v>
      </c>
      <c r="OM109" s="759">
        <v>0</v>
      </c>
      <c r="ON109" s="759">
        <v>0</v>
      </c>
      <c r="OO109" s="759">
        <v>0</v>
      </c>
      <c r="OP109" s="759">
        <v>0</v>
      </c>
      <c r="OQ109" s="759">
        <v>0</v>
      </c>
      <c r="OR109" s="759">
        <v>0</v>
      </c>
      <c r="OS109" s="759">
        <v>0</v>
      </c>
      <c r="OT109" s="759">
        <v>0</v>
      </c>
      <c r="OU109" s="759">
        <v>0</v>
      </c>
      <c r="OV109" s="759">
        <v>0</v>
      </c>
      <c r="OW109" s="759">
        <v>0</v>
      </c>
      <c r="OX109" s="759">
        <v>0</v>
      </c>
      <c r="OY109" s="759">
        <v>0</v>
      </c>
      <c r="OZ109" s="759">
        <v>0</v>
      </c>
      <c r="PA109" s="759">
        <v>0</v>
      </c>
      <c r="PB109" s="759">
        <v>0</v>
      </c>
      <c r="PC109" s="759">
        <v>0</v>
      </c>
      <c r="PD109" s="759">
        <v>0</v>
      </c>
      <c r="PE109" s="759">
        <v>0</v>
      </c>
      <c r="PF109" s="759">
        <v>0</v>
      </c>
      <c r="PG109" s="759">
        <v>0</v>
      </c>
      <c r="PH109" s="759">
        <v>0</v>
      </c>
      <c r="PI109" s="759">
        <v>0</v>
      </c>
      <c r="PJ109" s="759">
        <v>0</v>
      </c>
      <c r="PK109" s="759">
        <v>0</v>
      </c>
      <c r="PL109" s="759">
        <v>0</v>
      </c>
      <c r="PM109" s="759">
        <v>0</v>
      </c>
      <c r="PN109" s="759">
        <v>0</v>
      </c>
      <c r="PO109" s="759">
        <v>0</v>
      </c>
      <c r="PP109" s="759">
        <v>0</v>
      </c>
      <c r="PQ109" s="759">
        <v>0</v>
      </c>
      <c r="PR109" s="759">
        <v>0</v>
      </c>
      <c r="PS109" s="759">
        <v>0</v>
      </c>
      <c r="PT109" s="759">
        <v>0</v>
      </c>
      <c r="PU109" s="759">
        <v>0</v>
      </c>
      <c r="PV109" s="759">
        <v>0</v>
      </c>
      <c r="PW109" s="759">
        <v>0</v>
      </c>
      <c r="PX109" s="759">
        <v>0</v>
      </c>
      <c r="PY109" s="759">
        <v>0</v>
      </c>
      <c r="PZ109" s="759">
        <v>0</v>
      </c>
      <c r="QA109" s="759">
        <v>0</v>
      </c>
      <c r="QB109" s="759">
        <v>0</v>
      </c>
      <c r="QC109" s="759">
        <v>0</v>
      </c>
      <c r="QD109" s="759">
        <v>0</v>
      </c>
      <c r="QE109" s="759">
        <v>0</v>
      </c>
      <c r="QF109" s="759">
        <v>0</v>
      </c>
      <c r="QG109" s="759">
        <v>0</v>
      </c>
      <c r="QH109" s="759">
        <v>0</v>
      </c>
      <c r="QI109" s="759">
        <v>0</v>
      </c>
      <c r="QJ109" s="759">
        <v>0</v>
      </c>
      <c r="QK109" s="759">
        <v>0</v>
      </c>
      <c r="QL109" s="759">
        <v>0</v>
      </c>
      <c r="QM109" s="759">
        <v>0</v>
      </c>
      <c r="QN109" s="759">
        <v>0</v>
      </c>
      <c r="QO109" s="759">
        <v>0</v>
      </c>
      <c r="QP109" s="759">
        <v>0</v>
      </c>
      <c r="QQ109" s="759">
        <v>0</v>
      </c>
      <c r="QR109" s="759">
        <v>0</v>
      </c>
      <c r="QS109" s="759">
        <v>0</v>
      </c>
      <c r="QT109" s="759">
        <v>0</v>
      </c>
      <c r="QU109" s="759">
        <v>0</v>
      </c>
      <c r="QV109" s="759">
        <v>0</v>
      </c>
      <c r="QW109" s="759">
        <v>0</v>
      </c>
      <c r="QX109" s="759">
        <v>0</v>
      </c>
      <c r="QY109" s="759">
        <v>0</v>
      </c>
      <c r="QZ109" s="759">
        <v>0</v>
      </c>
      <c r="RA109" s="759">
        <v>0</v>
      </c>
      <c r="RB109" s="759">
        <v>0</v>
      </c>
      <c r="RC109" s="759">
        <v>0</v>
      </c>
      <c r="RD109" s="759">
        <v>0</v>
      </c>
      <c r="RE109" s="759">
        <v>0</v>
      </c>
      <c r="RF109" s="759">
        <v>0</v>
      </c>
      <c r="RG109" s="759">
        <v>0</v>
      </c>
      <c r="RH109" s="759">
        <v>0</v>
      </c>
      <c r="RI109" s="759">
        <v>0</v>
      </c>
      <c r="RJ109" s="759">
        <v>0</v>
      </c>
      <c r="RK109" s="759">
        <v>0</v>
      </c>
      <c r="RL109" s="759">
        <v>0</v>
      </c>
      <c r="RM109" s="759">
        <v>0</v>
      </c>
      <c r="RN109" s="759">
        <v>0</v>
      </c>
      <c r="RO109" s="759">
        <v>0</v>
      </c>
      <c r="RP109" s="759">
        <v>0</v>
      </c>
      <c r="RQ109" s="759">
        <v>0</v>
      </c>
      <c r="RR109" s="759">
        <v>0</v>
      </c>
      <c r="RS109" s="759">
        <v>0</v>
      </c>
      <c r="RT109" s="759">
        <v>0</v>
      </c>
      <c r="RU109" s="759">
        <v>0</v>
      </c>
      <c r="RV109" s="759">
        <v>0</v>
      </c>
      <c r="RW109" s="759">
        <v>0</v>
      </c>
      <c r="RX109" s="759">
        <v>0</v>
      </c>
      <c r="RY109" s="759">
        <v>0</v>
      </c>
      <c r="RZ109" s="759">
        <v>0</v>
      </c>
      <c r="SA109" s="759">
        <v>0</v>
      </c>
      <c r="SB109" s="759">
        <v>0</v>
      </c>
      <c r="SC109" s="759">
        <v>0</v>
      </c>
      <c r="SD109" s="759">
        <v>0</v>
      </c>
      <c r="SE109" s="759">
        <v>0</v>
      </c>
      <c r="SF109" s="759">
        <v>0</v>
      </c>
      <c r="SG109" s="759">
        <v>0</v>
      </c>
      <c r="SH109" s="759">
        <v>0</v>
      </c>
      <c r="SI109" s="471"/>
      <c r="SJ109" s="452"/>
      <c r="SK109" s="440"/>
      <c r="SL109" s="440"/>
      <c r="SM109" s="440"/>
    </row>
    <row r="110" spans="1:507" outlineLevel="3" x14ac:dyDescent="0.25">
      <c r="A110" s="440"/>
      <c r="B110" s="449"/>
      <c r="C110" s="659">
        <f>INT($C$40)+3</f>
        <v>4</v>
      </c>
      <c r="D110" s="471"/>
      <c r="E110" s="529"/>
      <c r="F110" s="529"/>
      <c r="G110" s="471"/>
      <c r="H110" s="683"/>
      <c r="I110" s="683" t="s">
        <v>888</v>
      </c>
      <c r="J110" s="684">
        <f t="shared" si="88"/>
        <v>31</v>
      </c>
      <c r="K110" s="685">
        <v>0</v>
      </c>
      <c r="L110" s="685">
        <v>0</v>
      </c>
      <c r="M110" s="685">
        <v>0</v>
      </c>
      <c r="N110" s="685">
        <v>0</v>
      </c>
      <c r="O110" s="685">
        <v>0</v>
      </c>
      <c r="P110" s="685">
        <v>0</v>
      </c>
      <c r="Q110" s="685">
        <v>0</v>
      </c>
      <c r="R110" s="685">
        <v>0</v>
      </c>
      <c r="S110" s="685">
        <v>0</v>
      </c>
      <c r="T110" s="685">
        <v>0</v>
      </c>
      <c r="U110" s="685">
        <v>0</v>
      </c>
      <c r="V110" s="685">
        <v>0</v>
      </c>
      <c r="W110" s="685">
        <v>0</v>
      </c>
      <c r="X110" s="685">
        <v>0</v>
      </c>
      <c r="Y110" s="685">
        <v>0</v>
      </c>
      <c r="Z110" s="685">
        <v>0</v>
      </c>
      <c r="AA110" s="685">
        <v>0</v>
      </c>
      <c r="AB110" s="685">
        <v>0</v>
      </c>
      <c r="AC110" s="685">
        <v>0</v>
      </c>
      <c r="AD110" s="685">
        <v>0</v>
      </c>
      <c r="AE110" s="685">
        <v>0</v>
      </c>
      <c r="AF110" s="685">
        <v>0</v>
      </c>
      <c r="AG110" s="685">
        <v>0</v>
      </c>
      <c r="AH110" s="685">
        <v>0</v>
      </c>
      <c r="AI110" s="685">
        <v>0</v>
      </c>
      <c r="AJ110" s="685">
        <v>0</v>
      </c>
      <c r="AK110" s="685">
        <v>0</v>
      </c>
      <c r="AL110" s="685">
        <v>0</v>
      </c>
      <c r="AM110" s="685">
        <v>0</v>
      </c>
      <c r="AN110" s="685">
        <v>0</v>
      </c>
      <c r="AO110" s="685">
        <v>0</v>
      </c>
      <c r="AP110" s="685">
        <v>0</v>
      </c>
      <c r="AQ110" s="685">
        <v>0</v>
      </c>
      <c r="AR110" s="685">
        <v>0</v>
      </c>
      <c r="AS110" s="685">
        <v>0</v>
      </c>
      <c r="AT110" s="685">
        <v>0</v>
      </c>
      <c r="AU110" s="685">
        <v>0</v>
      </c>
      <c r="AV110" s="685">
        <v>0</v>
      </c>
      <c r="AW110" s="685">
        <v>0</v>
      </c>
      <c r="AX110" s="685">
        <v>0</v>
      </c>
      <c r="AY110" s="685">
        <v>0</v>
      </c>
      <c r="AZ110" s="685">
        <v>0</v>
      </c>
      <c r="BA110" s="685">
        <v>0</v>
      </c>
      <c r="BB110" s="685">
        <v>0</v>
      </c>
      <c r="BC110" s="685">
        <v>0</v>
      </c>
      <c r="BD110" s="685">
        <v>0</v>
      </c>
      <c r="BE110" s="685">
        <v>0</v>
      </c>
      <c r="BF110" s="685">
        <v>0</v>
      </c>
      <c r="BG110" s="685">
        <v>0</v>
      </c>
      <c r="BH110" s="685">
        <v>0</v>
      </c>
      <c r="BI110" s="685">
        <v>0</v>
      </c>
      <c r="BJ110" s="685">
        <v>0</v>
      </c>
      <c r="BK110" s="685">
        <v>0</v>
      </c>
      <c r="BL110" s="685">
        <v>0</v>
      </c>
      <c r="BM110" s="685">
        <v>0</v>
      </c>
      <c r="BN110" s="685">
        <v>0</v>
      </c>
      <c r="BO110" s="685">
        <v>0</v>
      </c>
      <c r="BP110" s="685">
        <v>0</v>
      </c>
      <c r="BQ110" s="685">
        <v>0</v>
      </c>
      <c r="BR110" s="685">
        <v>0</v>
      </c>
      <c r="BS110" s="685">
        <v>0</v>
      </c>
      <c r="BT110" s="685">
        <v>0</v>
      </c>
      <c r="BU110" s="685">
        <v>0</v>
      </c>
      <c r="BV110" s="685">
        <v>0</v>
      </c>
      <c r="BW110" s="685">
        <v>0</v>
      </c>
      <c r="BX110" s="685">
        <v>0</v>
      </c>
      <c r="BY110" s="685">
        <v>0</v>
      </c>
      <c r="BZ110" s="685">
        <v>0</v>
      </c>
      <c r="CA110" s="685">
        <v>0</v>
      </c>
      <c r="CB110" s="685">
        <v>0</v>
      </c>
      <c r="CC110" s="685">
        <v>0</v>
      </c>
      <c r="CD110" s="685">
        <v>0</v>
      </c>
      <c r="CE110" s="685">
        <v>0</v>
      </c>
      <c r="CF110" s="685">
        <v>0</v>
      </c>
      <c r="CG110" s="685">
        <v>0</v>
      </c>
      <c r="CH110" s="685">
        <v>0</v>
      </c>
      <c r="CI110" s="685">
        <v>0</v>
      </c>
      <c r="CJ110" s="685">
        <v>0</v>
      </c>
      <c r="CK110" s="685">
        <v>0</v>
      </c>
      <c r="CL110" s="685">
        <v>0</v>
      </c>
      <c r="CM110" s="685">
        <v>0</v>
      </c>
      <c r="CN110" s="685">
        <v>0</v>
      </c>
      <c r="CO110" s="685">
        <v>0</v>
      </c>
      <c r="CP110" s="685">
        <v>0</v>
      </c>
      <c r="CQ110" s="685">
        <v>0</v>
      </c>
      <c r="CR110" s="685">
        <v>0</v>
      </c>
      <c r="CS110" s="685">
        <v>0</v>
      </c>
      <c r="CT110" s="685">
        <v>0</v>
      </c>
      <c r="CU110" s="685">
        <v>0</v>
      </c>
      <c r="CV110" s="685">
        <v>0</v>
      </c>
      <c r="CW110" s="685">
        <v>0</v>
      </c>
      <c r="CX110" s="685">
        <v>0</v>
      </c>
      <c r="CY110" s="685">
        <v>0</v>
      </c>
      <c r="CZ110" s="685">
        <v>0</v>
      </c>
      <c r="DA110" s="685">
        <v>0</v>
      </c>
      <c r="DB110" s="685">
        <v>0</v>
      </c>
      <c r="DC110" s="685">
        <v>0</v>
      </c>
      <c r="DD110" s="685">
        <v>0</v>
      </c>
      <c r="DE110" s="685">
        <v>0</v>
      </c>
      <c r="DF110" s="685">
        <v>0</v>
      </c>
      <c r="DG110" s="685">
        <v>0</v>
      </c>
      <c r="DH110" s="685">
        <v>0</v>
      </c>
      <c r="DI110" s="685">
        <v>0</v>
      </c>
      <c r="DJ110" s="685">
        <v>0</v>
      </c>
      <c r="DK110" s="685">
        <v>0</v>
      </c>
      <c r="DL110" s="685">
        <v>0</v>
      </c>
      <c r="DM110" s="685">
        <v>0</v>
      </c>
      <c r="DN110" s="685">
        <v>0</v>
      </c>
      <c r="DO110" s="685">
        <v>0</v>
      </c>
      <c r="DP110" s="685">
        <v>0</v>
      </c>
      <c r="DQ110" s="685">
        <v>0</v>
      </c>
      <c r="DR110" s="685">
        <v>0</v>
      </c>
      <c r="DS110" s="685">
        <v>0</v>
      </c>
      <c r="DT110" s="685">
        <v>0</v>
      </c>
      <c r="DU110" s="685">
        <v>0</v>
      </c>
      <c r="DV110" s="685">
        <v>0</v>
      </c>
      <c r="DW110" s="685">
        <v>0</v>
      </c>
      <c r="DX110" s="685">
        <v>0</v>
      </c>
      <c r="DY110" s="685">
        <v>0</v>
      </c>
      <c r="DZ110" s="685">
        <v>0</v>
      </c>
      <c r="EA110" s="685">
        <v>0</v>
      </c>
      <c r="EB110" s="685">
        <v>0</v>
      </c>
      <c r="EC110" s="685">
        <v>0</v>
      </c>
      <c r="ED110" s="685">
        <v>0</v>
      </c>
      <c r="EE110" s="685">
        <v>0</v>
      </c>
      <c r="EF110" s="685">
        <v>0</v>
      </c>
      <c r="EG110" s="685">
        <v>0</v>
      </c>
      <c r="EH110" s="685">
        <v>0</v>
      </c>
      <c r="EI110" s="685">
        <v>0</v>
      </c>
      <c r="EJ110" s="685">
        <v>0</v>
      </c>
      <c r="EK110" s="685">
        <v>0</v>
      </c>
      <c r="EL110" s="685">
        <v>0</v>
      </c>
      <c r="EM110" s="685">
        <v>0</v>
      </c>
      <c r="EN110" s="685">
        <v>0</v>
      </c>
      <c r="EO110" s="685">
        <v>0</v>
      </c>
      <c r="EP110" s="685">
        <v>0</v>
      </c>
      <c r="EQ110" s="685">
        <v>0</v>
      </c>
      <c r="ER110" s="685">
        <v>0</v>
      </c>
      <c r="ES110" s="685">
        <v>0</v>
      </c>
      <c r="ET110" s="685">
        <v>0</v>
      </c>
      <c r="EU110" s="685">
        <v>0</v>
      </c>
      <c r="EV110" s="685">
        <v>0</v>
      </c>
      <c r="EW110" s="685">
        <v>0</v>
      </c>
      <c r="EX110" s="685">
        <v>0</v>
      </c>
      <c r="EY110" s="685">
        <v>0</v>
      </c>
      <c r="EZ110" s="685">
        <v>0</v>
      </c>
      <c r="FA110" s="685">
        <v>0</v>
      </c>
      <c r="FB110" s="685">
        <v>0</v>
      </c>
      <c r="FC110" s="685">
        <v>0</v>
      </c>
      <c r="FD110" s="685">
        <v>0</v>
      </c>
      <c r="FE110" s="685">
        <v>0</v>
      </c>
      <c r="FF110" s="685">
        <v>0</v>
      </c>
      <c r="FG110" s="685">
        <v>0</v>
      </c>
      <c r="FH110" s="685">
        <v>0</v>
      </c>
      <c r="FI110" s="685">
        <v>0</v>
      </c>
      <c r="FJ110" s="685">
        <v>0</v>
      </c>
      <c r="FK110" s="685">
        <v>0</v>
      </c>
      <c r="FL110" s="685">
        <v>0</v>
      </c>
      <c r="FM110" s="685">
        <v>0</v>
      </c>
      <c r="FN110" s="685">
        <v>0</v>
      </c>
      <c r="FO110" s="685">
        <v>0</v>
      </c>
      <c r="FP110" s="685">
        <v>0</v>
      </c>
      <c r="FQ110" s="685">
        <v>0</v>
      </c>
      <c r="FR110" s="685">
        <v>0</v>
      </c>
      <c r="FS110" s="685">
        <v>0</v>
      </c>
      <c r="FT110" s="685">
        <v>0</v>
      </c>
      <c r="FU110" s="685">
        <v>0</v>
      </c>
      <c r="FV110" s="685">
        <v>0</v>
      </c>
      <c r="FW110" s="685">
        <v>0</v>
      </c>
      <c r="FX110" s="685">
        <v>0</v>
      </c>
      <c r="FY110" s="685">
        <v>0</v>
      </c>
      <c r="FZ110" s="685">
        <v>0</v>
      </c>
      <c r="GA110" s="685">
        <v>0</v>
      </c>
      <c r="GB110" s="685">
        <v>0</v>
      </c>
      <c r="GC110" s="685">
        <v>0</v>
      </c>
      <c r="GD110" s="685">
        <v>0</v>
      </c>
      <c r="GE110" s="685">
        <v>0</v>
      </c>
      <c r="GF110" s="685">
        <v>0</v>
      </c>
      <c r="GG110" s="685">
        <v>0</v>
      </c>
      <c r="GH110" s="685">
        <v>0</v>
      </c>
      <c r="GI110" s="685">
        <v>0</v>
      </c>
      <c r="GJ110" s="685">
        <v>0</v>
      </c>
      <c r="GK110" s="685">
        <v>0</v>
      </c>
      <c r="GL110" s="685">
        <v>0</v>
      </c>
      <c r="GM110" s="685">
        <v>0</v>
      </c>
      <c r="GN110" s="685">
        <v>0</v>
      </c>
      <c r="GO110" s="685">
        <v>0</v>
      </c>
      <c r="GP110" s="685">
        <v>0</v>
      </c>
      <c r="GQ110" s="685">
        <v>0</v>
      </c>
      <c r="GR110" s="685">
        <v>0</v>
      </c>
      <c r="GS110" s="685">
        <v>0</v>
      </c>
      <c r="GT110" s="685">
        <v>0</v>
      </c>
      <c r="GU110" s="685">
        <v>0</v>
      </c>
      <c r="GV110" s="685">
        <v>0</v>
      </c>
      <c r="GW110" s="685">
        <v>0</v>
      </c>
      <c r="GX110" s="685">
        <v>0</v>
      </c>
      <c r="GY110" s="685">
        <v>0</v>
      </c>
      <c r="GZ110" s="685">
        <v>0</v>
      </c>
      <c r="HA110" s="685">
        <v>0</v>
      </c>
      <c r="HB110" s="685">
        <v>0</v>
      </c>
      <c r="HC110" s="685">
        <v>0</v>
      </c>
      <c r="HD110" s="685">
        <v>0</v>
      </c>
      <c r="HE110" s="685">
        <v>0</v>
      </c>
      <c r="HF110" s="685">
        <v>0</v>
      </c>
      <c r="HG110" s="685">
        <v>0</v>
      </c>
      <c r="HH110" s="685">
        <v>0</v>
      </c>
      <c r="HI110" s="685">
        <v>0</v>
      </c>
      <c r="HJ110" s="685">
        <v>0</v>
      </c>
      <c r="HK110" s="685">
        <v>0</v>
      </c>
      <c r="HL110" s="685">
        <v>0</v>
      </c>
      <c r="HM110" s="685">
        <v>0</v>
      </c>
      <c r="HN110" s="685">
        <v>0</v>
      </c>
      <c r="HO110" s="685">
        <v>0</v>
      </c>
      <c r="HP110" s="685">
        <v>0</v>
      </c>
      <c r="HQ110" s="685">
        <v>0</v>
      </c>
      <c r="HR110" s="685">
        <v>0</v>
      </c>
      <c r="HS110" s="685">
        <v>0</v>
      </c>
      <c r="HT110" s="685">
        <v>0</v>
      </c>
      <c r="HU110" s="685">
        <v>0</v>
      </c>
      <c r="HV110" s="685">
        <v>0</v>
      </c>
      <c r="HW110" s="685">
        <v>0</v>
      </c>
      <c r="HX110" s="685">
        <v>0</v>
      </c>
      <c r="HY110" s="685">
        <v>0</v>
      </c>
      <c r="HZ110" s="685">
        <v>0</v>
      </c>
      <c r="IA110" s="685">
        <v>0</v>
      </c>
      <c r="IB110" s="685">
        <v>0</v>
      </c>
      <c r="IC110" s="685">
        <v>0</v>
      </c>
      <c r="ID110" s="685">
        <v>0</v>
      </c>
      <c r="IE110" s="685">
        <v>0</v>
      </c>
      <c r="IF110" s="685">
        <v>0</v>
      </c>
      <c r="IG110" s="685">
        <v>0</v>
      </c>
      <c r="IH110" s="685">
        <v>0</v>
      </c>
      <c r="II110" s="685">
        <v>0</v>
      </c>
      <c r="IJ110" s="685">
        <v>0</v>
      </c>
      <c r="IK110" s="685">
        <v>0</v>
      </c>
      <c r="IL110" s="685">
        <v>0</v>
      </c>
      <c r="IM110" s="685">
        <v>0</v>
      </c>
      <c r="IN110" s="685">
        <v>0</v>
      </c>
      <c r="IO110" s="685">
        <v>0</v>
      </c>
      <c r="IP110" s="685">
        <v>0</v>
      </c>
      <c r="IQ110" s="685">
        <v>0</v>
      </c>
      <c r="IR110" s="685">
        <v>0</v>
      </c>
      <c r="IS110" s="685">
        <v>0</v>
      </c>
      <c r="IT110" s="685">
        <v>0</v>
      </c>
      <c r="IU110" s="685">
        <v>0</v>
      </c>
      <c r="IV110" s="685">
        <v>0</v>
      </c>
      <c r="IW110" s="685">
        <v>0</v>
      </c>
      <c r="IX110" s="685">
        <v>0</v>
      </c>
      <c r="IY110" s="685">
        <v>0</v>
      </c>
      <c r="IZ110" s="685">
        <v>0</v>
      </c>
      <c r="JA110" s="685">
        <v>0</v>
      </c>
      <c r="JB110" s="685">
        <v>0</v>
      </c>
      <c r="JC110" s="685">
        <v>0</v>
      </c>
      <c r="JD110" s="685">
        <v>0</v>
      </c>
      <c r="JE110" s="685">
        <v>0</v>
      </c>
      <c r="JF110" s="685">
        <v>0</v>
      </c>
      <c r="JG110" s="685">
        <v>0</v>
      </c>
      <c r="JH110" s="685">
        <v>0</v>
      </c>
      <c r="JI110" s="685">
        <v>0</v>
      </c>
      <c r="JJ110" s="685">
        <v>0</v>
      </c>
      <c r="JK110" s="685">
        <v>0</v>
      </c>
      <c r="JL110" s="685">
        <v>0</v>
      </c>
      <c r="JM110" s="685">
        <v>0</v>
      </c>
      <c r="JN110" s="685">
        <v>0</v>
      </c>
      <c r="JO110" s="685">
        <v>0</v>
      </c>
      <c r="JP110" s="685">
        <v>0</v>
      </c>
      <c r="JQ110" s="685">
        <v>0</v>
      </c>
      <c r="JR110" s="685">
        <v>0</v>
      </c>
      <c r="JS110" s="685">
        <v>0</v>
      </c>
      <c r="JT110" s="685">
        <v>0</v>
      </c>
      <c r="JU110" s="685">
        <v>0</v>
      </c>
      <c r="JV110" s="685">
        <v>0</v>
      </c>
      <c r="JW110" s="685">
        <v>0</v>
      </c>
      <c r="JX110" s="685">
        <v>0</v>
      </c>
      <c r="JY110" s="685">
        <v>0</v>
      </c>
      <c r="JZ110" s="685">
        <v>0</v>
      </c>
      <c r="KA110" s="685">
        <v>0</v>
      </c>
      <c r="KB110" s="685">
        <v>0</v>
      </c>
      <c r="KC110" s="685">
        <v>0</v>
      </c>
      <c r="KD110" s="685">
        <v>0</v>
      </c>
      <c r="KE110" s="685">
        <v>0</v>
      </c>
      <c r="KF110" s="685">
        <v>0</v>
      </c>
      <c r="KG110" s="685">
        <v>0</v>
      </c>
      <c r="KH110" s="685">
        <v>0</v>
      </c>
      <c r="KI110" s="685">
        <v>0</v>
      </c>
      <c r="KJ110" s="685">
        <v>0</v>
      </c>
      <c r="KK110" s="685">
        <v>0</v>
      </c>
      <c r="KL110" s="685">
        <v>0</v>
      </c>
      <c r="KM110" s="685">
        <v>0</v>
      </c>
      <c r="KN110" s="685">
        <v>0</v>
      </c>
      <c r="KO110" s="685">
        <v>0</v>
      </c>
      <c r="KP110" s="685">
        <v>0</v>
      </c>
      <c r="KQ110" s="685">
        <v>0</v>
      </c>
      <c r="KR110" s="685">
        <v>0</v>
      </c>
      <c r="KS110" s="685">
        <v>0</v>
      </c>
      <c r="KT110" s="685">
        <v>0</v>
      </c>
      <c r="KU110" s="685">
        <v>0</v>
      </c>
      <c r="KV110" s="685">
        <v>0</v>
      </c>
      <c r="KW110" s="685">
        <v>0</v>
      </c>
      <c r="KX110" s="685">
        <v>0</v>
      </c>
      <c r="KY110" s="685">
        <v>0</v>
      </c>
      <c r="KZ110" s="685">
        <v>0</v>
      </c>
      <c r="LA110" s="685">
        <v>0</v>
      </c>
      <c r="LB110" s="685">
        <v>0</v>
      </c>
      <c r="LC110" s="685">
        <v>0</v>
      </c>
      <c r="LD110" s="685">
        <v>0</v>
      </c>
      <c r="LE110" s="685">
        <v>0</v>
      </c>
      <c r="LF110" s="685">
        <v>0</v>
      </c>
      <c r="LG110" s="685">
        <v>0</v>
      </c>
      <c r="LH110" s="685">
        <v>0</v>
      </c>
      <c r="LI110" s="685">
        <v>0</v>
      </c>
      <c r="LJ110" s="685">
        <v>0</v>
      </c>
      <c r="LK110" s="685">
        <v>0</v>
      </c>
      <c r="LL110" s="685">
        <v>0</v>
      </c>
      <c r="LM110" s="685">
        <v>0</v>
      </c>
      <c r="LN110" s="685">
        <v>0</v>
      </c>
      <c r="LO110" s="685">
        <v>0</v>
      </c>
      <c r="LP110" s="685">
        <v>0</v>
      </c>
      <c r="LQ110" s="685">
        <v>0</v>
      </c>
      <c r="LR110" s="685">
        <v>0</v>
      </c>
      <c r="LS110" s="685">
        <v>0</v>
      </c>
      <c r="LT110" s="685">
        <v>0</v>
      </c>
      <c r="LU110" s="685">
        <v>0</v>
      </c>
      <c r="LV110" s="685">
        <v>0</v>
      </c>
      <c r="LW110" s="685">
        <v>0</v>
      </c>
      <c r="LX110" s="685">
        <v>0</v>
      </c>
      <c r="LY110" s="685">
        <v>0</v>
      </c>
      <c r="LZ110" s="685">
        <v>0</v>
      </c>
      <c r="MA110" s="685">
        <v>0</v>
      </c>
      <c r="MB110" s="685">
        <v>0</v>
      </c>
      <c r="MC110" s="685">
        <v>0</v>
      </c>
      <c r="MD110" s="685">
        <v>0</v>
      </c>
      <c r="ME110" s="685">
        <v>0</v>
      </c>
      <c r="MF110" s="685">
        <v>0</v>
      </c>
      <c r="MG110" s="685">
        <v>0</v>
      </c>
      <c r="MH110" s="685">
        <v>0</v>
      </c>
      <c r="MI110" s="685">
        <v>0</v>
      </c>
      <c r="MJ110" s="685">
        <v>0</v>
      </c>
      <c r="MK110" s="685">
        <v>0</v>
      </c>
      <c r="ML110" s="685">
        <v>0</v>
      </c>
      <c r="MM110" s="685">
        <v>0</v>
      </c>
      <c r="MN110" s="685">
        <v>0</v>
      </c>
      <c r="MO110" s="685">
        <v>0</v>
      </c>
      <c r="MP110" s="685">
        <v>0</v>
      </c>
      <c r="MQ110" s="685">
        <v>0</v>
      </c>
      <c r="MR110" s="685">
        <v>0</v>
      </c>
      <c r="MS110" s="685">
        <v>0</v>
      </c>
      <c r="MT110" s="685">
        <v>0</v>
      </c>
      <c r="MU110" s="685">
        <v>0</v>
      </c>
      <c r="MV110" s="685">
        <v>0</v>
      </c>
      <c r="MW110" s="685">
        <v>0</v>
      </c>
      <c r="MX110" s="685">
        <v>0</v>
      </c>
      <c r="MY110" s="685">
        <v>0</v>
      </c>
      <c r="MZ110" s="685">
        <v>0</v>
      </c>
      <c r="NA110" s="685">
        <v>0</v>
      </c>
      <c r="NB110" s="685">
        <v>0</v>
      </c>
      <c r="NC110" s="685">
        <v>0</v>
      </c>
      <c r="ND110" s="685">
        <v>0</v>
      </c>
      <c r="NE110" s="685">
        <v>0</v>
      </c>
      <c r="NF110" s="685">
        <v>0</v>
      </c>
      <c r="NG110" s="685">
        <v>0</v>
      </c>
      <c r="NH110" s="685">
        <v>0</v>
      </c>
      <c r="NI110" s="685">
        <v>0</v>
      </c>
      <c r="NJ110" s="685">
        <v>0</v>
      </c>
      <c r="NK110" s="685">
        <v>0</v>
      </c>
      <c r="NL110" s="685">
        <v>0</v>
      </c>
      <c r="NM110" s="685">
        <v>0</v>
      </c>
      <c r="NN110" s="685">
        <v>0</v>
      </c>
      <c r="NO110" s="685">
        <v>0</v>
      </c>
      <c r="NP110" s="685">
        <v>0</v>
      </c>
      <c r="NQ110" s="685">
        <v>0</v>
      </c>
      <c r="NR110" s="685">
        <v>0</v>
      </c>
      <c r="NS110" s="685">
        <v>0</v>
      </c>
      <c r="NT110" s="685">
        <v>0</v>
      </c>
      <c r="NU110" s="685">
        <v>0</v>
      </c>
      <c r="NV110" s="685">
        <v>0</v>
      </c>
      <c r="NW110" s="685">
        <v>0</v>
      </c>
      <c r="NX110" s="685">
        <v>0</v>
      </c>
      <c r="NY110" s="685">
        <v>0</v>
      </c>
      <c r="NZ110" s="685">
        <v>0</v>
      </c>
      <c r="OA110" s="685">
        <v>0</v>
      </c>
      <c r="OB110" s="685">
        <v>0</v>
      </c>
      <c r="OC110" s="685">
        <v>0</v>
      </c>
      <c r="OD110" s="685">
        <v>0</v>
      </c>
      <c r="OE110" s="685">
        <v>0</v>
      </c>
      <c r="OF110" s="685">
        <v>0</v>
      </c>
      <c r="OG110" s="685">
        <v>0</v>
      </c>
      <c r="OH110" s="685">
        <v>0</v>
      </c>
      <c r="OI110" s="685">
        <v>0</v>
      </c>
      <c r="OJ110" s="685">
        <v>0</v>
      </c>
      <c r="OK110" s="685">
        <v>0</v>
      </c>
      <c r="OL110" s="685">
        <v>0</v>
      </c>
      <c r="OM110" s="685">
        <v>0</v>
      </c>
      <c r="ON110" s="685">
        <v>0</v>
      </c>
      <c r="OO110" s="685">
        <v>0</v>
      </c>
      <c r="OP110" s="685">
        <v>0</v>
      </c>
      <c r="OQ110" s="685">
        <v>0</v>
      </c>
      <c r="OR110" s="685">
        <v>0</v>
      </c>
      <c r="OS110" s="685">
        <v>0</v>
      </c>
      <c r="OT110" s="685">
        <v>0</v>
      </c>
      <c r="OU110" s="685">
        <v>0</v>
      </c>
      <c r="OV110" s="685">
        <v>0</v>
      </c>
      <c r="OW110" s="685">
        <v>0</v>
      </c>
      <c r="OX110" s="685">
        <v>0</v>
      </c>
      <c r="OY110" s="685">
        <v>0</v>
      </c>
      <c r="OZ110" s="685">
        <v>0</v>
      </c>
      <c r="PA110" s="685">
        <v>0</v>
      </c>
      <c r="PB110" s="685">
        <v>0</v>
      </c>
      <c r="PC110" s="685">
        <v>0</v>
      </c>
      <c r="PD110" s="685">
        <v>0</v>
      </c>
      <c r="PE110" s="685">
        <v>0</v>
      </c>
      <c r="PF110" s="685">
        <v>0</v>
      </c>
      <c r="PG110" s="685">
        <v>0</v>
      </c>
      <c r="PH110" s="685">
        <v>0</v>
      </c>
      <c r="PI110" s="685">
        <v>0</v>
      </c>
      <c r="PJ110" s="685">
        <v>0</v>
      </c>
      <c r="PK110" s="685">
        <v>0</v>
      </c>
      <c r="PL110" s="685">
        <v>0</v>
      </c>
      <c r="PM110" s="685">
        <v>0</v>
      </c>
      <c r="PN110" s="685">
        <v>0</v>
      </c>
      <c r="PO110" s="685">
        <v>0</v>
      </c>
      <c r="PP110" s="685">
        <v>0</v>
      </c>
      <c r="PQ110" s="685">
        <v>0</v>
      </c>
      <c r="PR110" s="685">
        <v>0</v>
      </c>
      <c r="PS110" s="685">
        <v>0</v>
      </c>
      <c r="PT110" s="685">
        <v>0</v>
      </c>
      <c r="PU110" s="685">
        <v>0</v>
      </c>
      <c r="PV110" s="685">
        <v>0</v>
      </c>
      <c r="PW110" s="685">
        <v>0</v>
      </c>
      <c r="PX110" s="685">
        <v>0</v>
      </c>
      <c r="PY110" s="685">
        <v>0</v>
      </c>
      <c r="PZ110" s="685">
        <v>0</v>
      </c>
      <c r="QA110" s="685">
        <v>0</v>
      </c>
      <c r="QB110" s="685">
        <v>0</v>
      </c>
      <c r="QC110" s="685">
        <v>0</v>
      </c>
      <c r="QD110" s="685">
        <v>0</v>
      </c>
      <c r="QE110" s="685">
        <v>0</v>
      </c>
      <c r="QF110" s="685">
        <v>0</v>
      </c>
      <c r="QG110" s="685">
        <v>0</v>
      </c>
      <c r="QH110" s="685">
        <v>0</v>
      </c>
      <c r="QI110" s="685">
        <v>0</v>
      </c>
      <c r="QJ110" s="685">
        <v>0</v>
      </c>
      <c r="QK110" s="685">
        <v>0</v>
      </c>
      <c r="QL110" s="685">
        <v>0</v>
      </c>
      <c r="QM110" s="685">
        <v>0</v>
      </c>
      <c r="QN110" s="685">
        <v>0</v>
      </c>
      <c r="QO110" s="685">
        <v>0</v>
      </c>
      <c r="QP110" s="685">
        <v>0</v>
      </c>
      <c r="QQ110" s="685">
        <v>0</v>
      </c>
      <c r="QR110" s="685">
        <v>0</v>
      </c>
      <c r="QS110" s="685">
        <v>0</v>
      </c>
      <c r="QT110" s="685">
        <v>0</v>
      </c>
      <c r="QU110" s="685">
        <v>0</v>
      </c>
      <c r="QV110" s="685">
        <v>0</v>
      </c>
      <c r="QW110" s="685">
        <v>0</v>
      </c>
      <c r="QX110" s="685">
        <v>0</v>
      </c>
      <c r="QY110" s="685">
        <v>0</v>
      </c>
      <c r="QZ110" s="685">
        <v>0</v>
      </c>
      <c r="RA110" s="685">
        <v>0</v>
      </c>
      <c r="RB110" s="685">
        <v>0</v>
      </c>
      <c r="RC110" s="685">
        <v>0</v>
      </c>
      <c r="RD110" s="685">
        <v>0</v>
      </c>
      <c r="RE110" s="685">
        <v>0</v>
      </c>
      <c r="RF110" s="685">
        <v>0</v>
      </c>
      <c r="RG110" s="685">
        <v>0</v>
      </c>
      <c r="RH110" s="685">
        <v>0</v>
      </c>
      <c r="RI110" s="685">
        <v>0</v>
      </c>
      <c r="RJ110" s="685">
        <v>0</v>
      </c>
      <c r="RK110" s="685">
        <v>0</v>
      </c>
      <c r="RL110" s="685">
        <v>0</v>
      </c>
      <c r="RM110" s="685">
        <v>0</v>
      </c>
      <c r="RN110" s="685">
        <v>0</v>
      </c>
      <c r="RO110" s="685">
        <v>0</v>
      </c>
      <c r="RP110" s="685">
        <v>0</v>
      </c>
      <c r="RQ110" s="685">
        <v>0</v>
      </c>
      <c r="RR110" s="685">
        <v>0</v>
      </c>
      <c r="RS110" s="685">
        <v>0</v>
      </c>
      <c r="RT110" s="685">
        <v>0</v>
      </c>
      <c r="RU110" s="685">
        <v>0</v>
      </c>
      <c r="RV110" s="685">
        <v>0</v>
      </c>
      <c r="RW110" s="685">
        <v>0</v>
      </c>
      <c r="RX110" s="685">
        <v>0</v>
      </c>
      <c r="RY110" s="685">
        <v>0</v>
      </c>
      <c r="RZ110" s="685">
        <v>0</v>
      </c>
      <c r="SA110" s="685">
        <v>0</v>
      </c>
      <c r="SB110" s="685">
        <v>0</v>
      </c>
      <c r="SC110" s="685">
        <v>0</v>
      </c>
      <c r="SD110" s="685">
        <v>0</v>
      </c>
      <c r="SE110" s="685">
        <v>0</v>
      </c>
      <c r="SF110" s="685">
        <v>0</v>
      </c>
      <c r="SG110" s="685">
        <v>0</v>
      </c>
      <c r="SH110" s="685">
        <v>0</v>
      </c>
      <c r="SI110" s="471"/>
      <c r="SJ110" s="452"/>
      <c r="SK110" s="440"/>
      <c r="SL110" s="440"/>
      <c r="SM110" s="440"/>
    </row>
    <row r="111" spans="1:507" outlineLevel="3" x14ac:dyDescent="0.25">
      <c r="A111" s="440"/>
      <c r="B111" s="449"/>
      <c r="C111" s="659">
        <f>INT($C$40)+3</f>
        <v>4</v>
      </c>
      <c r="D111" s="471"/>
      <c r="E111" s="529"/>
      <c r="F111" s="529"/>
      <c r="G111" s="471"/>
      <c r="H111" s="754"/>
      <c r="I111" s="754" t="s">
        <v>889</v>
      </c>
      <c r="J111" s="754">
        <f t="shared" si="88"/>
        <v>32</v>
      </c>
      <c r="K111" s="755">
        <v>0</v>
      </c>
      <c r="L111" s="755">
        <v>0</v>
      </c>
      <c r="M111" s="755">
        <v>0</v>
      </c>
      <c r="N111" s="755">
        <v>0</v>
      </c>
      <c r="O111" s="755">
        <v>0</v>
      </c>
      <c r="P111" s="755">
        <v>0</v>
      </c>
      <c r="Q111" s="755">
        <v>0</v>
      </c>
      <c r="R111" s="755">
        <v>0</v>
      </c>
      <c r="S111" s="755">
        <v>0</v>
      </c>
      <c r="T111" s="755">
        <v>0</v>
      </c>
      <c r="U111" s="755">
        <v>0</v>
      </c>
      <c r="V111" s="755">
        <v>0</v>
      </c>
      <c r="W111" s="755">
        <v>0</v>
      </c>
      <c r="X111" s="755">
        <v>0</v>
      </c>
      <c r="Y111" s="755">
        <v>0</v>
      </c>
      <c r="Z111" s="755">
        <v>0</v>
      </c>
      <c r="AA111" s="755">
        <v>0</v>
      </c>
      <c r="AB111" s="755">
        <v>0</v>
      </c>
      <c r="AC111" s="755">
        <v>0</v>
      </c>
      <c r="AD111" s="755">
        <v>0</v>
      </c>
      <c r="AE111" s="755">
        <v>0</v>
      </c>
      <c r="AF111" s="755">
        <v>0</v>
      </c>
      <c r="AG111" s="755">
        <v>0</v>
      </c>
      <c r="AH111" s="755">
        <v>0</v>
      </c>
      <c r="AI111" s="755">
        <v>0</v>
      </c>
      <c r="AJ111" s="755">
        <v>0</v>
      </c>
      <c r="AK111" s="755">
        <v>0</v>
      </c>
      <c r="AL111" s="755">
        <v>0</v>
      </c>
      <c r="AM111" s="755">
        <v>0</v>
      </c>
      <c r="AN111" s="755">
        <v>0</v>
      </c>
      <c r="AO111" s="755">
        <v>0</v>
      </c>
      <c r="AP111" s="755">
        <v>0</v>
      </c>
      <c r="AQ111" s="755">
        <v>0</v>
      </c>
      <c r="AR111" s="755">
        <v>0</v>
      </c>
      <c r="AS111" s="755">
        <v>0</v>
      </c>
      <c r="AT111" s="755">
        <v>0</v>
      </c>
      <c r="AU111" s="755">
        <v>0</v>
      </c>
      <c r="AV111" s="755">
        <v>0</v>
      </c>
      <c r="AW111" s="755">
        <v>0</v>
      </c>
      <c r="AX111" s="755">
        <v>0</v>
      </c>
      <c r="AY111" s="755">
        <v>0</v>
      </c>
      <c r="AZ111" s="755">
        <v>0</v>
      </c>
      <c r="BA111" s="755">
        <v>0</v>
      </c>
      <c r="BB111" s="755">
        <v>0</v>
      </c>
      <c r="BC111" s="755">
        <v>0</v>
      </c>
      <c r="BD111" s="755">
        <v>0</v>
      </c>
      <c r="BE111" s="755">
        <v>0</v>
      </c>
      <c r="BF111" s="755">
        <v>0</v>
      </c>
      <c r="BG111" s="755">
        <v>0</v>
      </c>
      <c r="BH111" s="755">
        <v>0</v>
      </c>
      <c r="BI111" s="755">
        <v>0</v>
      </c>
      <c r="BJ111" s="755">
        <v>0</v>
      </c>
      <c r="BK111" s="755">
        <v>0</v>
      </c>
      <c r="BL111" s="755">
        <v>0</v>
      </c>
      <c r="BM111" s="755">
        <v>0</v>
      </c>
      <c r="BN111" s="755">
        <v>0</v>
      </c>
      <c r="BO111" s="755">
        <v>0</v>
      </c>
      <c r="BP111" s="755">
        <v>0</v>
      </c>
      <c r="BQ111" s="755">
        <v>0</v>
      </c>
      <c r="BR111" s="755">
        <v>0</v>
      </c>
      <c r="BS111" s="755">
        <v>0</v>
      </c>
      <c r="BT111" s="755">
        <v>0</v>
      </c>
      <c r="BU111" s="755">
        <v>0</v>
      </c>
      <c r="BV111" s="755">
        <v>0</v>
      </c>
      <c r="BW111" s="755">
        <v>0</v>
      </c>
      <c r="BX111" s="755">
        <v>0</v>
      </c>
      <c r="BY111" s="755">
        <v>0</v>
      </c>
      <c r="BZ111" s="755">
        <v>0</v>
      </c>
      <c r="CA111" s="755">
        <v>0</v>
      </c>
      <c r="CB111" s="755">
        <v>0</v>
      </c>
      <c r="CC111" s="755">
        <v>0</v>
      </c>
      <c r="CD111" s="755">
        <v>0</v>
      </c>
      <c r="CE111" s="755">
        <v>0</v>
      </c>
      <c r="CF111" s="755">
        <v>0</v>
      </c>
      <c r="CG111" s="755">
        <v>0</v>
      </c>
      <c r="CH111" s="755">
        <v>0</v>
      </c>
      <c r="CI111" s="755">
        <v>0</v>
      </c>
      <c r="CJ111" s="755">
        <v>0</v>
      </c>
      <c r="CK111" s="755">
        <v>0</v>
      </c>
      <c r="CL111" s="755">
        <v>0</v>
      </c>
      <c r="CM111" s="755">
        <v>0</v>
      </c>
      <c r="CN111" s="755">
        <v>0</v>
      </c>
      <c r="CO111" s="755">
        <v>0</v>
      </c>
      <c r="CP111" s="755">
        <v>0</v>
      </c>
      <c r="CQ111" s="755">
        <v>0</v>
      </c>
      <c r="CR111" s="755">
        <v>0</v>
      </c>
      <c r="CS111" s="755">
        <v>0</v>
      </c>
      <c r="CT111" s="755">
        <v>0</v>
      </c>
      <c r="CU111" s="755">
        <v>0</v>
      </c>
      <c r="CV111" s="755">
        <v>0</v>
      </c>
      <c r="CW111" s="755">
        <v>0</v>
      </c>
      <c r="CX111" s="755">
        <v>0</v>
      </c>
      <c r="CY111" s="755">
        <v>0</v>
      </c>
      <c r="CZ111" s="755">
        <v>0</v>
      </c>
      <c r="DA111" s="755">
        <v>0</v>
      </c>
      <c r="DB111" s="755">
        <v>0</v>
      </c>
      <c r="DC111" s="755">
        <v>0</v>
      </c>
      <c r="DD111" s="755">
        <v>0</v>
      </c>
      <c r="DE111" s="755">
        <v>0</v>
      </c>
      <c r="DF111" s="755">
        <v>0</v>
      </c>
      <c r="DG111" s="755">
        <v>0</v>
      </c>
      <c r="DH111" s="755">
        <v>0</v>
      </c>
      <c r="DI111" s="755">
        <v>0</v>
      </c>
      <c r="DJ111" s="755">
        <v>0</v>
      </c>
      <c r="DK111" s="755">
        <v>0</v>
      </c>
      <c r="DL111" s="755">
        <v>0</v>
      </c>
      <c r="DM111" s="755">
        <v>0</v>
      </c>
      <c r="DN111" s="755">
        <v>0</v>
      </c>
      <c r="DO111" s="755">
        <v>0</v>
      </c>
      <c r="DP111" s="755">
        <v>0</v>
      </c>
      <c r="DQ111" s="755">
        <v>0</v>
      </c>
      <c r="DR111" s="755">
        <v>0</v>
      </c>
      <c r="DS111" s="755">
        <v>0</v>
      </c>
      <c r="DT111" s="755">
        <v>0</v>
      </c>
      <c r="DU111" s="755">
        <v>0</v>
      </c>
      <c r="DV111" s="755">
        <v>0</v>
      </c>
      <c r="DW111" s="755">
        <v>0</v>
      </c>
      <c r="DX111" s="755">
        <v>0</v>
      </c>
      <c r="DY111" s="755">
        <v>0</v>
      </c>
      <c r="DZ111" s="755">
        <v>0</v>
      </c>
      <c r="EA111" s="755">
        <v>0</v>
      </c>
      <c r="EB111" s="755">
        <v>0</v>
      </c>
      <c r="EC111" s="755">
        <v>0</v>
      </c>
      <c r="ED111" s="755">
        <v>0</v>
      </c>
      <c r="EE111" s="755">
        <v>0</v>
      </c>
      <c r="EF111" s="755">
        <v>0</v>
      </c>
      <c r="EG111" s="755">
        <v>0</v>
      </c>
      <c r="EH111" s="755">
        <v>0</v>
      </c>
      <c r="EI111" s="755">
        <v>0</v>
      </c>
      <c r="EJ111" s="755">
        <v>0</v>
      </c>
      <c r="EK111" s="755">
        <v>0</v>
      </c>
      <c r="EL111" s="755">
        <v>0</v>
      </c>
      <c r="EM111" s="755">
        <v>0</v>
      </c>
      <c r="EN111" s="755">
        <v>0</v>
      </c>
      <c r="EO111" s="755">
        <v>0</v>
      </c>
      <c r="EP111" s="755">
        <v>0</v>
      </c>
      <c r="EQ111" s="755">
        <v>0</v>
      </c>
      <c r="ER111" s="755">
        <v>0</v>
      </c>
      <c r="ES111" s="755">
        <v>0</v>
      </c>
      <c r="ET111" s="755">
        <v>0</v>
      </c>
      <c r="EU111" s="755">
        <v>0</v>
      </c>
      <c r="EV111" s="755">
        <v>0</v>
      </c>
      <c r="EW111" s="755">
        <v>0</v>
      </c>
      <c r="EX111" s="755">
        <v>0</v>
      </c>
      <c r="EY111" s="755">
        <v>0</v>
      </c>
      <c r="EZ111" s="755">
        <v>0</v>
      </c>
      <c r="FA111" s="755">
        <v>0</v>
      </c>
      <c r="FB111" s="755">
        <v>0</v>
      </c>
      <c r="FC111" s="755">
        <v>0</v>
      </c>
      <c r="FD111" s="755">
        <v>0</v>
      </c>
      <c r="FE111" s="755">
        <v>0</v>
      </c>
      <c r="FF111" s="755">
        <v>0</v>
      </c>
      <c r="FG111" s="755">
        <v>0</v>
      </c>
      <c r="FH111" s="755">
        <v>0</v>
      </c>
      <c r="FI111" s="755">
        <v>0</v>
      </c>
      <c r="FJ111" s="755">
        <v>0</v>
      </c>
      <c r="FK111" s="755">
        <v>0</v>
      </c>
      <c r="FL111" s="755">
        <v>0</v>
      </c>
      <c r="FM111" s="755">
        <v>0</v>
      </c>
      <c r="FN111" s="755">
        <v>0</v>
      </c>
      <c r="FO111" s="755">
        <v>0</v>
      </c>
      <c r="FP111" s="755">
        <v>0</v>
      </c>
      <c r="FQ111" s="755">
        <v>0</v>
      </c>
      <c r="FR111" s="755">
        <v>0</v>
      </c>
      <c r="FS111" s="755">
        <v>0</v>
      </c>
      <c r="FT111" s="755">
        <v>0</v>
      </c>
      <c r="FU111" s="755">
        <v>0</v>
      </c>
      <c r="FV111" s="755">
        <v>0</v>
      </c>
      <c r="FW111" s="755">
        <v>0</v>
      </c>
      <c r="FX111" s="755">
        <v>0</v>
      </c>
      <c r="FY111" s="755">
        <v>0</v>
      </c>
      <c r="FZ111" s="755">
        <v>0</v>
      </c>
      <c r="GA111" s="755">
        <v>0</v>
      </c>
      <c r="GB111" s="755">
        <v>0</v>
      </c>
      <c r="GC111" s="755">
        <v>0</v>
      </c>
      <c r="GD111" s="755">
        <v>0</v>
      </c>
      <c r="GE111" s="755">
        <v>0</v>
      </c>
      <c r="GF111" s="755">
        <v>0</v>
      </c>
      <c r="GG111" s="755">
        <v>0</v>
      </c>
      <c r="GH111" s="755">
        <v>0</v>
      </c>
      <c r="GI111" s="755">
        <v>0</v>
      </c>
      <c r="GJ111" s="755">
        <v>0</v>
      </c>
      <c r="GK111" s="755">
        <v>0</v>
      </c>
      <c r="GL111" s="755">
        <v>0</v>
      </c>
      <c r="GM111" s="755">
        <v>0</v>
      </c>
      <c r="GN111" s="755">
        <v>0</v>
      </c>
      <c r="GO111" s="755">
        <v>0</v>
      </c>
      <c r="GP111" s="755">
        <v>0</v>
      </c>
      <c r="GQ111" s="755">
        <v>0</v>
      </c>
      <c r="GR111" s="755">
        <v>0</v>
      </c>
      <c r="GS111" s="755">
        <v>0</v>
      </c>
      <c r="GT111" s="755">
        <v>0</v>
      </c>
      <c r="GU111" s="755">
        <v>0</v>
      </c>
      <c r="GV111" s="755">
        <v>0</v>
      </c>
      <c r="GW111" s="755">
        <v>0</v>
      </c>
      <c r="GX111" s="755">
        <v>0</v>
      </c>
      <c r="GY111" s="755">
        <v>0</v>
      </c>
      <c r="GZ111" s="755">
        <v>0</v>
      </c>
      <c r="HA111" s="755">
        <v>0</v>
      </c>
      <c r="HB111" s="755">
        <v>0</v>
      </c>
      <c r="HC111" s="755">
        <v>0</v>
      </c>
      <c r="HD111" s="755">
        <v>0</v>
      </c>
      <c r="HE111" s="755">
        <v>0</v>
      </c>
      <c r="HF111" s="755">
        <v>0</v>
      </c>
      <c r="HG111" s="755">
        <v>0</v>
      </c>
      <c r="HH111" s="755">
        <v>0</v>
      </c>
      <c r="HI111" s="755">
        <v>0</v>
      </c>
      <c r="HJ111" s="755">
        <v>0</v>
      </c>
      <c r="HK111" s="755">
        <v>0</v>
      </c>
      <c r="HL111" s="755">
        <v>0</v>
      </c>
      <c r="HM111" s="755">
        <v>0</v>
      </c>
      <c r="HN111" s="755">
        <v>0</v>
      </c>
      <c r="HO111" s="755">
        <v>0</v>
      </c>
      <c r="HP111" s="755">
        <v>0</v>
      </c>
      <c r="HQ111" s="755">
        <v>0</v>
      </c>
      <c r="HR111" s="755">
        <v>0</v>
      </c>
      <c r="HS111" s="755">
        <v>0</v>
      </c>
      <c r="HT111" s="755">
        <v>0</v>
      </c>
      <c r="HU111" s="755">
        <v>0</v>
      </c>
      <c r="HV111" s="755">
        <v>0</v>
      </c>
      <c r="HW111" s="755">
        <v>0</v>
      </c>
      <c r="HX111" s="755">
        <v>0</v>
      </c>
      <c r="HY111" s="755">
        <v>0</v>
      </c>
      <c r="HZ111" s="755">
        <v>0</v>
      </c>
      <c r="IA111" s="755">
        <v>0</v>
      </c>
      <c r="IB111" s="755">
        <v>0</v>
      </c>
      <c r="IC111" s="755">
        <v>0</v>
      </c>
      <c r="ID111" s="755">
        <v>0</v>
      </c>
      <c r="IE111" s="755">
        <v>0</v>
      </c>
      <c r="IF111" s="755">
        <v>0</v>
      </c>
      <c r="IG111" s="755">
        <v>0</v>
      </c>
      <c r="IH111" s="755">
        <v>0</v>
      </c>
      <c r="II111" s="755">
        <v>0</v>
      </c>
      <c r="IJ111" s="755">
        <v>0</v>
      </c>
      <c r="IK111" s="755">
        <v>0</v>
      </c>
      <c r="IL111" s="755">
        <v>0</v>
      </c>
      <c r="IM111" s="755">
        <v>0</v>
      </c>
      <c r="IN111" s="755">
        <v>0</v>
      </c>
      <c r="IO111" s="755">
        <v>0</v>
      </c>
      <c r="IP111" s="755">
        <v>0</v>
      </c>
      <c r="IQ111" s="755">
        <v>0</v>
      </c>
      <c r="IR111" s="755">
        <v>0</v>
      </c>
      <c r="IS111" s="755">
        <v>0</v>
      </c>
      <c r="IT111" s="755">
        <v>0</v>
      </c>
      <c r="IU111" s="755">
        <v>0</v>
      </c>
      <c r="IV111" s="755">
        <v>0</v>
      </c>
      <c r="IW111" s="755">
        <v>0</v>
      </c>
      <c r="IX111" s="755">
        <v>0</v>
      </c>
      <c r="IY111" s="755">
        <v>0</v>
      </c>
      <c r="IZ111" s="755">
        <v>0</v>
      </c>
      <c r="JA111" s="755">
        <v>0</v>
      </c>
      <c r="JB111" s="755">
        <v>0</v>
      </c>
      <c r="JC111" s="755">
        <v>0</v>
      </c>
      <c r="JD111" s="755">
        <v>0</v>
      </c>
      <c r="JE111" s="755">
        <v>0</v>
      </c>
      <c r="JF111" s="755">
        <v>0</v>
      </c>
      <c r="JG111" s="755">
        <v>0</v>
      </c>
      <c r="JH111" s="755">
        <v>0</v>
      </c>
      <c r="JI111" s="755">
        <v>0</v>
      </c>
      <c r="JJ111" s="755">
        <v>0</v>
      </c>
      <c r="JK111" s="755">
        <v>0</v>
      </c>
      <c r="JL111" s="755">
        <v>0</v>
      </c>
      <c r="JM111" s="755">
        <v>0</v>
      </c>
      <c r="JN111" s="755">
        <v>0</v>
      </c>
      <c r="JO111" s="755">
        <v>0</v>
      </c>
      <c r="JP111" s="755">
        <v>0</v>
      </c>
      <c r="JQ111" s="755">
        <v>0</v>
      </c>
      <c r="JR111" s="755">
        <v>0</v>
      </c>
      <c r="JS111" s="755">
        <v>0</v>
      </c>
      <c r="JT111" s="755">
        <v>0</v>
      </c>
      <c r="JU111" s="755">
        <v>0</v>
      </c>
      <c r="JV111" s="755">
        <v>0</v>
      </c>
      <c r="JW111" s="755">
        <v>0</v>
      </c>
      <c r="JX111" s="755">
        <v>0</v>
      </c>
      <c r="JY111" s="755">
        <v>0</v>
      </c>
      <c r="JZ111" s="755">
        <v>0</v>
      </c>
      <c r="KA111" s="755">
        <v>0</v>
      </c>
      <c r="KB111" s="755">
        <v>0</v>
      </c>
      <c r="KC111" s="755">
        <v>0</v>
      </c>
      <c r="KD111" s="755">
        <v>0</v>
      </c>
      <c r="KE111" s="755">
        <v>0</v>
      </c>
      <c r="KF111" s="755">
        <v>0</v>
      </c>
      <c r="KG111" s="755">
        <v>0</v>
      </c>
      <c r="KH111" s="755">
        <v>0</v>
      </c>
      <c r="KI111" s="755">
        <v>0</v>
      </c>
      <c r="KJ111" s="755">
        <v>0</v>
      </c>
      <c r="KK111" s="755">
        <v>0</v>
      </c>
      <c r="KL111" s="755">
        <v>0</v>
      </c>
      <c r="KM111" s="755">
        <v>0</v>
      </c>
      <c r="KN111" s="755">
        <v>0</v>
      </c>
      <c r="KO111" s="755">
        <v>0</v>
      </c>
      <c r="KP111" s="755">
        <v>0</v>
      </c>
      <c r="KQ111" s="755">
        <v>0</v>
      </c>
      <c r="KR111" s="755">
        <v>0</v>
      </c>
      <c r="KS111" s="755">
        <v>0</v>
      </c>
      <c r="KT111" s="755">
        <v>0</v>
      </c>
      <c r="KU111" s="755">
        <v>0</v>
      </c>
      <c r="KV111" s="755">
        <v>0</v>
      </c>
      <c r="KW111" s="755">
        <v>0</v>
      </c>
      <c r="KX111" s="755">
        <v>0</v>
      </c>
      <c r="KY111" s="755">
        <v>0</v>
      </c>
      <c r="KZ111" s="755">
        <v>0</v>
      </c>
      <c r="LA111" s="755">
        <v>0</v>
      </c>
      <c r="LB111" s="755">
        <v>0</v>
      </c>
      <c r="LC111" s="755">
        <v>0</v>
      </c>
      <c r="LD111" s="755">
        <v>0</v>
      </c>
      <c r="LE111" s="755">
        <v>0</v>
      </c>
      <c r="LF111" s="755">
        <v>0</v>
      </c>
      <c r="LG111" s="755">
        <v>0</v>
      </c>
      <c r="LH111" s="755">
        <v>0</v>
      </c>
      <c r="LI111" s="755">
        <v>0</v>
      </c>
      <c r="LJ111" s="755">
        <v>0</v>
      </c>
      <c r="LK111" s="755">
        <v>0</v>
      </c>
      <c r="LL111" s="755">
        <v>0</v>
      </c>
      <c r="LM111" s="755">
        <v>0</v>
      </c>
      <c r="LN111" s="755">
        <v>0</v>
      </c>
      <c r="LO111" s="755">
        <v>0</v>
      </c>
      <c r="LP111" s="755">
        <v>0</v>
      </c>
      <c r="LQ111" s="755">
        <v>0</v>
      </c>
      <c r="LR111" s="755">
        <v>0</v>
      </c>
      <c r="LS111" s="755">
        <v>0</v>
      </c>
      <c r="LT111" s="755">
        <v>0</v>
      </c>
      <c r="LU111" s="755">
        <v>0</v>
      </c>
      <c r="LV111" s="755">
        <v>0</v>
      </c>
      <c r="LW111" s="755">
        <v>0</v>
      </c>
      <c r="LX111" s="755">
        <v>0</v>
      </c>
      <c r="LY111" s="755">
        <v>0</v>
      </c>
      <c r="LZ111" s="755">
        <v>0</v>
      </c>
      <c r="MA111" s="755">
        <v>0</v>
      </c>
      <c r="MB111" s="755">
        <v>0</v>
      </c>
      <c r="MC111" s="755">
        <v>0</v>
      </c>
      <c r="MD111" s="755">
        <v>0</v>
      </c>
      <c r="ME111" s="755">
        <v>0</v>
      </c>
      <c r="MF111" s="755">
        <v>0</v>
      </c>
      <c r="MG111" s="755">
        <v>0</v>
      </c>
      <c r="MH111" s="755">
        <v>0</v>
      </c>
      <c r="MI111" s="755">
        <v>0</v>
      </c>
      <c r="MJ111" s="755">
        <v>0</v>
      </c>
      <c r="MK111" s="755">
        <v>0</v>
      </c>
      <c r="ML111" s="755">
        <v>0</v>
      </c>
      <c r="MM111" s="755">
        <v>0</v>
      </c>
      <c r="MN111" s="755">
        <v>0</v>
      </c>
      <c r="MO111" s="755">
        <v>0</v>
      </c>
      <c r="MP111" s="755">
        <v>0</v>
      </c>
      <c r="MQ111" s="755">
        <v>0</v>
      </c>
      <c r="MR111" s="755">
        <v>0</v>
      </c>
      <c r="MS111" s="755">
        <v>0</v>
      </c>
      <c r="MT111" s="755">
        <v>0</v>
      </c>
      <c r="MU111" s="755">
        <v>0</v>
      </c>
      <c r="MV111" s="755">
        <v>0</v>
      </c>
      <c r="MW111" s="755">
        <v>0</v>
      </c>
      <c r="MX111" s="755">
        <v>0</v>
      </c>
      <c r="MY111" s="755">
        <v>0</v>
      </c>
      <c r="MZ111" s="755">
        <v>0</v>
      </c>
      <c r="NA111" s="755">
        <v>0</v>
      </c>
      <c r="NB111" s="755">
        <v>0</v>
      </c>
      <c r="NC111" s="755">
        <v>0</v>
      </c>
      <c r="ND111" s="755">
        <v>0</v>
      </c>
      <c r="NE111" s="755">
        <v>0</v>
      </c>
      <c r="NF111" s="755">
        <v>0</v>
      </c>
      <c r="NG111" s="755">
        <v>0</v>
      </c>
      <c r="NH111" s="755">
        <v>0</v>
      </c>
      <c r="NI111" s="755">
        <v>0</v>
      </c>
      <c r="NJ111" s="755">
        <v>0</v>
      </c>
      <c r="NK111" s="755">
        <v>0</v>
      </c>
      <c r="NL111" s="755">
        <v>0</v>
      </c>
      <c r="NM111" s="755">
        <v>0</v>
      </c>
      <c r="NN111" s="755">
        <v>0</v>
      </c>
      <c r="NO111" s="755">
        <v>0</v>
      </c>
      <c r="NP111" s="755">
        <v>0</v>
      </c>
      <c r="NQ111" s="755">
        <v>0</v>
      </c>
      <c r="NR111" s="755">
        <v>0</v>
      </c>
      <c r="NS111" s="755">
        <v>0</v>
      </c>
      <c r="NT111" s="755">
        <v>0</v>
      </c>
      <c r="NU111" s="755">
        <v>0</v>
      </c>
      <c r="NV111" s="755">
        <v>0</v>
      </c>
      <c r="NW111" s="755">
        <v>0</v>
      </c>
      <c r="NX111" s="755">
        <v>0</v>
      </c>
      <c r="NY111" s="755">
        <v>0</v>
      </c>
      <c r="NZ111" s="755">
        <v>0</v>
      </c>
      <c r="OA111" s="755">
        <v>0</v>
      </c>
      <c r="OB111" s="755">
        <v>0</v>
      </c>
      <c r="OC111" s="755">
        <v>0</v>
      </c>
      <c r="OD111" s="755">
        <v>0</v>
      </c>
      <c r="OE111" s="755">
        <v>0</v>
      </c>
      <c r="OF111" s="755">
        <v>0</v>
      </c>
      <c r="OG111" s="755">
        <v>0</v>
      </c>
      <c r="OH111" s="755">
        <v>0</v>
      </c>
      <c r="OI111" s="755">
        <v>0</v>
      </c>
      <c r="OJ111" s="755">
        <v>0</v>
      </c>
      <c r="OK111" s="755">
        <v>0</v>
      </c>
      <c r="OL111" s="755">
        <v>0</v>
      </c>
      <c r="OM111" s="755">
        <v>0</v>
      </c>
      <c r="ON111" s="755">
        <v>0</v>
      </c>
      <c r="OO111" s="755">
        <v>0</v>
      </c>
      <c r="OP111" s="755">
        <v>0</v>
      </c>
      <c r="OQ111" s="755">
        <v>0</v>
      </c>
      <c r="OR111" s="755">
        <v>0</v>
      </c>
      <c r="OS111" s="755">
        <v>0</v>
      </c>
      <c r="OT111" s="755">
        <v>0</v>
      </c>
      <c r="OU111" s="755">
        <v>0</v>
      </c>
      <c r="OV111" s="755">
        <v>0</v>
      </c>
      <c r="OW111" s="755">
        <v>0</v>
      </c>
      <c r="OX111" s="755">
        <v>0</v>
      </c>
      <c r="OY111" s="755">
        <v>0</v>
      </c>
      <c r="OZ111" s="755">
        <v>0</v>
      </c>
      <c r="PA111" s="755">
        <v>0</v>
      </c>
      <c r="PB111" s="755">
        <v>0</v>
      </c>
      <c r="PC111" s="755">
        <v>0</v>
      </c>
      <c r="PD111" s="755">
        <v>0</v>
      </c>
      <c r="PE111" s="755">
        <v>0</v>
      </c>
      <c r="PF111" s="755">
        <v>0</v>
      </c>
      <c r="PG111" s="755">
        <v>0</v>
      </c>
      <c r="PH111" s="755">
        <v>0</v>
      </c>
      <c r="PI111" s="755">
        <v>0</v>
      </c>
      <c r="PJ111" s="755">
        <v>0</v>
      </c>
      <c r="PK111" s="755">
        <v>0</v>
      </c>
      <c r="PL111" s="755">
        <v>0</v>
      </c>
      <c r="PM111" s="755">
        <v>0</v>
      </c>
      <c r="PN111" s="755">
        <v>0</v>
      </c>
      <c r="PO111" s="755">
        <v>0</v>
      </c>
      <c r="PP111" s="755">
        <v>0</v>
      </c>
      <c r="PQ111" s="755">
        <v>0</v>
      </c>
      <c r="PR111" s="755">
        <v>0</v>
      </c>
      <c r="PS111" s="755">
        <v>0</v>
      </c>
      <c r="PT111" s="755">
        <v>0</v>
      </c>
      <c r="PU111" s="755">
        <v>0</v>
      </c>
      <c r="PV111" s="755">
        <v>0</v>
      </c>
      <c r="PW111" s="755">
        <v>0</v>
      </c>
      <c r="PX111" s="755">
        <v>0</v>
      </c>
      <c r="PY111" s="755">
        <v>0</v>
      </c>
      <c r="PZ111" s="755">
        <v>0</v>
      </c>
      <c r="QA111" s="755">
        <v>0</v>
      </c>
      <c r="QB111" s="755">
        <v>0</v>
      </c>
      <c r="QC111" s="755">
        <v>0</v>
      </c>
      <c r="QD111" s="755">
        <v>0</v>
      </c>
      <c r="QE111" s="755">
        <v>0</v>
      </c>
      <c r="QF111" s="755">
        <v>0</v>
      </c>
      <c r="QG111" s="755">
        <v>0</v>
      </c>
      <c r="QH111" s="755">
        <v>0</v>
      </c>
      <c r="QI111" s="755">
        <v>0</v>
      </c>
      <c r="QJ111" s="755">
        <v>0</v>
      </c>
      <c r="QK111" s="755">
        <v>0</v>
      </c>
      <c r="QL111" s="755">
        <v>0</v>
      </c>
      <c r="QM111" s="755">
        <v>0</v>
      </c>
      <c r="QN111" s="755">
        <v>0</v>
      </c>
      <c r="QO111" s="755">
        <v>0</v>
      </c>
      <c r="QP111" s="755">
        <v>0</v>
      </c>
      <c r="QQ111" s="755">
        <v>0</v>
      </c>
      <c r="QR111" s="755">
        <v>0</v>
      </c>
      <c r="QS111" s="755">
        <v>0</v>
      </c>
      <c r="QT111" s="755">
        <v>0</v>
      </c>
      <c r="QU111" s="755">
        <v>0</v>
      </c>
      <c r="QV111" s="755">
        <v>0</v>
      </c>
      <c r="QW111" s="755">
        <v>0</v>
      </c>
      <c r="QX111" s="755">
        <v>0</v>
      </c>
      <c r="QY111" s="755">
        <v>0</v>
      </c>
      <c r="QZ111" s="755">
        <v>0</v>
      </c>
      <c r="RA111" s="755">
        <v>0</v>
      </c>
      <c r="RB111" s="755">
        <v>0</v>
      </c>
      <c r="RC111" s="755">
        <v>0</v>
      </c>
      <c r="RD111" s="755">
        <v>0</v>
      </c>
      <c r="RE111" s="755">
        <v>0</v>
      </c>
      <c r="RF111" s="755">
        <v>0</v>
      </c>
      <c r="RG111" s="755">
        <v>0</v>
      </c>
      <c r="RH111" s="755">
        <v>0</v>
      </c>
      <c r="RI111" s="755">
        <v>0</v>
      </c>
      <c r="RJ111" s="755">
        <v>0</v>
      </c>
      <c r="RK111" s="755">
        <v>0</v>
      </c>
      <c r="RL111" s="755">
        <v>0</v>
      </c>
      <c r="RM111" s="755">
        <v>0</v>
      </c>
      <c r="RN111" s="755">
        <v>0</v>
      </c>
      <c r="RO111" s="755">
        <v>0</v>
      </c>
      <c r="RP111" s="755">
        <v>0</v>
      </c>
      <c r="RQ111" s="755">
        <v>0</v>
      </c>
      <c r="RR111" s="755">
        <v>0</v>
      </c>
      <c r="RS111" s="755">
        <v>0</v>
      </c>
      <c r="RT111" s="755">
        <v>0</v>
      </c>
      <c r="RU111" s="755">
        <v>0</v>
      </c>
      <c r="RV111" s="755">
        <v>0</v>
      </c>
      <c r="RW111" s="755">
        <v>0</v>
      </c>
      <c r="RX111" s="755">
        <v>0</v>
      </c>
      <c r="RY111" s="755">
        <v>0</v>
      </c>
      <c r="RZ111" s="755">
        <v>0</v>
      </c>
      <c r="SA111" s="755">
        <v>0</v>
      </c>
      <c r="SB111" s="755">
        <v>0</v>
      </c>
      <c r="SC111" s="755">
        <v>0</v>
      </c>
      <c r="SD111" s="755">
        <v>0</v>
      </c>
      <c r="SE111" s="755">
        <v>0</v>
      </c>
      <c r="SF111" s="755">
        <v>0</v>
      </c>
      <c r="SG111" s="755">
        <v>0</v>
      </c>
      <c r="SH111" s="755">
        <v>0</v>
      </c>
      <c r="SI111" s="471"/>
      <c r="SJ111" s="452"/>
      <c r="SK111" s="440"/>
      <c r="SL111" s="440"/>
      <c r="SM111" s="440"/>
    </row>
    <row r="112" spans="1:507" ht="5.0999999999999996" customHeight="1" outlineLevel="2" x14ac:dyDescent="0.25">
      <c r="A112" s="440"/>
      <c r="B112" s="449"/>
      <c r="C112" s="659">
        <f>INT($C$40)+2.005</f>
        <v>3.0049999999999999</v>
      </c>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c r="AH112" s="471"/>
      <c r="AI112" s="471"/>
      <c r="AJ112" s="471"/>
      <c r="AK112" s="471"/>
      <c r="AL112" s="471"/>
      <c r="AM112" s="471"/>
      <c r="AN112" s="471"/>
      <c r="AO112" s="471"/>
      <c r="AP112" s="471"/>
      <c r="AQ112" s="471"/>
      <c r="AR112" s="471"/>
      <c r="AS112" s="471"/>
      <c r="AT112" s="471"/>
      <c r="AU112" s="471"/>
      <c r="AV112" s="471"/>
      <c r="AW112" s="471"/>
      <c r="AX112" s="471"/>
      <c r="AY112" s="471"/>
      <c r="AZ112" s="471"/>
      <c r="BA112" s="471"/>
      <c r="BB112" s="471"/>
      <c r="BC112" s="471"/>
      <c r="BD112" s="471"/>
      <c r="BE112" s="471"/>
      <c r="BF112" s="471"/>
      <c r="BG112" s="471"/>
      <c r="BH112" s="471"/>
      <c r="BI112" s="471"/>
      <c r="BJ112" s="471"/>
      <c r="BK112" s="471"/>
      <c r="BL112" s="471"/>
      <c r="BM112" s="471"/>
      <c r="BN112" s="471"/>
      <c r="BO112" s="471"/>
      <c r="BP112" s="471"/>
      <c r="BQ112" s="471"/>
      <c r="BR112" s="471"/>
      <c r="BS112" s="471"/>
      <c r="BT112" s="471"/>
      <c r="BU112" s="471"/>
      <c r="BV112" s="471"/>
      <c r="BW112" s="471"/>
      <c r="BX112" s="471"/>
      <c r="BY112" s="471"/>
      <c r="BZ112" s="471"/>
      <c r="CA112" s="471"/>
      <c r="CB112" s="471"/>
      <c r="CC112" s="471"/>
      <c r="CD112" s="471"/>
      <c r="CE112" s="471"/>
      <c r="CF112" s="471"/>
      <c r="CG112" s="471"/>
      <c r="CH112" s="471"/>
      <c r="CI112" s="471"/>
      <c r="CJ112" s="471"/>
      <c r="CK112" s="471"/>
      <c r="CL112" s="471"/>
      <c r="CM112" s="471"/>
      <c r="CN112" s="471"/>
      <c r="CO112" s="471"/>
      <c r="CP112" s="471"/>
      <c r="CQ112" s="471"/>
      <c r="CR112" s="471"/>
      <c r="CS112" s="471"/>
      <c r="CT112" s="471"/>
      <c r="CU112" s="471"/>
      <c r="CV112" s="471"/>
      <c r="CW112" s="471"/>
      <c r="CX112" s="471"/>
      <c r="CY112" s="471"/>
      <c r="CZ112" s="471"/>
      <c r="DA112" s="471"/>
      <c r="DB112" s="471"/>
      <c r="DC112" s="471"/>
      <c r="DD112" s="471"/>
      <c r="DE112" s="471"/>
      <c r="DF112" s="471"/>
      <c r="DG112" s="471"/>
      <c r="DH112" s="471"/>
      <c r="DI112" s="471"/>
      <c r="DJ112" s="471"/>
      <c r="DK112" s="471"/>
      <c r="DL112" s="471"/>
      <c r="DM112" s="471"/>
      <c r="DN112" s="471"/>
      <c r="DO112" s="471"/>
      <c r="DP112" s="471"/>
      <c r="DQ112" s="471"/>
      <c r="DR112" s="471"/>
      <c r="DS112" s="471"/>
      <c r="DT112" s="471"/>
      <c r="DU112" s="471"/>
      <c r="DV112" s="471"/>
      <c r="DW112" s="471"/>
      <c r="DX112" s="471"/>
      <c r="DY112" s="471"/>
      <c r="DZ112" s="471"/>
      <c r="EA112" s="471"/>
      <c r="EB112" s="471"/>
      <c r="EC112" s="471"/>
      <c r="ED112" s="471"/>
      <c r="EE112" s="471"/>
      <c r="EF112" s="471"/>
      <c r="EG112" s="471"/>
      <c r="EH112" s="471"/>
      <c r="EI112" s="471"/>
      <c r="EJ112" s="471"/>
      <c r="EK112" s="471"/>
      <c r="EL112" s="471"/>
      <c r="EM112" s="471"/>
      <c r="EN112" s="471"/>
      <c r="EO112" s="471"/>
      <c r="EP112" s="471"/>
      <c r="EQ112" s="471"/>
      <c r="ER112" s="471"/>
      <c r="ES112" s="471"/>
      <c r="ET112" s="471"/>
      <c r="EU112" s="471"/>
      <c r="EV112" s="471"/>
      <c r="EW112" s="471"/>
      <c r="EX112" s="471"/>
      <c r="EY112" s="471"/>
      <c r="EZ112" s="471"/>
      <c r="FA112" s="471"/>
      <c r="FB112" s="471"/>
      <c r="FC112" s="471"/>
      <c r="FD112" s="471"/>
      <c r="FE112" s="471"/>
      <c r="FF112" s="471"/>
      <c r="FG112" s="471"/>
      <c r="FH112" s="471"/>
      <c r="FI112" s="471"/>
      <c r="FJ112" s="471"/>
      <c r="FK112" s="471"/>
      <c r="FL112" s="471"/>
      <c r="FM112" s="471"/>
      <c r="FN112" s="471"/>
      <c r="FO112" s="471"/>
      <c r="FP112" s="471"/>
      <c r="FQ112" s="471"/>
      <c r="FR112" s="471"/>
      <c r="FS112" s="471"/>
      <c r="FT112" s="471"/>
      <c r="FU112" s="471"/>
      <c r="FV112" s="471"/>
      <c r="FW112" s="471"/>
      <c r="FX112" s="471"/>
      <c r="FY112" s="471"/>
      <c r="FZ112" s="471"/>
      <c r="GA112" s="471"/>
      <c r="GB112" s="471"/>
      <c r="GC112" s="471"/>
      <c r="GD112" s="471"/>
      <c r="GE112" s="471"/>
      <c r="GF112" s="471"/>
      <c r="GG112" s="471"/>
      <c r="GH112" s="471"/>
      <c r="GI112" s="471"/>
      <c r="GJ112" s="471"/>
      <c r="GK112" s="471"/>
      <c r="GL112" s="471"/>
      <c r="GM112" s="471"/>
      <c r="GN112" s="471"/>
      <c r="GO112" s="471"/>
      <c r="GP112" s="471"/>
      <c r="GQ112" s="471"/>
      <c r="GR112" s="471"/>
      <c r="GS112" s="471"/>
      <c r="GT112" s="471"/>
      <c r="GU112" s="471"/>
      <c r="GV112" s="471"/>
      <c r="GW112" s="471"/>
      <c r="GX112" s="471"/>
      <c r="GY112" s="471"/>
      <c r="GZ112" s="471"/>
      <c r="HA112" s="471"/>
      <c r="HB112" s="471"/>
      <c r="HC112" s="471"/>
      <c r="HD112" s="471"/>
      <c r="HE112" s="471"/>
      <c r="HF112" s="471"/>
      <c r="HG112" s="471"/>
      <c r="HH112" s="471"/>
      <c r="HI112" s="471"/>
      <c r="HJ112" s="471"/>
      <c r="HK112" s="471"/>
      <c r="HL112" s="471"/>
      <c r="HM112" s="471"/>
      <c r="HN112" s="471"/>
      <c r="HO112" s="471"/>
      <c r="HP112" s="471"/>
      <c r="HQ112" s="471"/>
      <c r="HR112" s="471"/>
      <c r="HS112" s="471"/>
      <c r="HT112" s="471"/>
      <c r="HU112" s="471"/>
      <c r="HV112" s="471"/>
      <c r="HW112" s="471"/>
      <c r="HX112" s="471"/>
      <c r="HY112" s="471"/>
      <c r="HZ112" s="471"/>
      <c r="IA112" s="471"/>
      <c r="IB112" s="471"/>
      <c r="IC112" s="471"/>
      <c r="ID112" s="471"/>
      <c r="IE112" s="471"/>
      <c r="IF112" s="471"/>
      <c r="IG112" s="471"/>
      <c r="IH112" s="471"/>
      <c r="II112" s="471"/>
      <c r="IJ112" s="471"/>
      <c r="IK112" s="471"/>
      <c r="IL112" s="471"/>
      <c r="IM112" s="471"/>
      <c r="IN112" s="471"/>
      <c r="IO112" s="471"/>
      <c r="IP112" s="471"/>
      <c r="IQ112" s="471"/>
      <c r="IR112" s="471"/>
      <c r="IS112" s="471"/>
      <c r="IT112" s="471"/>
      <c r="IU112" s="471"/>
      <c r="IV112" s="471"/>
      <c r="IW112" s="471"/>
      <c r="IX112" s="471"/>
      <c r="IY112" s="471"/>
      <c r="IZ112" s="471"/>
      <c r="JA112" s="471"/>
      <c r="JB112" s="471"/>
      <c r="JC112" s="471"/>
      <c r="JD112" s="471"/>
      <c r="JE112" s="471"/>
      <c r="JF112" s="471"/>
      <c r="JG112" s="471"/>
      <c r="JH112" s="471"/>
      <c r="JI112" s="471"/>
      <c r="JJ112" s="471"/>
      <c r="JK112" s="471"/>
      <c r="JL112" s="471"/>
      <c r="JM112" s="471"/>
      <c r="JN112" s="471"/>
      <c r="JO112" s="471"/>
      <c r="JP112" s="471"/>
      <c r="JQ112" s="471"/>
      <c r="JR112" s="471"/>
      <c r="JS112" s="471"/>
      <c r="JT112" s="471"/>
      <c r="JU112" s="471"/>
      <c r="JV112" s="471"/>
      <c r="JW112" s="471"/>
      <c r="JX112" s="471"/>
      <c r="JY112" s="471"/>
      <c r="JZ112" s="471"/>
      <c r="KA112" s="471"/>
      <c r="KB112" s="471"/>
      <c r="KC112" s="471"/>
      <c r="KD112" s="471"/>
      <c r="KE112" s="471"/>
      <c r="KF112" s="471"/>
      <c r="KG112" s="471"/>
      <c r="KH112" s="471"/>
      <c r="KI112" s="471"/>
      <c r="KJ112" s="471"/>
      <c r="KK112" s="471"/>
      <c r="KL112" s="471"/>
      <c r="KM112" s="471"/>
      <c r="KN112" s="471"/>
      <c r="KO112" s="471"/>
      <c r="KP112" s="471"/>
      <c r="KQ112" s="471"/>
      <c r="KR112" s="471"/>
      <c r="KS112" s="471"/>
      <c r="KT112" s="471"/>
      <c r="KU112" s="471"/>
      <c r="KV112" s="471"/>
      <c r="KW112" s="471"/>
      <c r="KX112" s="471"/>
      <c r="KY112" s="471"/>
      <c r="KZ112" s="471"/>
      <c r="LA112" s="471"/>
      <c r="LB112" s="471"/>
      <c r="LC112" s="471"/>
      <c r="LD112" s="471"/>
      <c r="LE112" s="471"/>
      <c r="LF112" s="471"/>
      <c r="LG112" s="471"/>
      <c r="LH112" s="471"/>
      <c r="LI112" s="471"/>
      <c r="LJ112" s="471"/>
      <c r="LK112" s="471"/>
      <c r="LL112" s="471"/>
      <c r="LM112" s="471"/>
      <c r="LN112" s="471"/>
      <c r="LO112" s="471"/>
      <c r="LP112" s="471"/>
      <c r="LQ112" s="471"/>
      <c r="LR112" s="471"/>
      <c r="LS112" s="471"/>
      <c r="LT112" s="471"/>
      <c r="LU112" s="471"/>
      <c r="LV112" s="471"/>
      <c r="LW112" s="471"/>
      <c r="LX112" s="471"/>
      <c r="LY112" s="471"/>
      <c r="LZ112" s="471"/>
      <c r="MA112" s="471"/>
      <c r="MB112" s="471"/>
      <c r="MC112" s="471"/>
      <c r="MD112" s="471"/>
      <c r="ME112" s="471"/>
      <c r="MF112" s="471"/>
      <c r="MG112" s="471"/>
      <c r="MH112" s="471"/>
      <c r="MI112" s="471"/>
      <c r="MJ112" s="471"/>
      <c r="MK112" s="471"/>
      <c r="ML112" s="471"/>
      <c r="MM112" s="471"/>
      <c r="MN112" s="471"/>
      <c r="MO112" s="471"/>
      <c r="MP112" s="471"/>
      <c r="MQ112" s="471"/>
      <c r="MR112" s="471"/>
      <c r="MS112" s="471"/>
      <c r="MT112" s="471"/>
      <c r="MU112" s="471"/>
      <c r="MV112" s="471"/>
      <c r="MW112" s="471"/>
      <c r="MX112" s="471"/>
      <c r="MY112" s="471"/>
      <c r="MZ112" s="471"/>
      <c r="NA112" s="471"/>
      <c r="NB112" s="471"/>
      <c r="NC112" s="471"/>
      <c r="ND112" s="471"/>
      <c r="NE112" s="471"/>
      <c r="NF112" s="471"/>
      <c r="NG112" s="471"/>
      <c r="NH112" s="471"/>
      <c r="NI112" s="471"/>
      <c r="NJ112" s="471"/>
      <c r="NK112" s="471"/>
      <c r="NL112" s="471"/>
      <c r="NM112" s="471"/>
      <c r="NN112" s="471"/>
      <c r="NO112" s="471"/>
      <c r="NP112" s="471"/>
      <c r="NQ112" s="471"/>
      <c r="NR112" s="471"/>
      <c r="NS112" s="471"/>
      <c r="NT112" s="471"/>
      <c r="NU112" s="471"/>
      <c r="NV112" s="471"/>
      <c r="NW112" s="471"/>
      <c r="NX112" s="471"/>
      <c r="NY112" s="471"/>
      <c r="NZ112" s="471"/>
      <c r="OA112" s="471"/>
      <c r="OB112" s="471"/>
      <c r="OC112" s="471"/>
      <c r="OD112" s="471"/>
      <c r="OE112" s="471"/>
      <c r="OF112" s="471"/>
      <c r="OG112" s="471"/>
      <c r="OH112" s="471"/>
      <c r="OI112" s="471"/>
      <c r="OJ112" s="471"/>
      <c r="OK112" s="471"/>
      <c r="OL112" s="471"/>
      <c r="OM112" s="471"/>
      <c r="ON112" s="471"/>
      <c r="OO112" s="471"/>
      <c r="OP112" s="471"/>
      <c r="OQ112" s="471"/>
      <c r="OR112" s="471"/>
      <c r="OS112" s="471"/>
      <c r="OT112" s="471"/>
      <c r="OU112" s="471"/>
      <c r="OV112" s="471"/>
      <c r="OW112" s="471"/>
      <c r="OX112" s="471"/>
      <c r="OY112" s="471"/>
      <c r="OZ112" s="471"/>
      <c r="PA112" s="471"/>
      <c r="PB112" s="471"/>
      <c r="PC112" s="471"/>
      <c r="PD112" s="471"/>
      <c r="PE112" s="471"/>
      <c r="PF112" s="471"/>
      <c r="PG112" s="471"/>
      <c r="PH112" s="471"/>
      <c r="PI112" s="471"/>
      <c r="PJ112" s="471"/>
      <c r="PK112" s="471"/>
      <c r="PL112" s="471"/>
      <c r="PM112" s="471"/>
      <c r="PN112" s="471"/>
      <c r="PO112" s="471"/>
      <c r="PP112" s="471"/>
      <c r="PQ112" s="471"/>
      <c r="PR112" s="471"/>
      <c r="PS112" s="471"/>
      <c r="PT112" s="471"/>
      <c r="PU112" s="471"/>
      <c r="PV112" s="471"/>
      <c r="PW112" s="471"/>
      <c r="PX112" s="471"/>
      <c r="PY112" s="471"/>
      <c r="PZ112" s="471"/>
      <c r="QA112" s="471"/>
      <c r="QB112" s="471"/>
      <c r="QC112" s="471"/>
      <c r="QD112" s="471"/>
      <c r="QE112" s="471"/>
      <c r="QF112" s="471"/>
      <c r="QG112" s="471"/>
      <c r="QH112" s="471"/>
      <c r="QI112" s="471"/>
      <c r="QJ112" s="471"/>
      <c r="QK112" s="471"/>
      <c r="QL112" s="471"/>
      <c r="QM112" s="471"/>
      <c r="QN112" s="471"/>
      <c r="QO112" s="471"/>
      <c r="QP112" s="471"/>
      <c r="QQ112" s="471"/>
      <c r="QR112" s="471"/>
      <c r="QS112" s="471"/>
      <c r="QT112" s="471"/>
      <c r="QU112" s="471"/>
      <c r="QV112" s="471"/>
      <c r="QW112" s="471"/>
      <c r="QX112" s="471"/>
      <c r="QY112" s="471"/>
      <c r="QZ112" s="471"/>
      <c r="RA112" s="471"/>
      <c r="RB112" s="471"/>
      <c r="RC112" s="471"/>
      <c r="RD112" s="471"/>
      <c r="RE112" s="471"/>
      <c r="RF112" s="471"/>
      <c r="RG112" s="471"/>
      <c r="RH112" s="471"/>
      <c r="RI112" s="471"/>
      <c r="RJ112" s="471"/>
      <c r="RK112" s="471"/>
      <c r="RL112" s="471"/>
      <c r="RM112" s="471"/>
      <c r="RN112" s="471"/>
      <c r="RO112" s="471"/>
      <c r="RP112" s="471"/>
      <c r="RQ112" s="471"/>
      <c r="RR112" s="471"/>
      <c r="RS112" s="471"/>
      <c r="RT112" s="471"/>
      <c r="RU112" s="471"/>
      <c r="RV112" s="471"/>
      <c r="RW112" s="471"/>
      <c r="RX112" s="471"/>
      <c r="RY112" s="471"/>
      <c r="RZ112" s="471"/>
      <c r="SA112" s="471"/>
      <c r="SB112" s="471"/>
      <c r="SC112" s="471"/>
      <c r="SD112" s="471"/>
      <c r="SE112" s="471"/>
      <c r="SF112" s="471"/>
      <c r="SG112" s="471"/>
      <c r="SH112" s="471"/>
      <c r="SI112" s="471" t="s">
        <v>507</v>
      </c>
      <c r="SJ112" s="452"/>
      <c r="SK112" s="440"/>
      <c r="SL112" s="440"/>
      <c r="SM112" s="440"/>
    </row>
    <row r="113" spans="1:507" ht="5.0999999999999996" customHeight="1" outlineLevel="2" x14ac:dyDescent="0.25">
      <c r="A113" s="440"/>
      <c r="B113" s="449"/>
      <c r="C113" s="659">
        <f>INT($C$40)+2.005</f>
        <v>3.0049999999999999</v>
      </c>
      <c r="D113" s="471"/>
      <c r="E113" s="471"/>
      <c r="F113" s="471"/>
      <c r="G113" s="471"/>
      <c r="H113" s="471"/>
      <c r="I113" s="471"/>
      <c r="J113" s="471"/>
      <c r="K113" s="471"/>
      <c r="L113" s="471"/>
      <c r="M113" s="471"/>
      <c r="N113" s="471"/>
      <c r="O113" s="471"/>
      <c r="P113" s="471"/>
      <c r="Q113" s="471"/>
      <c r="R113" s="471"/>
      <c r="S113" s="471"/>
      <c r="T113" s="471"/>
      <c r="U113" s="471"/>
      <c r="V113" s="471"/>
      <c r="W113" s="471"/>
      <c r="X113" s="471"/>
      <c r="Y113" s="471"/>
      <c r="Z113" s="471"/>
      <c r="AA113" s="471"/>
      <c r="AB113" s="471"/>
      <c r="AC113" s="471"/>
      <c r="AD113" s="471"/>
      <c r="AE113" s="471"/>
      <c r="AF113" s="471"/>
      <c r="AG113" s="471"/>
      <c r="AH113" s="471"/>
      <c r="AI113" s="471"/>
      <c r="AJ113" s="471"/>
      <c r="AK113" s="471"/>
      <c r="AL113" s="471"/>
      <c r="AM113" s="471"/>
      <c r="AN113" s="471"/>
      <c r="AO113" s="471"/>
      <c r="AP113" s="471"/>
      <c r="AQ113" s="471"/>
      <c r="AR113" s="471"/>
      <c r="AS113" s="471"/>
      <c r="AT113" s="471"/>
      <c r="AU113" s="471"/>
      <c r="AV113" s="471"/>
      <c r="AW113" s="471"/>
      <c r="AX113" s="471"/>
      <c r="AY113" s="471"/>
      <c r="AZ113" s="471"/>
      <c r="BA113" s="471"/>
      <c r="BB113" s="471"/>
      <c r="BC113" s="471"/>
      <c r="BD113" s="471"/>
      <c r="BE113" s="471"/>
      <c r="BF113" s="471"/>
      <c r="BG113" s="471"/>
      <c r="BH113" s="471"/>
      <c r="BI113" s="471"/>
      <c r="BJ113" s="471"/>
      <c r="BK113" s="471"/>
      <c r="BL113" s="471"/>
      <c r="BM113" s="471"/>
      <c r="BN113" s="471"/>
      <c r="BO113" s="471"/>
      <c r="BP113" s="471"/>
      <c r="BQ113" s="471"/>
      <c r="BR113" s="471"/>
      <c r="BS113" s="471"/>
      <c r="BT113" s="471"/>
      <c r="BU113" s="471"/>
      <c r="BV113" s="471"/>
      <c r="BW113" s="471"/>
      <c r="BX113" s="471"/>
      <c r="BY113" s="471"/>
      <c r="BZ113" s="471"/>
      <c r="CA113" s="471"/>
      <c r="CB113" s="471"/>
      <c r="CC113" s="471"/>
      <c r="CD113" s="471"/>
      <c r="CE113" s="471"/>
      <c r="CF113" s="471"/>
      <c r="CG113" s="471"/>
      <c r="CH113" s="471"/>
      <c r="CI113" s="471"/>
      <c r="CJ113" s="471"/>
      <c r="CK113" s="471"/>
      <c r="CL113" s="471"/>
      <c r="CM113" s="471"/>
      <c r="CN113" s="471"/>
      <c r="CO113" s="471"/>
      <c r="CP113" s="471"/>
      <c r="CQ113" s="471"/>
      <c r="CR113" s="471"/>
      <c r="CS113" s="471"/>
      <c r="CT113" s="471"/>
      <c r="CU113" s="471"/>
      <c r="CV113" s="471"/>
      <c r="CW113" s="471"/>
      <c r="CX113" s="471"/>
      <c r="CY113" s="471"/>
      <c r="CZ113" s="471"/>
      <c r="DA113" s="471"/>
      <c r="DB113" s="471"/>
      <c r="DC113" s="471"/>
      <c r="DD113" s="471"/>
      <c r="DE113" s="471"/>
      <c r="DF113" s="471"/>
      <c r="DG113" s="471"/>
      <c r="DH113" s="471"/>
      <c r="DI113" s="471"/>
      <c r="DJ113" s="471"/>
      <c r="DK113" s="471"/>
      <c r="DL113" s="471"/>
      <c r="DM113" s="471"/>
      <c r="DN113" s="471"/>
      <c r="DO113" s="471"/>
      <c r="DP113" s="471"/>
      <c r="DQ113" s="471"/>
      <c r="DR113" s="471"/>
      <c r="DS113" s="471"/>
      <c r="DT113" s="471"/>
      <c r="DU113" s="471"/>
      <c r="DV113" s="471"/>
      <c r="DW113" s="471"/>
      <c r="DX113" s="471"/>
      <c r="DY113" s="471"/>
      <c r="DZ113" s="471"/>
      <c r="EA113" s="471"/>
      <c r="EB113" s="471"/>
      <c r="EC113" s="471"/>
      <c r="ED113" s="471"/>
      <c r="EE113" s="471"/>
      <c r="EF113" s="471"/>
      <c r="EG113" s="471"/>
      <c r="EH113" s="471"/>
      <c r="EI113" s="471"/>
      <c r="EJ113" s="471"/>
      <c r="EK113" s="471"/>
      <c r="EL113" s="471"/>
      <c r="EM113" s="471"/>
      <c r="EN113" s="471"/>
      <c r="EO113" s="471"/>
      <c r="EP113" s="471"/>
      <c r="EQ113" s="471"/>
      <c r="ER113" s="471"/>
      <c r="ES113" s="471"/>
      <c r="ET113" s="471"/>
      <c r="EU113" s="471"/>
      <c r="EV113" s="471"/>
      <c r="EW113" s="471"/>
      <c r="EX113" s="471"/>
      <c r="EY113" s="471"/>
      <c r="EZ113" s="471"/>
      <c r="FA113" s="471"/>
      <c r="FB113" s="471"/>
      <c r="FC113" s="471"/>
      <c r="FD113" s="471"/>
      <c r="FE113" s="471"/>
      <c r="FF113" s="471"/>
      <c r="FG113" s="471"/>
      <c r="FH113" s="471"/>
      <c r="FI113" s="471"/>
      <c r="FJ113" s="471"/>
      <c r="FK113" s="471"/>
      <c r="FL113" s="471"/>
      <c r="FM113" s="471"/>
      <c r="FN113" s="471"/>
      <c r="FO113" s="471"/>
      <c r="FP113" s="471"/>
      <c r="FQ113" s="471"/>
      <c r="FR113" s="471"/>
      <c r="FS113" s="471"/>
      <c r="FT113" s="471"/>
      <c r="FU113" s="471"/>
      <c r="FV113" s="471"/>
      <c r="FW113" s="471"/>
      <c r="FX113" s="471"/>
      <c r="FY113" s="471"/>
      <c r="FZ113" s="471"/>
      <c r="GA113" s="471"/>
      <c r="GB113" s="471"/>
      <c r="GC113" s="471"/>
      <c r="GD113" s="471"/>
      <c r="GE113" s="471"/>
      <c r="GF113" s="471"/>
      <c r="GG113" s="471"/>
      <c r="GH113" s="471"/>
      <c r="GI113" s="471"/>
      <c r="GJ113" s="471"/>
      <c r="GK113" s="471"/>
      <c r="GL113" s="471"/>
      <c r="GM113" s="471"/>
      <c r="GN113" s="471"/>
      <c r="GO113" s="471"/>
      <c r="GP113" s="471"/>
      <c r="GQ113" s="471"/>
      <c r="GR113" s="471"/>
      <c r="GS113" s="471"/>
      <c r="GT113" s="471"/>
      <c r="GU113" s="471"/>
      <c r="GV113" s="471"/>
      <c r="GW113" s="471"/>
      <c r="GX113" s="471"/>
      <c r="GY113" s="471"/>
      <c r="GZ113" s="471"/>
      <c r="HA113" s="471"/>
      <c r="HB113" s="471"/>
      <c r="HC113" s="471"/>
      <c r="HD113" s="471"/>
      <c r="HE113" s="471"/>
      <c r="HF113" s="471"/>
      <c r="HG113" s="471"/>
      <c r="HH113" s="471"/>
      <c r="HI113" s="471"/>
      <c r="HJ113" s="471"/>
      <c r="HK113" s="471"/>
      <c r="HL113" s="471"/>
      <c r="HM113" s="471"/>
      <c r="HN113" s="471"/>
      <c r="HO113" s="471"/>
      <c r="HP113" s="471"/>
      <c r="HQ113" s="471"/>
      <c r="HR113" s="471"/>
      <c r="HS113" s="471"/>
      <c r="HT113" s="471"/>
      <c r="HU113" s="471"/>
      <c r="HV113" s="471"/>
      <c r="HW113" s="471"/>
      <c r="HX113" s="471"/>
      <c r="HY113" s="471"/>
      <c r="HZ113" s="471"/>
      <c r="IA113" s="471"/>
      <c r="IB113" s="471"/>
      <c r="IC113" s="471"/>
      <c r="ID113" s="471"/>
      <c r="IE113" s="471"/>
      <c r="IF113" s="471"/>
      <c r="IG113" s="471"/>
      <c r="IH113" s="471"/>
      <c r="II113" s="471"/>
      <c r="IJ113" s="471"/>
      <c r="IK113" s="471"/>
      <c r="IL113" s="471"/>
      <c r="IM113" s="471"/>
      <c r="IN113" s="471"/>
      <c r="IO113" s="471"/>
      <c r="IP113" s="471"/>
      <c r="IQ113" s="471"/>
      <c r="IR113" s="471"/>
      <c r="IS113" s="471"/>
      <c r="IT113" s="471"/>
      <c r="IU113" s="471"/>
      <c r="IV113" s="471"/>
      <c r="IW113" s="471"/>
      <c r="IX113" s="471"/>
      <c r="IY113" s="471"/>
      <c r="IZ113" s="471"/>
      <c r="JA113" s="471"/>
      <c r="JB113" s="471"/>
      <c r="JC113" s="471"/>
      <c r="JD113" s="471"/>
      <c r="JE113" s="471"/>
      <c r="JF113" s="471"/>
      <c r="JG113" s="471"/>
      <c r="JH113" s="471"/>
      <c r="JI113" s="471"/>
      <c r="JJ113" s="471"/>
      <c r="JK113" s="471"/>
      <c r="JL113" s="471"/>
      <c r="JM113" s="471"/>
      <c r="JN113" s="471"/>
      <c r="JO113" s="471"/>
      <c r="JP113" s="471"/>
      <c r="JQ113" s="471"/>
      <c r="JR113" s="471"/>
      <c r="JS113" s="471"/>
      <c r="JT113" s="471"/>
      <c r="JU113" s="471"/>
      <c r="JV113" s="471"/>
      <c r="JW113" s="471"/>
      <c r="JX113" s="471"/>
      <c r="JY113" s="471"/>
      <c r="JZ113" s="471"/>
      <c r="KA113" s="471"/>
      <c r="KB113" s="471"/>
      <c r="KC113" s="471"/>
      <c r="KD113" s="471"/>
      <c r="KE113" s="471"/>
      <c r="KF113" s="471"/>
      <c r="KG113" s="471"/>
      <c r="KH113" s="471"/>
      <c r="KI113" s="471"/>
      <c r="KJ113" s="471"/>
      <c r="KK113" s="471"/>
      <c r="KL113" s="471"/>
      <c r="KM113" s="471"/>
      <c r="KN113" s="471"/>
      <c r="KO113" s="471"/>
      <c r="KP113" s="471"/>
      <c r="KQ113" s="471"/>
      <c r="KR113" s="471"/>
      <c r="KS113" s="471"/>
      <c r="KT113" s="471"/>
      <c r="KU113" s="471"/>
      <c r="KV113" s="471"/>
      <c r="KW113" s="471"/>
      <c r="KX113" s="471"/>
      <c r="KY113" s="471"/>
      <c r="KZ113" s="471"/>
      <c r="LA113" s="471"/>
      <c r="LB113" s="471"/>
      <c r="LC113" s="471"/>
      <c r="LD113" s="471"/>
      <c r="LE113" s="471"/>
      <c r="LF113" s="471"/>
      <c r="LG113" s="471"/>
      <c r="LH113" s="471"/>
      <c r="LI113" s="471"/>
      <c r="LJ113" s="471"/>
      <c r="LK113" s="471"/>
      <c r="LL113" s="471"/>
      <c r="LM113" s="471"/>
      <c r="LN113" s="471"/>
      <c r="LO113" s="471"/>
      <c r="LP113" s="471"/>
      <c r="LQ113" s="471"/>
      <c r="LR113" s="471"/>
      <c r="LS113" s="471"/>
      <c r="LT113" s="471"/>
      <c r="LU113" s="471"/>
      <c r="LV113" s="471"/>
      <c r="LW113" s="471"/>
      <c r="LX113" s="471"/>
      <c r="LY113" s="471"/>
      <c r="LZ113" s="471"/>
      <c r="MA113" s="471"/>
      <c r="MB113" s="471"/>
      <c r="MC113" s="471"/>
      <c r="MD113" s="471"/>
      <c r="ME113" s="471"/>
      <c r="MF113" s="471"/>
      <c r="MG113" s="471"/>
      <c r="MH113" s="471"/>
      <c r="MI113" s="471"/>
      <c r="MJ113" s="471"/>
      <c r="MK113" s="471"/>
      <c r="ML113" s="471"/>
      <c r="MM113" s="471"/>
      <c r="MN113" s="471"/>
      <c r="MO113" s="471"/>
      <c r="MP113" s="471"/>
      <c r="MQ113" s="471"/>
      <c r="MR113" s="471"/>
      <c r="MS113" s="471"/>
      <c r="MT113" s="471"/>
      <c r="MU113" s="471"/>
      <c r="MV113" s="471"/>
      <c r="MW113" s="471"/>
      <c r="MX113" s="471"/>
      <c r="MY113" s="471"/>
      <c r="MZ113" s="471"/>
      <c r="NA113" s="471"/>
      <c r="NB113" s="471"/>
      <c r="NC113" s="471"/>
      <c r="ND113" s="471"/>
      <c r="NE113" s="471"/>
      <c r="NF113" s="471"/>
      <c r="NG113" s="471"/>
      <c r="NH113" s="471"/>
      <c r="NI113" s="471"/>
      <c r="NJ113" s="471"/>
      <c r="NK113" s="471"/>
      <c r="NL113" s="471"/>
      <c r="NM113" s="471"/>
      <c r="NN113" s="471"/>
      <c r="NO113" s="471"/>
      <c r="NP113" s="471"/>
      <c r="NQ113" s="471"/>
      <c r="NR113" s="471"/>
      <c r="NS113" s="471"/>
      <c r="NT113" s="471"/>
      <c r="NU113" s="471"/>
      <c r="NV113" s="471"/>
      <c r="NW113" s="471"/>
      <c r="NX113" s="471"/>
      <c r="NY113" s="471"/>
      <c r="NZ113" s="471"/>
      <c r="OA113" s="471"/>
      <c r="OB113" s="471"/>
      <c r="OC113" s="471"/>
      <c r="OD113" s="471"/>
      <c r="OE113" s="471"/>
      <c r="OF113" s="471"/>
      <c r="OG113" s="471"/>
      <c r="OH113" s="471"/>
      <c r="OI113" s="471"/>
      <c r="OJ113" s="471"/>
      <c r="OK113" s="471"/>
      <c r="OL113" s="471"/>
      <c r="OM113" s="471"/>
      <c r="ON113" s="471"/>
      <c r="OO113" s="471"/>
      <c r="OP113" s="471"/>
      <c r="OQ113" s="471"/>
      <c r="OR113" s="471"/>
      <c r="OS113" s="471"/>
      <c r="OT113" s="471"/>
      <c r="OU113" s="471"/>
      <c r="OV113" s="471"/>
      <c r="OW113" s="471"/>
      <c r="OX113" s="471"/>
      <c r="OY113" s="471"/>
      <c r="OZ113" s="471"/>
      <c r="PA113" s="471"/>
      <c r="PB113" s="471"/>
      <c r="PC113" s="471"/>
      <c r="PD113" s="471"/>
      <c r="PE113" s="471"/>
      <c r="PF113" s="471"/>
      <c r="PG113" s="471"/>
      <c r="PH113" s="471"/>
      <c r="PI113" s="471"/>
      <c r="PJ113" s="471"/>
      <c r="PK113" s="471"/>
      <c r="PL113" s="471"/>
      <c r="PM113" s="471"/>
      <c r="PN113" s="471"/>
      <c r="PO113" s="471"/>
      <c r="PP113" s="471"/>
      <c r="PQ113" s="471"/>
      <c r="PR113" s="471"/>
      <c r="PS113" s="471"/>
      <c r="PT113" s="471"/>
      <c r="PU113" s="471"/>
      <c r="PV113" s="471"/>
      <c r="PW113" s="471"/>
      <c r="PX113" s="471"/>
      <c r="PY113" s="471"/>
      <c r="PZ113" s="471"/>
      <c r="QA113" s="471"/>
      <c r="QB113" s="471"/>
      <c r="QC113" s="471"/>
      <c r="QD113" s="471"/>
      <c r="QE113" s="471"/>
      <c r="QF113" s="471"/>
      <c r="QG113" s="471"/>
      <c r="QH113" s="471"/>
      <c r="QI113" s="471"/>
      <c r="QJ113" s="471"/>
      <c r="QK113" s="471"/>
      <c r="QL113" s="471"/>
      <c r="QM113" s="471"/>
      <c r="QN113" s="471"/>
      <c r="QO113" s="471"/>
      <c r="QP113" s="471"/>
      <c r="QQ113" s="471"/>
      <c r="QR113" s="471"/>
      <c r="QS113" s="471"/>
      <c r="QT113" s="471"/>
      <c r="QU113" s="471"/>
      <c r="QV113" s="471"/>
      <c r="QW113" s="471"/>
      <c r="QX113" s="471"/>
      <c r="QY113" s="471"/>
      <c r="QZ113" s="471"/>
      <c r="RA113" s="471"/>
      <c r="RB113" s="471"/>
      <c r="RC113" s="471"/>
      <c r="RD113" s="471"/>
      <c r="RE113" s="471"/>
      <c r="RF113" s="471"/>
      <c r="RG113" s="471"/>
      <c r="RH113" s="471"/>
      <c r="RI113" s="471"/>
      <c r="RJ113" s="471"/>
      <c r="RK113" s="471"/>
      <c r="RL113" s="471"/>
      <c r="RM113" s="471"/>
      <c r="RN113" s="471"/>
      <c r="RO113" s="471"/>
      <c r="RP113" s="471"/>
      <c r="RQ113" s="471"/>
      <c r="RR113" s="471"/>
      <c r="RS113" s="471"/>
      <c r="RT113" s="471"/>
      <c r="RU113" s="471"/>
      <c r="RV113" s="471"/>
      <c r="RW113" s="471"/>
      <c r="RX113" s="471"/>
      <c r="RY113" s="471"/>
      <c r="RZ113" s="471"/>
      <c r="SA113" s="471"/>
      <c r="SB113" s="471"/>
      <c r="SC113" s="471"/>
      <c r="SD113" s="471"/>
      <c r="SE113" s="471"/>
      <c r="SF113" s="471"/>
      <c r="SG113" s="471"/>
      <c r="SH113" s="471"/>
      <c r="SI113" s="471"/>
      <c r="SJ113" s="452"/>
      <c r="SK113" s="440"/>
      <c r="SL113" s="440"/>
      <c r="SM113" s="440"/>
    </row>
    <row r="114" spans="1:507" ht="5.0999999999999996" customHeight="1" outlineLevel="1" x14ac:dyDescent="0.25">
      <c r="A114" s="440"/>
      <c r="B114" s="481"/>
      <c r="C114" s="667">
        <f>INT($C$40)+1.005</f>
        <v>2.0049999999999999</v>
      </c>
      <c r="D114" s="483"/>
      <c r="E114" s="483"/>
      <c r="F114" s="483"/>
      <c r="G114" s="483"/>
      <c r="H114" s="483"/>
      <c r="I114" s="483"/>
      <c r="J114" s="483"/>
      <c r="K114" s="483"/>
      <c r="L114" s="483"/>
      <c r="M114" s="483"/>
      <c r="N114" s="483"/>
      <c r="O114" s="483"/>
      <c r="P114" s="483"/>
      <c r="Q114" s="483"/>
      <c r="R114" s="483"/>
      <c r="S114" s="483"/>
      <c r="T114" s="483"/>
      <c r="U114" s="483"/>
      <c r="V114" s="483"/>
      <c r="W114" s="483"/>
      <c r="X114" s="483"/>
      <c r="Y114" s="483"/>
      <c r="Z114" s="483"/>
      <c r="AA114" s="483"/>
      <c r="AB114" s="483"/>
      <c r="AC114" s="483"/>
      <c r="AD114" s="483"/>
      <c r="AE114" s="483"/>
      <c r="AF114" s="483"/>
      <c r="AG114" s="483"/>
      <c r="AH114" s="483"/>
      <c r="AI114" s="483"/>
      <c r="AJ114" s="483"/>
      <c r="AK114" s="483"/>
      <c r="AL114" s="483"/>
      <c r="AM114" s="483"/>
      <c r="AN114" s="483"/>
      <c r="AO114" s="483"/>
      <c r="AP114" s="483"/>
      <c r="AQ114" s="483"/>
      <c r="AR114" s="483"/>
      <c r="AS114" s="483"/>
      <c r="AT114" s="483"/>
      <c r="AU114" s="483"/>
      <c r="AV114" s="483"/>
      <c r="AW114" s="483"/>
      <c r="AX114" s="483"/>
      <c r="AY114" s="483"/>
      <c r="AZ114" s="483"/>
      <c r="BA114" s="483"/>
      <c r="BB114" s="483"/>
      <c r="BC114" s="483"/>
      <c r="BD114" s="483"/>
      <c r="BE114" s="483"/>
      <c r="BF114" s="483"/>
      <c r="BG114" s="483"/>
      <c r="BH114" s="483"/>
      <c r="BI114" s="483"/>
      <c r="BJ114" s="483"/>
      <c r="BK114" s="483"/>
      <c r="BL114" s="483"/>
      <c r="BM114" s="483"/>
      <c r="BN114" s="483"/>
      <c r="BO114" s="483"/>
      <c r="BP114" s="483"/>
      <c r="BQ114" s="483"/>
      <c r="BR114" s="483"/>
      <c r="BS114" s="483"/>
      <c r="BT114" s="483"/>
      <c r="BU114" s="483"/>
      <c r="BV114" s="483"/>
      <c r="BW114" s="483"/>
      <c r="BX114" s="483"/>
      <c r="BY114" s="483"/>
      <c r="BZ114" s="483"/>
      <c r="CA114" s="483"/>
      <c r="CB114" s="483"/>
      <c r="CC114" s="483"/>
      <c r="CD114" s="483"/>
      <c r="CE114" s="483"/>
      <c r="CF114" s="483"/>
      <c r="CG114" s="483"/>
      <c r="CH114" s="483"/>
      <c r="CI114" s="483"/>
      <c r="CJ114" s="483"/>
      <c r="CK114" s="483"/>
      <c r="CL114" s="483"/>
      <c r="CM114" s="483"/>
      <c r="CN114" s="483"/>
      <c r="CO114" s="483"/>
      <c r="CP114" s="483"/>
      <c r="CQ114" s="483"/>
      <c r="CR114" s="483"/>
      <c r="CS114" s="483"/>
      <c r="CT114" s="483"/>
      <c r="CU114" s="483"/>
      <c r="CV114" s="483"/>
      <c r="CW114" s="483"/>
      <c r="CX114" s="483"/>
      <c r="CY114" s="483"/>
      <c r="CZ114" s="483"/>
      <c r="DA114" s="483"/>
      <c r="DB114" s="483"/>
      <c r="DC114" s="483"/>
      <c r="DD114" s="483"/>
      <c r="DE114" s="483"/>
      <c r="DF114" s="483"/>
      <c r="DG114" s="483"/>
      <c r="DH114" s="483"/>
      <c r="DI114" s="483"/>
      <c r="DJ114" s="483"/>
      <c r="DK114" s="483"/>
      <c r="DL114" s="483"/>
      <c r="DM114" s="483"/>
      <c r="DN114" s="483"/>
      <c r="DO114" s="483"/>
      <c r="DP114" s="483"/>
      <c r="DQ114" s="483"/>
      <c r="DR114" s="483"/>
      <c r="DS114" s="483"/>
      <c r="DT114" s="483"/>
      <c r="DU114" s="483"/>
      <c r="DV114" s="483"/>
      <c r="DW114" s="483"/>
      <c r="DX114" s="483"/>
      <c r="DY114" s="483"/>
      <c r="DZ114" s="483"/>
      <c r="EA114" s="483"/>
      <c r="EB114" s="483"/>
      <c r="EC114" s="483"/>
      <c r="ED114" s="483"/>
      <c r="EE114" s="483"/>
      <c r="EF114" s="483"/>
      <c r="EG114" s="483"/>
      <c r="EH114" s="483"/>
      <c r="EI114" s="483"/>
      <c r="EJ114" s="483"/>
      <c r="EK114" s="483"/>
      <c r="EL114" s="483"/>
      <c r="EM114" s="483"/>
      <c r="EN114" s="483"/>
      <c r="EO114" s="483"/>
      <c r="EP114" s="483"/>
      <c r="EQ114" s="483"/>
      <c r="ER114" s="483"/>
      <c r="ES114" s="483"/>
      <c r="ET114" s="483"/>
      <c r="EU114" s="483"/>
      <c r="EV114" s="483"/>
      <c r="EW114" s="483"/>
      <c r="EX114" s="483"/>
      <c r="EY114" s="483"/>
      <c r="EZ114" s="483"/>
      <c r="FA114" s="483"/>
      <c r="FB114" s="483"/>
      <c r="FC114" s="483"/>
      <c r="FD114" s="483"/>
      <c r="FE114" s="483"/>
      <c r="FF114" s="483"/>
      <c r="FG114" s="483"/>
      <c r="FH114" s="483"/>
      <c r="FI114" s="483"/>
      <c r="FJ114" s="483"/>
      <c r="FK114" s="483"/>
      <c r="FL114" s="483"/>
      <c r="FM114" s="483"/>
      <c r="FN114" s="483"/>
      <c r="FO114" s="483"/>
      <c r="FP114" s="483"/>
      <c r="FQ114" s="483"/>
      <c r="FR114" s="483"/>
      <c r="FS114" s="483"/>
      <c r="FT114" s="483"/>
      <c r="FU114" s="483"/>
      <c r="FV114" s="483"/>
      <c r="FW114" s="483"/>
      <c r="FX114" s="483"/>
      <c r="FY114" s="483"/>
      <c r="FZ114" s="483"/>
      <c r="GA114" s="483"/>
      <c r="GB114" s="483"/>
      <c r="GC114" s="483"/>
      <c r="GD114" s="483"/>
      <c r="GE114" s="483"/>
      <c r="GF114" s="483"/>
      <c r="GG114" s="483"/>
      <c r="GH114" s="483"/>
      <c r="GI114" s="483"/>
      <c r="GJ114" s="483"/>
      <c r="GK114" s="483"/>
      <c r="GL114" s="483"/>
      <c r="GM114" s="483"/>
      <c r="GN114" s="483"/>
      <c r="GO114" s="483"/>
      <c r="GP114" s="483"/>
      <c r="GQ114" s="483"/>
      <c r="GR114" s="483"/>
      <c r="GS114" s="483"/>
      <c r="GT114" s="483"/>
      <c r="GU114" s="483"/>
      <c r="GV114" s="483"/>
      <c r="GW114" s="483"/>
      <c r="GX114" s="483"/>
      <c r="GY114" s="483"/>
      <c r="GZ114" s="483"/>
      <c r="HA114" s="483"/>
      <c r="HB114" s="483"/>
      <c r="HC114" s="483"/>
      <c r="HD114" s="483"/>
      <c r="HE114" s="483"/>
      <c r="HF114" s="483"/>
      <c r="HG114" s="483"/>
      <c r="HH114" s="483"/>
      <c r="HI114" s="483"/>
      <c r="HJ114" s="483"/>
      <c r="HK114" s="483"/>
      <c r="HL114" s="483"/>
      <c r="HM114" s="483"/>
      <c r="HN114" s="483"/>
      <c r="HO114" s="483"/>
      <c r="HP114" s="483"/>
      <c r="HQ114" s="483"/>
      <c r="HR114" s="483"/>
      <c r="HS114" s="483"/>
      <c r="HT114" s="483"/>
      <c r="HU114" s="483"/>
      <c r="HV114" s="483"/>
      <c r="HW114" s="483"/>
      <c r="HX114" s="483"/>
      <c r="HY114" s="483"/>
      <c r="HZ114" s="483"/>
      <c r="IA114" s="483"/>
      <c r="IB114" s="483"/>
      <c r="IC114" s="483"/>
      <c r="ID114" s="483"/>
      <c r="IE114" s="483"/>
      <c r="IF114" s="483"/>
      <c r="IG114" s="483"/>
      <c r="IH114" s="483"/>
      <c r="II114" s="483"/>
      <c r="IJ114" s="483"/>
      <c r="IK114" s="483"/>
      <c r="IL114" s="483"/>
      <c r="IM114" s="483"/>
      <c r="IN114" s="483"/>
      <c r="IO114" s="483"/>
      <c r="IP114" s="483"/>
      <c r="IQ114" s="483"/>
      <c r="IR114" s="483"/>
      <c r="IS114" s="483"/>
      <c r="IT114" s="483"/>
      <c r="IU114" s="483"/>
      <c r="IV114" s="483"/>
      <c r="IW114" s="483"/>
      <c r="IX114" s="483"/>
      <c r="IY114" s="483"/>
      <c r="IZ114" s="483"/>
      <c r="JA114" s="483"/>
      <c r="JB114" s="483"/>
      <c r="JC114" s="483"/>
      <c r="JD114" s="483"/>
      <c r="JE114" s="483"/>
      <c r="JF114" s="483"/>
      <c r="JG114" s="483"/>
      <c r="JH114" s="483"/>
      <c r="JI114" s="483"/>
      <c r="JJ114" s="483"/>
      <c r="JK114" s="483"/>
      <c r="JL114" s="483"/>
      <c r="JM114" s="483"/>
      <c r="JN114" s="483"/>
      <c r="JO114" s="483"/>
      <c r="JP114" s="483"/>
      <c r="JQ114" s="483"/>
      <c r="JR114" s="483"/>
      <c r="JS114" s="483"/>
      <c r="JT114" s="483"/>
      <c r="JU114" s="483"/>
      <c r="JV114" s="483"/>
      <c r="JW114" s="483"/>
      <c r="JX114" s="483"/>
      <c r="JY114" s="483"/>
      <c r="JZ114" s="483"/>
      <c r="KA114" s="483"/>
      <c r="KB114" s="483"/>
      <c r="KC114" s="483"/>
      <c r="KD114" s="483"/>
      <c r="KE114" s="483"/>
      <c r="KF114" s="483"/>
      <c r="KG114" s="483"/>
      <c r="KH114" s="483"/>
      <c r="KI114" s="483"/>
      <c r="KJ114" s="483"/>
      <c r="KK114" s="483"/>
      <c r="KL114" s="483"/>
      <c r="KM114" s="483"/>
      <c r="KN114" s="483"/>
      <c r="KO114" s="483"/>
      <c r="KP114" s="483"/>
      <c r="KQ114" s="483"/>
      <c r="KR114" s="483"/>
      <c r="KS114" s="483"/>
      <c r="KT114" s="483"/>
      <c r="KU114" s="483"/>
      <c r="KV114" s="483"/>
      <c r="KW114" s="483"/>
      <c r="KX114" s="483"/>
      <c r="KY114" s="483"/>
      <c r="KZ114" s="483"/>
      <c r="LA114" s="483"/>
      <c r="LB114" s="483"/>
      <c r="LC114" s="483"/>
      <c r="LD114" s="483"/>
      <c r="LE114" s="483"/>
      <c r="LF114" s="483"/>
      <c r="LG114" s="483"/>
      <c r="LH114" s="483"/>
      <c r="LI114" s="483"/>
      <c r="LJ114" s="483"/>
      <c r="LK114" s="483"/>
      <c r="LL114" s="483"/>
      <c r="LM114" s="483"/>
      <c r="LN114" s="483"/>
      <c r="LO114" s="483"/>
      <c r="LP114" s="483"/>
      <c r="LQ114" s="483"/>
      <c r="LR114" s="483"/>
      <c r="LS114" s="483"/>
      <c r="LT114" s="483"/>
      <c r="LU114" s="483"/>
      <c r="LV114" s="483"/>
      <c r="LW114" s="483"/>
      <c r="LX114" s="483"/>
      <c r="LY114" s="483"/>
      <c r="LZ114" s="483"/>
      <c r="MA114" s="483"/>
      <c r="MB114" s="483"/>
      <c r="MC114" s="483"/>
      <c r="MD114" s="483"/>
      <c r="ME114" s="483"/>
      <c r="MF114" s="483"/>
      <c r="MG114" s="483"/>
      <c r="MH114" s="483"/>
      <c r="MI114" s="483"/>
      <c r="MJ114" s="483"/>
      <c r="MK114" s="483"/>
      <c r="ML114" s="483"/>
      <c r="MM114" s="483"/>
      <c r="MN114" s="483"/>
      <c r="MO114" s="483"/>
      <c r="MP114" s="483"/>
      <c r="MQ114" s="483"/>
      <c r="MR114" s="483"/>
      <c r="MS114" s="483"/>
      <c r="MT114" s="483"/>
      <c r="MU114" s="483"/>
      <c r="MV114" s="483"/>
      <c r="MW114" s="483"/>
      <c r="MX114" s="483"/>
      <c r="MY114" s="483"/>
      <c r="MZ114" s="483"/>
      <c r="NA114" s="483"/>
      <c r="NB114" s="483"/>
      <c r="NC114" s="483"/>
      <c r="ND114" s="483"/>
      <c r="NE114" s="483"/>
      <c r="NF114" s="483"/>
      <c r="NG114" s="483"/>
      <c r="NH114" s="483"/>
      <c r="NI114" s="483"/>
      <c r="NJ114" s="483"/>
      <c r="NK114" s="483"/>
      <c r="NL114" s="483"/>
      <c r="NM114" s="483"/>
      <c r="NN114" s="483"/>
      <c r="NO114" s="483"/>
      <c r="NP114" s="483"/>
      <c r="NQ114" s="483"/>
      <c r="NR114" s="483"/>
      <c r="NS114" s="483"/>
      <c r="NT114" s="483"/>
      <c r="NU114" s="483"/>
      <c r="NV114" s="483"/>
      <c r="NW114" s="483"/>
      <c r="NX114" s="483"/>
      <c r="NY114" s="483"/>
      <c r="NZ114" s="483"/>
      <c r="OA114" s="483"/>
      <c r="OB114" s="483"/>
      <c r="OC114" s="483"/>
      <c r="OD114" s="483"/>
      <c r="OE114" s="483"/>
      <c r="OF114" s="483"/>
      <c r="OG114" s="483"/>
      <c r="OH114" s="483"/>
      <c r="OI114" s="483"/>
      <c r="OJ114" s="483"/>
      <c r="OK114" s="483"/>
      <c r="OL114" s="483"/>
      <c r="OM114" s="483"/>
      <c r="ON114" s="483"/>
      <c r="OO114" s="483"/>
      <c r="OP114" s="483"/>
      <c r="OQ114" s="483"/>
      <c r="OR114" s="483"/>
      <c r="OS114" s="483"/>
      <c r="OT114" s="483"/>
      <c r="OU114" s="483"/>
      <c r="OV114" s="483"/>
      <c r="OW114" s="483"/>
      <c r="OX114" s="483"/>
      <c r="OY114" s="483"/>
      <c r="OZ114" s="483"/>
      <c r="PA114" s="483"/>
      <c r="PB114" s="483"/>
      <c r="PC114" s="483"/>
      <c r="PD114" s="483"/>
      <c r="PE114" s="483"/>
      <c r="PF114" s="483"/>
      <c r="PG114" s="483"/>
      <c r="PH114" s="483"/>
      <c r="PI114" s="483"/>
      <c r="PJ114" s="483"/>
      <c r="PK114" s="483"/>
      <c r="PL114" s="483"/>
      <c r="PM114" s="483"/>
      <c r="PN114" s="483"/>
      <c r="PO114" s="483"/>
      <c r="PP114" s="483"/>
      <c r="PQ114" s="483"/>
      <c r="PR114" s="483"/>
      <c r="PS114" s="483"/>
      <c r="PT114" s="483"/>
      <c r="PU114" s="483"/>
      <c r="PV114" s="483"/>
      <c r="PW114" s="483"/>
      <c r="PX114" s="483"/>
      <c r="PY114" s="483"/>
      <c r="PZ114" s="483"/>
      <c r="QA114" s="483"/>
      <c r="QB114" s="483"/>
      <c r="QC114" s="483"/>
      <c r="QD114" s="483"/>
      <c r="QE114" s="483"/>
      <c r="QF114" s="483"/>
      <c r="QG114" s="483"/>
      <c r="QH114" s="483"/>
      <c r="QI114" s="483"/>
      <c r="QJ114" s="483"/>
      <c r="QK114" s="483"/>
      <c r="QL114" s="483"/>
      <c r="QM114" s="483"/>
      <c r="QN114" s="483"/>
      <c r="QO114" s="483"/>
      <c r="QP114" s="483"/>
      <c r="QQ114" s="483"/>
      <c r="QR114" s="483"/>
      <c r="QS114" s="483"/>
      <c r="QT114" s="483"/>
      <c r="QU114" s="483"/>
      <c r="QV114" s="483"/>
      <c r="QW114" s="483"/>
      <c r="QX114" s="483"/>
      <c r="QY114" s="483"/>
      <c r="QZ114" s="483"/>
      <c r="RA114" s="483"/>
      <c r="RB114" s="483"/>
      <c r="RC114" s="483"/>
      <c r="RD114" s="483"/>
      <c r="RE114" s="483"/>
      <c r="RF114" s="483"/>
      <c r="RG114" s="483"/>
      <c r="RH114" s="483"/>
      <c r="RI114" s="483"/>
      <c r="RJ114" s="483"/>
      <c r="RK114" s="483"/>
      <c r="RL114" s="483"/>
      <c r="RM114" s="483"/>
      <c r="RN114" s="483"/>
      <c r="RO114" s="483"/>
      <c r="RP114" s="483"/>
      <c r="RQ114" s="483"/>
      <c r="RR114" s="483"/>
      <c r="RS114" s="483"/>
      <c r="RT114" s="483"/>
      <c r="RU114" s="483"/>
      <c r="RV114" s="483"/>
      <c r="RW114" s="483"/>
      <c r="RX114" s="483"/>
      <c r="RY114" s="483"/>
      <c r="RZ114" s="483"/>
      <c r="SA114" s="483"/>
      <c r="SB114" s="483"/>
      <c r="SC114" s="483"/>
      <c r="SD114" s="483"/>
      <c r="SE114" s="483"/>
      <c r="SF114" s="483"/>
      <c r="SG114" s="483"/>
      <c r="SH114" s="483"/>
      <c r="SI114" s="483"/>
      <c r="SJ114" s="484" t="s">
        <v>141</v>
      </c>
      <c r="SK114" s="440"/>
      <c r="SL114" s="440"/>
      <c r="SM114" s="440"/>
    </row>
    <row r="115" spans="1:507" ht="5.0999999999999996" customHeight="1" x14ac:dyDescent="0.25">
      <c r="A115" s="440"/>
      <c r="B115" s="485"/>
      <c r="C115" s="668">
        <f>INT($C$40)+0.005</f>
        <v>1.0049999999999999</v>
      </c>
      <c r="D115" s="485"/>
      <c r="E115" s="485"/>
      <c r="F115" s="485"/>
      <c r="G115" s="485"/>
      <c r="H115" s="485"/>
      <c r="I115" s="485"/>
      <c r="J115" s="485"/>
      <c r="K115" s="485"/>
      <c r="L115" s="485"/>
      <c r="M115" s="485"/>
      <c r="N115" s="485"/>
      <c r="O115" s="485"/>
      <c r="P115" s="485"/>
      <c r="Q115" s="485"/>
      <c r="R115" s="485"/>
      <c r="S115" s="485"/>
      <c r="T115" s="485"/>
      <c r="U115" s="485"/>
      <c r="V115" s="485"/>
      <c r="W115" s="485"/>
      <c r="X115" s="485"/>
      <c r="Y115" s="485"/>
      <c r="Z115" s="485"/>
      <c r="AA115" s="485"/>
      <c r="AB115" s="485"/>
      <c r="AC115" s="485"/>
      <c r="AD115" s="485"/>
      <c r="AE115" s="485"/>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BC115" s="485"/>
      <c r="BD115" s="485"/>
      <c r="BE115" s="485"/>
      <c r="BF115" s="485"/>
      <c r="BG115" s="485"/>
      <c r="BH115" s="485"/>
      <c r="BI115" s="485"/>
      <c r="BJ115" s="485"/>
      <c r="BK115" s="485"/>
      <c r="BL115" s="485"/>
      <c r="BM115" s="485"/>
      <c r="BN115" s="485"/>
      <c r="BO115" s="485"/>
      <c r="BP115" s="485"/>
      <c r="BQ115" s="485"/>
      <c r="BR115" s="485"/>
      <c r="BS115" s="485"/>
      <c r="BT115" s="485"/>
      <c r="BU115" s="485"/>
      <c r="BV115" s="485"/>
      <c r="BW115" s="485"/>
      <c r="BX115" s="485"/>
      <c r="BY115" s="485"/>
      <c r="BZ115" s="485"/>
      <c r="CA115" s="485"/>
      <c r="CB115" s="485"/>
      <c r="CC115" s="485"/>
      <c r="CD115" s="485"/>
      <c r="CE115" s="485"/>
      <c r="CF115" s="485"/>
      <c r="CG115" s="485"/>
      <c r="CH115" s="485"/>
      <c r="CI115" s="485"/>
      <c r="CJ115" s="485"/>
      <c r="CK115" s="485"/>
      <c r="CL115" s="485"/>
      <c r="CM115" s="485"/>
      <c r="CN115" s="485"/>
      <c r="CO115" s="485"/>
      <c r="CP115" s="485"/>
      <c r="CQ115" s="485"/>
      <c r="CR115" s="485"/>
      <c r="CS115" s="485"/>
      <c r="CT115" s="485"/>
      <c r="CU115" s="485"/>
      <c r="CV115" s="485"/>
      <c r="CW115" s="485"/>
      <c r="CX115" s="485"/>
      <c r="CY115" s="485"/>
      <c r="CZ115" s="485"/>
      <c r="DA115" s="485"/>
      <c r="DB115" s="485"/>
      <c r="DC115" s="485"/>
      <c r="DD115" s="485"/>
      <c r="DE115" s="485"/>
      <c r="DF115" s="485"/>
      <c r="DG115" s="485"/>
      <c r="DH115" s="485"/>
      <c r="DI115" s="485"/>
      <c r="DJ115" s="485"/>
      <c r="DK115" s="485"/>
      <c r="DL115" s="485"/>
      <c r="DM115" s="485"/>
      <c r="DN115" s="485"/>
      <c r="DO115" s="485"/>
      <c r="DP115" s="485"/>
      <c r="DQ115" s="485"/>
      <c r="DR115" s="485"/>
      <c r="DS115" s="485"/>
      <c r="DT115" s="485"/>
      <c r="DU115" s="485"/>
      <c r="DV115" s="485"/>
      <c r="DW115" s="485"/>
      <c r="DX115" s="485"/>
      <c r="DY115" s="485"/>
      <c r="DZ115" s="485"/>
      <c r="EA115" s="485"/>
      <c r="EB115" s="485"/>
      <c r="EC115" s="485"/>
      <c r="ED115" s="485"/>
      <c r="EE115" s="485"/>
      <c r="EF115" s="485"/>
      <c r="EG115" s="485"/>
      <c r="EH115" s="485"/>
      <c r="EI115" s="485"/>
      <c r="EJ115" s="485"/>
      <c r="EK115" s="485"/>
      <c r="EL115" s="485"/>
      <c r="EM115" s="485"/>
      <c r="EN115" s="485"/>
      <c r="EO115" s="485"/>
      <c r="EP115" s="485"/>
      <c r="EQ115" s="485"/>
      <c r="ER115" s="485"/>
      <c r="ES115" s="485"/>
      <c r="ET115" s="485"/>
      <c r="EU115" s="485"/>
      <c r="EV115" s="485"/>
      <c r="EW115" s="485"/>
      <c r="EX115" s="485"/>
      <c r="EY115" s="485"/>
      <c r="EZ115" s="485"/>
      <c r="FA115" s="485"/>
      <c r="FB115" s="485"/>
      <c r="FC115" s="485"/>
      <c r="FD115" s="485"/>
      <c r="FE115" s="485"/>
      <c r="FF115" s="485"/>
      <c r="FG115" s="485"/>
      <c r="FH115" s="485"/>
      <c r="FI115" s="485"/>
      <c r="FJ115" s="485"/>
      <c r="FK115" s="485"/>
      <c r="FL115" s="485"/>
      <c r="FM115" s="485"/>
      <c r="FN115" s="485"/>
      <c r="FO115" s="485"/>
      <c r="FP115" s="485"/>
      <c r="FQ115" s="485"/>
      <c r="FR115" s="485"/>
      <c r="FS115" s="485"/>
      <c r="FT115" s="485"/>
      <c r="FU115" s="485"/>
      <c r="FV115" s="485"/>
      <c r="FW115" s="485"/>
      <c r="FX115" s="485"/>
      <c r="FY115" s="485"/>
      <c r="FZ115" s="485"/>
      <c r="GA115" s="485"/>
      <c r="GB115" s="485"/>
      <c r="GC115" s="485"/>
      <c r="GD115" s="485"/>
      <c r="GE115" s="485"/>
      <c r="GF115" s="485"/>
      <c r="GG115" s="485"/>
      <c r="GH115" s="485"/>
      <c r="GI115" s="485"/>
      <c r="GJ115" s="485"/>
      <c r="GK115" s="485"/>
      <c r="GL115" s="485"/>
      <c r="GM115" s="485"/>
      <c r="GN115" s="485"/>
      <c r="GO115" s="485"/>
      <c r="GP115" s="485"/>
      <c r="GQ115" s="485"/>
      <c r="GR115" s="485"/>
      <c r="GS115" s="485"/>
      <c r="GT115" s="485"/>
      <c r="GU115" s="485"/>
      <c r="GV115" s="485"/>
      <c r="GW115" s="485"/>
      <c r="GX115" s="485"/>
      <c r="GY115" s="485"/>
      <c r="GZ115" s="485"/>
      <c r="HA115" s="485"/>
      <c r="HB115" s="485"/>
      <c r="HC115" s="485"/>
      <c r="HD115" s="485"/>
      <c r="HE115" s="485"/>
      <c r="HF115" s="485"/>
      <c r="HG115" s="485"/>
      <c r="HH115" s="485"/>
      <c r="HI115" s="485"/>
      <c r="HJ115" s="485"/>
      <c r="HK115" s="485"/>
      <c r="HL115" s="485"/>
      <c r="HM115" s="485"/>
      <c r="HN115" s="485"/>
      <c r="HO115" s="485"/>
      <c r="HP115" s="485"/>
      <c r="HQ115" s="485"/>
      <c r="HR115" s="485"/>
      <c r="HS115" s="485"/>
      <c r="HT115" s="485"/>
      <c r="HU115" s="485"/>
      <c r="HV115" s="485"/>
      <c r="HW115" s="485"/>
      <c r="HX115" s="485"/>
      <c r="HY115" s="485"/>
      <c r="HZ115" s="485"/>
      <c r="IA115" s="485"/>
      <c r="IB115" s="485"/>
      <c r="IC115" s="485"/>
      <c r="ID115" s="485"/>
      <c r="IE115" s="485"/>
      <c r="IF115" s="485"/>
      <c r="IG115" s="485"/>
      <c r="IH115" s="485"/>
      <c r="II115" s="485"/>
      <c r="IJ115" s="485"/>
      <c r="IK115" s="485"/>
      <c r="IL115" s="485"/>
      <c r="IM115" s="485"/>
      <c r="IN115" s="485"/>
      <c r="IO115" s="485"/>
      <c r="IP115" s="485"/>
      <c r="IQ115" s="485"/>
      <c r="IR115" s="485"/>
      <c r="IS115" s="485"/>
      <c r="IT115" s="485"/>
      <c r="IU115" s="485"/>
      <c r="IV115" s="485"/>
      <c r="IW115" s="485"/>
      <c r="IX115" s="485"/>
      <c r="IY115" s="485"/>
      <c r="IZ115" s="485"/>
      <c r="JA115" s="485"/>
      <c r="JB115" s="485"/>
      <c r="JC115" s="485"/>
      <c r="JD115" s="485"/>
      <c r="JE115" s="485"/>
      <c r="JF115" s="485"/>
      <c r="JG115" s="485"/>
      <c r="JH115" s="485"/>
      <c r="JI115" s="485"/>
      <c r="JJ115" s="485"/>
      <c r="JK115" s="485"/>
      <c r="JL115" s="485"/>
      <c r="JM115" s="485"/>
      <c r="JN115" s="485"/>
      <c r="JO115" s="485"/>
      <c r="JP115" s="485"/>
      <c r="JQ115" s="485"/>
      <c r="JR115" s="485"/>
      <c r="JS115" s="485"/>
      <c r="JT115" s="485"/>
      <c r="JU115" s="485"/>
      <c r="JV115" s="485"/>
      <c r="JW115" s="485"/>
      <c r="JX115" s="485"/>
      <c r="JY115" s="485"/>
      <c r="JZ115" s="485"/>
      <c r="KA115" s="485"/>
      <c r="KB115" s="485"/>
      <c r="KC115" s="485"/>
      <c r="KD115" s="485"/>
      <c r="KE115" s="485"/>
      <c r="KF115" s="485"/>
      <c r="KG115" s="485"/>
      <c r="KH115" s="485"/>
      <c r="KI115" s="485"/>
      <c r="KJ115" s="485"/>
      <c r="KK115" s="485"/>
      <c r="KL115" s="485"/>
      <c r="KM115" s="485"/>
      <c r="KN115" s="485"/>
      <c r="KO115" s="485"/>
      <c r="KP115" s="485"/>
      <c r="KQ115" s="485"/>
      <c r="KR115" s="485"/>
      <c r="KS115" s="485"/>
      <c r="KT115" s="485"/>
      <c r="KU115" s="485"/>
      <c r="KV115" s="485"/>
      <c r="KW115" s="485"/>
      <c r="KX115" s="485"/>
      <c r="KY115" s="485"/>
      <c r="KZ115" s="485"/>
      <c r="LA115" s="485"/>
      <c r="LB115" s="485"/>
      <c r="LC115" s="485"/>
      <c r="LD115" s="485"/>
      <c r="LE115" s="485"/>
      <c r="LF115" s="485"/>
      <c r="LG115" s="485"/>
      <c r="LH115" s="485"/>
      <c r="LI115" s="485"/>
      <c r="LJ115" s="485"/>
      <c r="LK115" s="485"/>
      <c r="LL115" s="485"/>
      <c r="LM115" s="485"/>
      <c r="LN115" s="485"/>
      <c r="LO115" s="485"/>
      <c r="LP115" s="485"/>
      <c r="LQ115" s="485"/>
      <c r="LR115" s="485"/>
      <c r="LS115" s="485"/>
      <c r="LT115" s="485"/>
      <c r="LU115" s="485"/>
      <c r="LV115" s="485"/>
      <c r="LW115" s="485"/>
      <c r="LX115" s="485"/>
      <c r="LY115" s="485"/>
      <c r="LZ115" s="485"/>
      <c r="MA115" s="485"/>
      <c r="MB115" s="485"/>
      <c r="MC115" s="485"/>
      <c r="MD115" s="485"/>
      <c r="ME115" s="485"/>
      <c r="MF115" s="485"/>
      <c r="MG115" s="485"/>
      <c r="MH115" s="485"/>
      <c r="MI115" s="485"/>
      <c r="MJ115" s="485"/>
      <c r="MK115" s="485"/>
      <c r="ML115" s="485"/>
      <c r="MM115" s="485"/>
      <c r="MN115" s="485"/>
      <c r="MO115" s="485"/>
      <c r="MP115" s="485"/>
      <c r="MQ115" s="485"/>
      <c r="MR115" s="485"/>
      <c r="MS115" s="485"/>
      <c r="MT115" s="485"/>
      <c r="MU115" s="485"/>
      <c r="MV115" s="485"/>
      <c r="MW115" s="485"/>
      <c r="MX115" s="485"/>
      <c r="MY115" s="485"/>
      <c r="MZ115" s="485"/>
      <c r="NA115" s="485"/>
      <c r="NB115" s="485"/>
      <c r="NC115" s="485"/>
      <c r="ND115" s="485"/>
      <c r="NE115" s="485"/>
      <c r="NF115" s="485"/>
      <c r="NG115" s="485"/>
      <c r="NH115" s="485"/>
      <c r="NI115" s="485"/>
      <c r="NJ115" s="485"/>
      <c r="NK115" s="485"/>
      <c r="NL115" s="485"/>
      <c r="NM115" s="485"/>
      <c r="NN115" s="485"/>
      <c r="NO115" s="485"/>
      <c r="NP115" s="485"/>
      <c r="NQ115" s="485"/>
      <c r="NR115" s="485"/>
      <c r="NS115" s="485"/>
      <c r="NT115" s="485"/>
      <c r="NU115" s="485"/>
      <c r="NV115" s="485"/>
      <c r="NW115" s="485"/>
      <c r="NX115" s="485"/>
      <c r="NY115" s="485"/>
      <c r="NZ115" s="485"/>
      <c r="OA115" s="485"/>
      <c r="OB115" s="485"/>
      <c r="OC115" s="485"/>
      <c r="OD115" s="485"/>
      <c r="OE115" s="485"/>
      <c r="OF115" s="485"/>
      <c r="OG115" s="485"/>
      <c r="OH115" s="485"/>
      <c r="OI115" s="485"/>
      <c r="OJ115" s="485"/>
      <c r="OK115" s="485"/>
      <c r="OL115" s="485"/>
      <c r="OM115" s="485"/>
      <c r="ON115" s="485"/>
      <c r="OO115" s="485"/>
      <c r="OP115" s="485"/>
      <c r="OQ115" s="485"/>
      <c r="OR115" s="485"/>
      <c r="OS115" s="485"/>
      <c r="OT115" s="485"/>
      <c r="OU115" s="485"/>
      <c r="OV115" s="485"/>
      <c r="OW115" s="485"/>
      <c r="OX115" s="485"/>
      <c r="OY115" s="485"/>
      <c r="OZ115" s="485"/>
      <c r="PA115" s="485"/>
      <c r="PB115" s="485"/>
      <c r="PC115" s="485"/>
      <c r="PD115" s="485"/>
      <c r="PE115" s="485"/>
      <c r="PF115" s="485"/>
      <c r="PG115" s="485"/>
      <c r="PH115" s="485"/>
      <c r="PI115" s="485"/>
      <c r="PJ115" s="485"/>
      <c r="PK115" s="485"/>
      <c r="PL115" s="485"/>
      <c r="PM115" s="485"/>
      <c r="PN115" s="485"/>
      <c r="PO115" s="485"/>
      <c r="PP115" s="485"/>
      <c r="PQ115" s="485"/>
      <c r="PR115" s="485"/>
      <c r="PS115" s="485"/>
      <c r="PT115" s="485"/>
      <c r="PU115" s="485"/>
      <c r="PV115" s="485"/>
      <c r="PW115" s="485"/>
      <c r="PX115" s="485"/>
      <c r="PY115" s="485"/>
      <c r="PZ115" s="485"/>
      <c r="QA115" s="485"/>
      <c r="QB115" s="485"/>
      <c r="QC115" s="485"/>
      <c r="QD115" s="485"/>
      <c r="QE115" s="485"/>
      <c r="QF115" s="485"/>
      <c r="QG115" s="485"/>
      <c r="QH115" s="485"/>
      <c r="QI115" s="485"/>
      <c r="QJ115" s="485"/>
      <c r="QK115" s="485"/>
      <c r="QL115" s="485"/>
      <c r="QM115" s="485"/>
      <c r="QN115" s="485"/>
      <c r="QO115" s="485"/>
      <c r="QP115" s="485"/>
      <c r="QQ115" s="485"/>
      <c r="QR115" s="485"/>
      <c r="QS115" s="485"/>
      <c r="QT115" s="485"/>
      <c r="QU115" s="485"/>
      <c r="QV115" s="485"/>
      <c r="QW115" s="485"/>
      <c r="QX115" s="485"/>
      <c r="QY115" s="485"/>
      <c r="QZ115" s="485"/>
      <c r="RA115" s="485"/>
      <c r="RB115" s="485"/>
      <c r="RC115" s="485"/>
      <c r="RD115" s="485"/>
      <c r="RE115" s="485"/>
      <c r="RF115" s="485"/>
      <c r="RG115" s="485"/>
      <c r="RH115" s="485"/>
      <c r="RI115" s="485"/>
      <c r="RJ115" s="485"/>
      <c r="RK115" s="485"/>
      <c r="RL115" s="485"/>
      <c r="RM115" s="485"/>
      <c r="RN115" s="485"/>
      <c r="RO115" s="485"/>
      <c r="RP115" s="485"/>
      <c r="RQ115" s="485"/>
      <c r="RR115" s="485"/>
      <c r="RS115" s="485"/>
      <c r="RT115" s="485"/>
      <c r="RU115" s="485"/>
      <c r="RV115" s="485"/>
      <c r="RW115" s="485"/>
      <c r="RX115" s="485"/>
      <c r="RY115" s="485"/>
      <c r="RZ115" s="485"/>
      <c r="SA115" s="485"/>
      <c r="SB115" s="485"/>
      <c r="SC115" s="485"/>
      <c r="SD115" s="485"/>
      <c r="SE115" s="485"/>
      <c r="SF115" s="485"/>
      <c r="SG115" s="485"/>
      <c r="SH115" s="485"/>
      <c r="SI115" s="485"/>
      <c r="SJ115" s="485"/>
      <c r="SK115" s="440"/>
      <c r="SL115" s="440"/>
      <c r="SM115" s="440"/>
    </row>
    <row r="116" spans="1:507" outlineLevel="2" x14ac:dyDescent="0.25">
      <c r="A116" s="440"/>
      <c r="B116" s="440"/>
      <c r="C116" s="659">
        <f>INT($C$40)+2</f>
        <v>3</v>
      </c>
      <c r="D116" s="440"/>
      <c r="E116" s="440"/>
      <c r="F116" s="440"/>
      <c r="G116" s="440"/>
      <c r="H116" s="440"/>
      <c r="I116" s="440"/>
      <c r="J116" s="440"/>
      <c r="K116" s="440"/>
      <c r="L116" s="440"/>
      <c r="M116" s="440"/>
      <c r="N116" s="440"/>
      <c r="O116" s="440"/>
      <c r="P116" s="440"/>
      <c r="Q116" s="440"/>
      <c r="R116" s="440"/>
      <c r="S116" s="440"/>
      <c r="T116" s="440"/>
      <c r="U116" s="440"/>
      <c r="V116" s="440"/>
      <c r="W116" s="440"/>
      <c r="X116" s="440"/>
      <c r="Y116" s="440"/>
      <c r="Z116" s="440"/>
      <c r="AA116" s="440"/>
      <c r="AB116" s="440"/>
      <c r="AC116" s="440"/>
      <c r="AD116" s="440"/>
      <c r="AE116" s="440"/>
      <c r="AF116" s="440"/>
      <c r="AG116" s="440"/>
      <c r="AH116" s="440"/>
      <c r="AI116" s="440"/>
      <c r="AJ116" s="440"/>
      <c r="AK116" s="440"/>
      <c r="AL116" s="440"/>
      <c r="AM116" s="440"/>
      <c r="AN116" s="440"/>
      <c r="AO116" s="440"/>
      <c r="AP116" s="440"/>
      <c r="AQ116" s="440"/>
      <c r="AR116" s="440"/>
      <c r="AS116" s="440"/>
      <c r="AT116" s="440"/>
      <c r="AU116" s="440"/>
      <c r="AV116" s="440"/>
      <c r="AW116" s="440"/>
      <c r="AX116" s="440"/>
      <c r="AY116" s="440"/>
      <c r="AZ116" s="440"/>
      <c r="BA116" s="440"/>
      <c r="BB116" s="440"/>
      <c r="BC116" s="440"/>
      <c r="BD116" s="440"/>
      <c r="BE116" s="440"/>
      <c r="BF116" s="440"/>
      <c r="BG116" s="440"/>
      <c r="BH116" s="440"/>
      <c r="BI116" s="440"/>
      <c r="BJ116" s="440"/>
      <c r="BK116" s="440"/>
      <c r="BL116" s="440"/>
      <c r="BM116" s="440"/>
      <c r="BN116" s="440"/>
      <c r="BO116" s="440"/>
      <c r="BP116" s="440"/>
      <c r="BQ116" s="440"/>
      <c r="BR116" s="440"/>
      <c r="BS116" s="440"/>
      <c r="BT116" s="440"/>
      <c r="BU116" s="440"/>
      <c r="BV116" s="440"/>
      <c r="BW116" s="440"/>
      <c r="BX116" s="440"/>
      <c r="BY116" s="440"/>
      <c r="BZ116" s="440"/>
      <c r="CA116" s="440"/>
      <c r="CB116" s="440"/>
      <c r="CC116" s="440"/>
      <c r="CD116" s="440"/>
      <c r="CE116" s="440"/>
      <c r="CF116" s="440"/>
      <c r="CG116" s="440"/>
      <c r="CH116" s="440"/>
      <c r="CI116" s="440"/>
      <c r="CJ116" s="440"/>
      <c r="CK116" s="440"/>
      <c r="CL116" s="440"/>
      <c r="CM116" s="440"/>
      <c r="CN116" s="440"/>
      <c r="CO116" s="440"/>
      <c r="CP116" s="440"/>
      <c r="CQ116" s="440"/>
      <c r="CR116" s="440"/>
      <c r="CS116" s="440"/>
      <c r="CT116" s="440"/>
      <c r="CU116" s="440"/>
      <c r="CV116" s="440"/>
      <c r="CW116" s="440"/>
      <c r="CX116" s="440"/>
      <c r="CY116" s="440"/>
      <c r="CZ116" s="440"/>
      <c r="DA116" s="440"/>
      <c r="DB116" s="440"/>
      <c r="DC116" s="440"/>
      <c r="DD116" s="440"/>
      <c r="DE116" s="440"/>
      <c r="DF116" s="440"/>
      <c r="DG116" s="440"/>
      <c r="DH116" s="440"/>
      <c r="DI116" s="440"/>
      <c r="DJ116" s="440"/>
      <c r="DK116" s="440"/>
      <c r="DL116" s="440"/>
      <c r="DM116" s="440"/>
      <c r="DN116" s="440"/>
      <c r="DO116" s="440"/>
      <c r="DP116" s="440"/>
      <c r="DQ116" s="440"/>
      <c r="DR116" s="440"/>
      <c r="DS116" s="440"/>
      <c r="DT116" s="440"/>
      <c r="DU116" s="440"/>
      <c r="DV116" s="440"/>
      <c r="DW116" s="440"/>
      <c r="DX116" s="440"/>
      <c r="DY116" s="440"/>
      <c r="DZ116" s="440"/>
      <c r="EA116" s="440"/>
      <c r="EB116" s="440"/>
      <c r="EC116" s="440"/>
      <c r="ED116" s="440"/>
      <c r="EE116" s="440"/>
      <c r="EF116" s="440"/>
      <c r="EG116" s="440"/>
      <c r="EH116" s="440"/>
      <c r="EI116" s="440"/>
      <c r="EJ116" s="440"/>
      <c r="EK116" s="440"/>
      <c r="EL116" s="440"/>
      <c r="EM116" s="440"/>
      <c r="EN116" s="440"/>
      <c r="EO116" s="440"/>
      <c r="EP116" s="440"/>
      <c r="EQ116" s="440"/>
      <c r="ER116" s="440"/>
      <c r="ES116" s="440"/>
      <c r="ET116" s="440"/>
      <c r="EU116" s="440"/>
      <c r="EV116" s="440"/>
      <c r="EW116" s="440"/>
      <c r="EX116" s="440"/>
      <c r="EY116" s="440"/>
      <c r="EZ116" s="440"/>
      <c r="FA116" s="440"/>
      <c r="FB116" s="440"/>
      <c r="FC116" s="440"/>
      <c r="FD116" s="440"/>
      <c r="FE116" s="440"/>
      <c r="FF116" s="440"/>
      <c r="FG116" s="440"/>
      <c r="FH116" s="440"/>
      <c r="FI116" s="440"/>
      <c r="FJ116" s="440"/>
      <c r="FK116" s="440"/>
      <c r="FL116" s="440"/>
      <c r="FM116" s="440"/>
      <c r="FN116" s="440"/>
      <c r="FO116" s="440"/>
      <c r="FP116" s="440"/>
      <c r="FQ116" s="440"/>
      <c r="FR116" s="440"/>
      <c r="FS116" s="440"/>
      <c r="FT116" s="440"/>
      <c r="FU116" s="440"/>
      <c r="FV116" s="440"/>
      <c r="FW116" s="440"/>
      <c r="FX116" s="440"/>
      <c r="FY116" s="440"/>
      <c r="FZ116" s="440"/>
      <c r="GA116" s="440"/>
      <c r="GB116" s="440"/>
      <c r="GC116" s="440"/>
      <c r="GD116" s="440"/>
      <c r="GE116" s="440"/>
      <c r="GF116" s="440"/>
      <c r="GG116" s="440"/>
      <c r="GH116" s="440"/>
      <c r="GI116" s="440"/>
      <c r="GJ116" s="440"/>
      <c r="GK116" s="440"/>
      <c r="GL116" s="440"/>
      <c r="GM116" s="440"/>
      <c r="GN116" s="440"/>
      <c r="GO116" s="440"/>
      <c r="GP116" s="440"/>
      <c r="GQ116" s="440"/>
      <c r="GR116" s="440"/>
      <c r="GS116" s="440"/>
      <c r="GT116" s="440"/>
      <c r="GU116" s="440"/>
      <c r="GV116" s="440"/>
      <c r="GW116" s="440"/>
      <c r="GX116" s="440"/>
      <c r="GY116" s="440"/>
      <c r="GZ116" s="440"/>
      <c r="HA116" s="440"/>
      <c r="HB116" s="440"/>
      <c r="HC116" s="440"/>
      <c r="HD116" s="440"/>
      <c r="HE116" s="440"/>
      <c r="HF116" s="440"/>
      <c r="HG116" s="440"/>
      <c r="HH116" s="440"/>
      <c r="HI116" s="440"/>
      <c r="HJ116" s="440"/>
      <c r="HK116" s="440"/>
      <c r="HL116" s="440"/>
      <c r="HM116" s="440"/>
      <c r="HN116" s="440"/>
      <c r="HO116" s="440"/>
      <c r="HP116" s="440"/>
      <c r="HQ116" s="440"/>
      <c r="HR116" s="440"/>
      <c r="HS116" s="440"/>
      <c r="HT116" s="440"/>
      <c r="HU116" s="440"/>
      <c r="HV116" s="440"/>
      <c r="HW116" s="440"/>
      <c r="HX116" s="440"/>
      <c r="HY116" s="440"/>
      <c r="HZ116" s="440"/>
      <c r="IA116" s="440"/>
      <c r="IB116" s="440"/>
      <c r="IC116" s="440"/>
      <c r="ID116" s="440"/>
      <c r="IE116" s="440"/>
      <c r="IF116" s="440"/>
      <c r="IG116" s="440"/>
      <c r="IH116" s="440"/>
      <c r="II116" s="440"/>
      <c r="IJ116" s="440"/>
      <c r="IK116" s="440"/>
      <c r="IL116" s="440"/>
      <c r="IM116" s="440"/>
      <c r="IN116" s="440"/>
      <c r="IO116" s="440"/>
      <c r="IP116" s="440"/>
      <c r="IQ116" s="440"/>
      <c r="IR116" s="440"/>
      <c r="IS116" s="440"/>
      <c r="IT116" s="440"/>
      <c r="IU116" s="440"/>
      <c r="IV116" s="440"/>
      <c r="IW116" s="440"/>
      <c r="IX116" s="440"/>
      <c r="IY116" s="440"/>
      <c r="IZ116" s="440"/>
      <c r="JA116" s="440"/>
      <c r="JB116" s="440"/>
      <c r="JC116" s="440"/>
      <c r="JD116" s="440"/>
      <c r="JE116" s="440"/>
      <c r="JF116" s="440"/>
      <c r="JG116" s="440"/>
      <c r="JH116" s="440"/>
      <c r="JI116" s="440"/>
      <c r="JJ116" s="440"/>
      <c r="JK116" s="440"/>
      <c r="JL116" s="440"/>
      <c r="JM116" s="440"/>
      <c r="JN116" s="440"/>
      <c r="JO116" s="440"/>
      <c r="JP116" s="440"/>
      <c r="JQ116" s="440"/>
      <c r="JR116" s="440"/>
      <c r="JS116" s="440"/>
      <c r="JT116" s="440"/>
      <c r="JU116" s="440"/>
      <c r="JV116" s="440"/>
      <c r="JW116" s="440"/>
      <c r="JX116" s="440"/>
      <c r="JY116" s="440"/>
      <c r="JZ116" s="440"/>
      <c r="KA116" s="440"/>
      <c r="KB116" s="440"/>
      <c r="KC116" s="440"/>
      <c r="KD116" s="440"/>
      <c r="KE116" s="440"/>
      <c r="KF116" s="440"/>
      <c r="KG116" s="440"/>
      <c r="KH116" s="440"/>
      <c r="KI116" s="440"/>
      <c r="KJ116" s="440"/>
      <c r="KK116" s="440"/>
      <c r="KL116" s="440"/>
      <c r="KM116" s="440"/>
      <c r="KN116" s="440"/>
      <c r="KO116" s="440"/>
      <c r="KP116" s="440"/>
      <c r="KQ116" s="440"/>
      <c r="KR116" s="440"/>
      <c r="KS116" s="440"/>
      <c r="KT116" s="440"/>
      <c r="KU116" s="440"/>
      <c r="KV116" s="440"/>
      <c r="KW116" s="440"/>
      <c r="KX116" s="440"/>
      <c r="KY116" s="440"/>
      <c r="KZ116" s="440"/>
      <c r="LA116" s="440"/>
      <c r="LB116" s="440"/>
      <c r="LC116" s="440"/>
      <c r="LD116" s="440"/>
      <c r="LE116" s="440"/>
      <c r="LF116" s="440"/>
      <c r="LG116" s="440"/>
      <c r="LH116" s="440"/>
      <c r="LI116" s="440"/>
      <c r="LJ116" s="440"/>
      <c r="LK116" s="440"/>
      <c r="LL116" s="440"/>
      <c r="LM116" s="440"/>
      <c r="LN116" s="440"/>
      <c r="LO116" s="440"/>
      <c r="LP116" s="440"/>
      <c r="LQ116" s="440"/>
      <c r="LR116" s="440"/>
      <c r="LS116" s="440"/>
      <c r="LT116" s="440"/>
      <c r="LU116" s="440"/>
      <c r="LV116" s="440"/>
      <c r="LW116" s="440"/>
      <c r="LX116" s="440"/>
      <c r="LY116" s="440"/>
      <c r="LZ116" s="440"/>
      <c r="MA116" s="440"/>
      <c r="MB116" s="440"/>
      <c r="MC116" s="440"/>
      <c r="MD116" s="440"/>
      <c r="ME116" s="440"/>
      <c r="MF116" s="440"/>
      <c r="MG116" s="440"/>
      <c r="MH116" s="440"/>
      <c r="MI116" s="440"/>
      <c r="MJ116" s="440"/>
      <c r="MK116" s="440"/>
      <c r="ML116" s="440"/>
      <c r="MM116" s="440"/>
      <c r="MN116" s="440"/>
      <c r="MO116" s="440"/>
      <c r="MP116" s="440"/>
      <c r="MQ116" s="440"/>
      <c r="MR116" s="440"/>
      <c r="MS116" s="440"/>
      <c r="MT116" s="440"/>
      <c r="MU116" s="440"/>
      <c r="MV116" s="440"/>
      <c r="MW116" s="440"/>
      <c r="MX116" s="440"/>
      <c r="MY116" s="440"/>
      <c r="MZ116" s="440"/>
      <c r="NA116" s="440"/>
      <c r="NB116" s="440"/>
      <c r="NC116" s="440"/>
      <c r="ND116" s="440"/>
      <c r="NE116" s="440"/>
      <c r="NF116" s="440"/>
      <c r="NG116" s="440"/>
      <c r="NH116" s="440"/>
      <c r="NI116" s="440"/>
      <c r="NJ116" s="440"/>
      <c r="NK116" s="440"/>
      <c r="NL116" s="440"/>
      <c r="NM116" s="440"/>
      <c r="NN116" s="440"/>
      <c r="NO116" s="440"/>
      <c r="NP116" s="440"/>
      <c r="NQ116" s="440"/>
      <c r="NR116" s="440"/>
      <c r="NS116" s="440"/>
      <c r="NT116" s="440"/>
      <c r="NU116" s="440"/>
      <c r="NV116" s="440"/>
      <c r="NW116" s="440"/>
      <c r="NX116" s="440"/>
      <c r="NY116" s="440"/>
      <c r="NZ116" s="440"/>
      <c r="OA116" s="440"/>
      <c r="OB116" s="440"/>
      <c r="OC116" s="440"/>
      <c r="OD116" s="440"/>
      <c r="OE116" s="440"/>
      <c r="OF116" s="440"/>
      <c r="OG116" s="440"/>
      <c r="OH116" s="440"/>
      <c r="OI116" s="440"/>
      <c r="OJ116" s="440"/>
      <c r="OK116" s="440"/>
      <c r="OL116" s="440"/>
      <c r="OM116" s="440"/>
      <c r="ON116" s="440"/>
      <c r="OO116" s="440"/>
      <c r="OP116" s="440"/>
      <c r="OQ116" s="440"/>
      <c r="OR116" s="440"/>
      <c r="OS116" s="440"/>
      <c r="OT116" s="440"/>
      <c r="OU116" s="440"/>
      <c r="OV116" s="440"/>
      <c r="OW116" s="440"/>
      <c r="OX116" s="440"/>
      <c r="OY116" s="440"/>
      <c r="OZ116" s="440"/>
      <c r="PA116" s="440"/>
      <c r="PB116" s="440"/>
      <c r="PC116" s="440"/>
      <c r="PD116" s="440"/>
      <c r="PE116" s="440"/>
      <c r="PF116" s="440"/>
      <c r="PG116" s="440"/>
      <c r="PH116" s="440"/>
      <c r="PI116" s="440"/>
      <c r="PJ116" s="440"/>
      <c r="PK116" s="440"/>
      <c r="PL116" s="440"/>
      <c r="PM116" s="440"/>
      <c r="PN116" s="440"/>
      <c r="PO116" s="440"/>
      <c r="PP116" s="440"/>
      <c r="PQ116" s="440"/>
      <c r="PR116" s="440"/>
      <c r="PS116" s="440"/>
      <c r="PT116" s="440"/>
      <c r="PU116" s="440"/>
      <c r="PV116" s="440"/>
      <c r="PW116" s="440"/>
      <c r="PX116" s="440"/>
      <c r="PY116" s="440"/>
      <c r="PZ116" s="440"/>
      <c r="QA116" s="440"/>
      <c r="QB116" s="440"/>
      <c r="QC116" s="440"/>
      <c r="QD116" s="440"/>
      <c r="QE116" s="440"/>
      <c r="QF116" s="440"/>
      <c r="QG116" s="440"/>
      <c r="QH116" s="440"/>
      <c r="QI116" s="440"/>
      <c r="QJ116" s="440"/>
      <c r="QK116" s="440"/>
      <c r="QL116" s="440"/>
      <c r="QM116" s="440"/>
      <c r="QN116" s="440"/>
      <c r="QO116" s="440"/>
      <c r="QP116" s="440"/>
      <c r="QQ116" s="440"/>
      <c r="QR116" s="440"/>
      <c r="QS116" s="440"/>
      <c r="QT116" s="440"/>
      <c r="QU116" s="440"/>
      <c r="QV116" s="440"/>
      <c r="QW116" s="440"/>
      <c r="QX116" s="440"/>
      <c r="QY116" s="440"/>
      <c r="QZ116" s="440"/>
      <c r="RA116" s="440"/>
      <c r="RB116" s="440"/>
      <c r="RC116" s="440"/>
      <c r="RD116" s="440"/>
      <c r="RE116" s="440"/>
      <c r="RF116" s="440"/>
      <c r="RG116" s="440"/>
      <c r="RH116" s="440"/>
      <c r="RI116" s="440"/>
      <c r="RJ116" s="440"/>
      <c r="RK116" s="440"/>
      <c r="RL116" s="440"/>
      <c r="RM116" s="440"/>
      <c r="RN116" s="440"/>
      <c r="RO116" s="440"/>
      <c r="RP116" s="440"/>
      <c r="RQ116" s="440"/>
      <c r="RR116" s="440"/>
      <c r="RS116" s="440"/>
      <c r="RT116" s="440"/>
      <c r="RU116" s="440"/>
      <c r="RV116" s="440"/>
      <c r="RW116" s="440"/>
      <c r="RX116" s="440"/>
      <c r="RY116" s="440"/>
      <c r="RZ116" s="440"/>
      <c r="SA116" s="440"/>
      <c r="SB116" s="440"/>
      <c r="SC116" s="440"/>
      <c r="SD116" s="440"/>
      <c r="SE116" s="440"/>
      <c r="SF116" s="440"/>
      <c r="SG116" s="440"/>
      <c r="SH116" s="440"/>
      <c r="SI116" s="440"/>
      <c r="SJ116" s="440"/>
      <c r="SK116" s="440"/>
      <c r="SL116" s="440"/>
      <c r="SM116" s="440"/>
    </row>
    <row r="117" spans="1:507" x14ac:dyDescent="0.25">
      <c r="A117" s="440"/>
      <c r="B117" s="440"/>
      <c r="C117" s="441"/>
      <c r="D117" s="440"/>
      <c r="E117" s="440"/>
      <c r="F117" s="440"/>
      <c r="G117" s="440"/>
      <c r="H117" s="440"/>
      <c r="I117" s="440"/>
      <c r="J117" s="440"/>
      <c r="K117" s="440"/>
      <c r="L117" s="440"/>
      <c r="M117" s="440"/>
      <c r="N117" s="440"/>
      <c r="O117" s="440"/>
      <c r="P117" s="440"/>
      <c r="Q117" s="440"/>
      <c r="R117" s="440"/>
      <c r="S117" s="440"/>
      <c r="T117" s="440"/>
      <c r="U117" s="440"/>
      <c r="V117" s="440"/>
      <c r="W117" s="440"/>
      <c r="X117" s="440"/>
      <c r="Y117" s="440"/>
      <c r="Z117" s="440"/>
      <c r="AA117" s="440"/>
      <c r="AB117" s="440"/>
      <c r="AC117" s="440"/>
      <c r="AD117" s="440"/>
      <c r="AE117" s="440"/>
      <c r="AF117" s="440"/>
      <c r="AG117" s="440"/>
      <c r="AH117" s="440"/>
      <c r="AI117" s="440"/>
      <c r="AJ117" s="440"/>
      <c r="AK117" s="440"/>
      <c r="AL117" s="440"/>
      <c r="AM117" s="440"/>
      <c r="AN117" s="440"/>
      <c r="AO117" s="440"/>
      <c r="AP117" s="440"/>
      <c r="AQ117" s="440"/>
      <c r="AR117" s="440"/>
      <c r="AS117" s="440"/>
      <c r="AT117" s="440"/>
      <c r="AU117" s="440"/>
      <c r="AV117" s="440"/>
      <c r="AW117" s="440"/>
      <c r="AX117" s="440"/>
      <c r="AY117" s="440"/>
      <c r="AZ117" s="440"/>
      <c r="BA117" s="440"/>
      <c r="BB117" s="440"/>
      <c r="BC117" s="440"/>
      <c r="BD117" s="440"/>
      <c r="BE117" s="440"/>
      <c r="BF117" s="440"/>
      <c r="BG117" s="440"/>
      <c r="BH117" s="440"/>
      <c r="BI117" s="440"/>
      <c r="BJ117" s="440"/>
      <c r="BK117" s="440"/>
      <c r="BL117" s="440"/>
      <c r="BM117" s="440"/>
      <c r="BN117" s="440"/>
      <c r="BO117" s="440"/>
      <c r="BP117" s="440"/>
      <c r="BQ117" s="440"/>
      <c r="BR117" s="440"/>
      <c r="BS117" s="440"/>
      <c r="BT117" s="440"/>
      <c r="BU117" s="440"/>
      <c r="BV117" s="440"/>
      <c r="BW117" s="440"/>
      <c r="BX117" s="440"/>
      <c r="BY117" s="440"/>
      <c r="BZ117" s="440"/>
      <c r="CA117" s="440"/>
      <c r="CB117" s="440"/>
      <c r="CC117" s="440"/>
      <c r="CD117" s="440"/>
      <c r="CE117" s="440"/>
      <c r="CF117" s="440"/>
      <c r="CG117" s="440"/>
      <c r="CH117" s="440"/>
      <c r="CI117" s="440"/>
      <c r="CJ117" s="440"/>
      <c r="CK117" s="440"/>
      <c r="CL117" s="440"/>
      <c r="CM117" s="440"/>
      <c r="CN117" s="440"/>
      <c r="CO117" s="440"/>
      <c r="CP117" s="440"/>
      <c r="CQ117" s="440"/>
      <c r="CR117" s="440"/>
      <c r="CS117" s="440"/>
      <c r="CT117" s="440"/>
      <c r="CU117" s="440"/>
      <c r="CV117" s="440"/>
      <c r="CW117" s="440"/>
      <c r="CX117" s="440"/>
      <c r="CY117" s="440"/>
      <c r="CZ117" s="440"/>
      <c r="DA117" s="440"/>
      <c r="DB117" s="440"/>
      <c r="DC117" s="440"/>
      <c r="DD117" s="440"/>
      <c r="DE117" s="440"/>
      <c r="DF117" s="440"/>
      <c r="DG117" s="440"/>
      <c r="DH117" s="440"/>
      <c r="DI117" s="440"/>
      <c r="DJ117" s="440"/>
      <c r="DK117" s="440"/>
      <c r="DL117" s="440"/>
      <c r="DM117" s="440"/>
      <c r="DN117" s="440"/>
      <c r="DO117" s="440"/>
      <c r="DP117" s="440"/>
      <c r="DQ117" s="440"/>
      <c r="DR117" s="440"/>
      <c r="DS117" s="440"/>
      <c r="DT117" s="440"/>
      <c r="DU117" s="440"/>
      <c r="DV117" s="440"/>
      <c r="DW117" s="440"/>
      <c r="DX117" s="440"/>
      <c r="DY117" s="440"/>
      <c r="DZ117" s="440"/>
      <c r="EA117" s="440"/>
      <c r="EB117" s="440"/>
      <c r="EC117" s="440"/>
      <c r="ED117" s="440"/>
      <c r="EE117" s="440"/>
      <c r="EF117" s="440"/>
      <c r="EG117" s="440"/>
      <c r="EH117" s="440"/>
      <c r="EI117" s="440"/>
      <c r="EJ117" s="440"/>
      <c r="EK117" s="440"/>
      <c r="EL117" s="440"/>
      <c r="EM117" s="440"/>
      <c r="EN117" s="440"/>
      <c r="EO117" s="440"/>
      <c r="EP117" s="440"/>
      <c r="EQ117" s="440"/>
      <c r="ER117" s="440"/>
      <c r="ES117" s="440"/>
      <c r="ET117" s="440"/>
      <c r="EU117" s="440"/>
      <c r="EV117" s="440"/>
      <c r="EW117" s="440"/>
      <c r="EX117" s="440"/>
      <c r="EY117" s="440"/>
      <c r="EZ117" s="440"/>
      <c r="FA117" s="440"/>
      <c r="FB117" s="440"/>
      <c r="FC117" s="440"/>
      <c r="FD117" s="440"/>
      <c r="FE117" s="440"/>
      <c r="FF117" s="440"/>
      <c r="FG117" s="440"/>
      <c r="FH117" s="440"/>
      <c r="FI117" s="440"/>
      <c r="FJ117" s="440"/>
      <c r="FK117" s="440"/>
      <c r="FL117" s="440"/>
      <c r="FM117" s="440"/>
      <c r="FN117" s="440"/>
      <c r="FO117" s="440"/>
      <c r="FP117" s="440"/>
      <c r="FQ117" s="440"/>
      <c r="FR117" s="440"/>
      <c r="FS117" s="440"/>
      <c r="FT117" s="440"/>
      <c r="FU117" s="440"/>
      <c r="FV117" s="440"/>
      <c r="FW117" s="440"/>
      <c r="FX117" s="440"/>
      <c r="FY117" s="440"/>
      <c r="FZ117" s="440"/>
      <c r="GA117" s="440"/>
      <c r="GB117" s="440"/>
      <c r="GC117" s="440"/>
      <c r="GD117" s="440"/>
      <c r="GE117" s="440"/>
      <c r="GF117" s="440"/>
      <c r="GG117" s="440"/>
      <c r="GH117" s="440"/>
      <c r="GI117" s="440"/>
      <c r="GJ117" s="440"/>
      <c r="GK117" s="440"/>
      <c r="GL117" s="440"/>
      <c r="GM117" s="440"/>
      <c r="GN117" s="440"/>
      <c r="GO117" s="440"/>
      <c r="GP117" s="440"/>
      <c r="GQ117" s="440"/>
      <c r="GR117" s="440"/>
      <c r="GS117" s="440"/>
      <c r="GT117" s="440"/>
      <c r="GU117" s="440"/>
      <c r="GV117" s="440"/>
      <c r="GW117" s="440"/>
      <c r="GX117" s="440"/>
      <c r="GY117" s="440"/>
      <c r="GZ117" s="440"/>
      <c r="HA117" s="440"/>
      <c r="HB117" s="440"/>
      <c r="HC117" s="440"/>
      <c r="HD117" s="440"/>
      <c r="HE117" s="440"/>
      <c r="HF117" s="440"/>
      <c r="HG117" s="440"/>
      <c r="HH117" s="440"/>
      <c r="HI117" s="440"/>
      <c r="HJ117" s="440"/>
      <c r="HK117" s="440"/>
      <c r="HL117" s="440"/>
      <c r="HM117" s="440"/>
      <c r="HN117" s="440"/>
      <c r="HO117" s="440"/>
      <c r="HP117" s="440"/>
      <c r="HQ117" s="440"/>
      <c r="HR117" s="440"/>
      <c r="HS117" s="440"/>
      <c r="HT117" s="440"/>
      <c r="HU117" s="440"/>
      <c r="HV117" s="440"/>
      <c r="HW117" s="440"/>
      <c r="HX117" s="440"/>
      <c r="HY117" s="440"/>
      <c r="HZ117" s="440"/>
      <c r="IA117" s="440"/>
      <c r="IB117" s="440"/>
      <c r="IC117" s="440"/>
      <c r="ID117" s="440"/>
      <c r="IE117" s="440"/>
      <c r="IF117" s="440"/>
      <c r="IG117" s="440"/>
      <c r="IH117" s="440"/>
      <c r="II117" s="440"/>
      <c r="IJ117" s="440"/>
      <c r="IK117" s="440"/>
      <c r="IL117" s="440"/>
      <c r="IM117" s="440"/>
      <c r="IN117" s="440"/>
      <c r="IO117" s="440"/>
      <c r="IP117" s="440"/>
      <c r="IQ117" s="440"/>
      <c r="IR117" s="440"/>
      <c r="IS117" s="440"/>
      <c r="IT117" s="440"/>
      <c r="IU117" s="440"/>
      <c r="IV117" s="440"/>
      <c r="IW117" s="440"/>
      <c r="IX117" s="440"/>
      <c r="IY117" s="440"/>
      <c r="IZ117" s="440"/>
      <c r="JA117" s="440"/>
      <c r="JB117" s="440"/>
      <c r="JC117" s="440"/>
      <c r="JD117" s="440"/>
      <c r="JE117" s="440"/>
      <c r="JF117" s="440"/>
      <c r="JG117" s="440"/>
      <c r="JH117" s="440"/>
      <c r="JI117" s="440"/>
      <c r="JJ117" s="440"/>
      <c r="JK117" s="440"/>
      <c r="JL117" s="440"/>
      <c r="JM117" s="440"/>
      <c r="JN117" s="440"/>
      <c r="JO117" s="440"/>
      <c r="JP117" s="440"/>
      <c r="JQ117" s="440"/>
      <c r="JR117" s="440"/>
      <c r="JS117" s="440"/>
      <c r="JT117" s="440"/>
      <c r="JU117" s="440"/>
      <c r="JV117" s="440"/>
      <c r="JW117" s="440"/>
      <c r="JX117" s="440"/>
      <c r="JY117" s="440"/>
      <c r="JZ117" s="440"/>
      <c r="KA117" s="440"/>
      <c r="KB117" s="440"/>
      <c r="KC117" s="440"/>
      <c r="KD117" s="440"/>
      <c r="KE117" s="440"/>
      <c r="KF117" s="440"/>
      <c r="KG117" s="440"/>
      <c r="KH117" s="440"/>
      <c r="KI117" s="440"/>
      <c r="KJ117" s="440"/>
      <c r="KK117" s="440"/>
      <c r="KL117" s="440"/>
      <c r="KM117" s="440"/>
      <c r="KN117" s="440"/>
      <c r="KO117" s="440"/>
      <c r="KP117" s="440"/>
      <c r="KQ117" s="440"/>
      <c r="KR117" s="440"/>
      <c r="KS117" s="440"/>
      <c r="KT117" s="440"/>
      <c r="KU117" s="440"/>
      <c r="KV117" s="440"/>
      <c r="KW117" s="440"/>
      <c r="KX117" s="440"/>
      <c r="KY117" s="440"/>
      <c r="KZ117" s="440"/>
      <c r="LA117" s="440"/>
      <c r="LB117" s="440"/>
      <c r="LC117" s="440"/>
      <c r="LD117" s="440"/>
      <c r="LE117" s="440"/>
      <c r="LF117" s="440"/>
      <c r="LG117" s="440"/>
      <c r="LH117" s="440"/>
      <c r="LI117" s="440"/>
      <c r="LJ117" s="440"/>
      <c r="LK117" s="440"/>
      <c r="LL117" s="440"/>
      <c r="LM117" s="440"/>
      <c r="LN117" s="440"/>
      <c r="LO117" s="440"/>
      <c r="LP117" s="440"/>
      <c r="LQ117" s="440"/>
      <c r="LR117" s="440"/>
      <c r="LS117" s="440"/>
      <c r="LT117" s="440"/>
      <c r="LU117" s="440"/>
      <c r="LV117" s="440"/>
      <c r="LW117" s="440"/>
      <c r="LX117" s="440"/>
      <c r="LY117" s="440"/>
      <c r="LZ117" s="440"/>
      <c r="MA117" s="440"/>
      <c r="MB117" s="440"/>
      <c r="MC117" s="440"/>
      <c r="MD117" s="440"/>
      <c r="ME117" s="440"/>
      <c r="MF117" s="440"/>
      <c r="MG117" s="440"/>
      <c r="MH117" s="440"/>
      <c r="MI117" s="440"/>
      <c r="MJ117" s="440"/>
      <c r="MK117" s="440"/>
      <c r="ML117" s="440"/>
      <c r="MM117" s="440"/>
      <c r="MN117" s="440"/>
      <c r="MO117" s="440"/>
      <c r="MP117" s="440"/>
      <c r="MQ117" s="440"/>
      <c r="MR117" s="440"/>
      <c r="MS117" s="440"/>
      <c r="MT117" s="440"/>
      <c r="MU117" s="440"/>
      <c r="MV117" s="440"/>
      <c r="MW117" s="440"/>
      <c r="MX117" s="440"/>
      <c r="MY117" s="440"/>
      <c r="MZ117" s="440"/>
      <c r="NA117" s="440"/>
      <c r="NB117" s="440"/>
      <c r="NC117" s="440"/>
      <c r="ND117" s="440"/>
      <c r="NE117" s="440"/>
      <c r="NF117" s="440"/>
      <c r="NG117" s="440"/>
      <c r="NH117" s="440"/>
      <c r="NI117" s="440"/>
      <c r="NJ117" s="440"/>
      <c r="NK117" s="440"/>
      <c r="NL117" s="440"/>
      <c r="NM117" s="440"/>
      <c r="NN117" s="440"/>
      <c r="NO117" s="440"/>
      <c r="NP117" s="440"/>
      <c r="NQ117" s="440"/>
      <c r="NR117" s="440"/>
      <c r="NS117" s="440"/>
      <c r="NT117" s="440"/>
      <c r="NU117" s="440"/>
      <c r="NV117" s="440"/>
      <c r="NW117" s="440"/>
      <c r="NX117" s="440"/>
      <c r="NY117" s="440"/>
      <c r="NZ117" s="440"/>
      <c r="OA117" s="440"/>
      <c r="OB117" s="440"/>
      <c r="OC117" s="440"/>
      <c r="OD117" s="440"/>
      <c r="OE117" s="440"/>
      <c r="OF117" s="440"/>
      <c r="OG117" s="440"/>
      <c r="OH117" s="440"/>
      <c r="OI117" s="440"/>
      <c r="OJ117" s="440"/>
      <c r="OK117" s="440"/>
      <c r="OL117" s="440"/>
      <c r="OM117" s="440"/>
      <c r="ON117" s="440"/>
      <c r="OO117" s="440"/>
      <c r="OP117" s="440"/>
      <c r="OQ117" s="440"/>
      <c r="OR117" s="440"/>
      <c r="OS117" s="440"/>
      <c r="OT117" s="440"/>
      <c r="OU117" s="440"/>
      <c r="OV117" s="440"/>
      <c r="OW117" s="440"/>
      <c r="OX117" s="440"/>
      <c r="OY117" s="440"/>
      <c r="OZ117" s="440"/>
      <c r="PA117" s="440"/>
      <c r="PB117" s="440"/>
      <c r="PC117" s="440"/>
      <c r="PD117" s="440"/>
      <c r="PE117" s="440"/>
      <c r="PF117" s="440"/>
      <c r="PG117" s="440"/>
      <c r="PH117" s="440"/>
      <c r="PI117" s="440"/>
      <c r="PJ117" s="440"/>
      <c r="PK117" s="440"/>
      <c r="PL117" s="440"/>
      <c r="PM117" s="440"/>
      <c r="PN117" s="440"/>
      <c r="PO117" s="440"/>
      <c r="PP117" s="440"/>
      <c r="PQ117" s="440"/>
      <c r="PR117" s="440"/>
      <c r="PS117" s="440"/>
      <c r="PT117" s="440"/>
      <c r="PU117" s="440"/>
      <c r="PV117" s="440"/>
      <c r="PW117" s="440"/>
      <c r="PX117" s="440"/>
      <c r="PY117" s="440"/>
      <c r="PZ117" s="440"/>
      <c r="QA117" s="440"/>
      <c r="QB117" s="440"/>
      <c r="QC117" s="440"/>
      <c r="QD117" s="440"/>
      <c r="QE117" s="440"/>
      <c r="QF117" s="440"/>
      <c r="QG117" s="440"/>
      <c r="QH117" s="440"/>
      <c r="QI117" s="440"/>
      <c r="QJ117" s="440"/>
      <c r="QK117" s="440"/>
      <c r="QL117" s="440"/>
      <c r="QM117" s="440"/>
      <c r="QN117" s="440"/>
      <c r="QO117" s="440"/>
      <c r="QP117" s="440"/>
      <c r="QQ117" s="440"/>
      <c r="QR117" s="440"/>
      <c r="QS117" s="440"/>
      <c r="QT117" s="440"/>
      <c r="QU117" s="440"/>
      <c r="QV117" s="440"/>
      <c r="QW117" s="440"/>
      <c r="QX117" s="440"/>
      <c r="QY117" s="440"/>
      <c r="QZ117" s="440"/>
      <c r="RA117" s="440"/>
      <c r="RB117" s="440"/>
      <c r="RC117" s="440"/>
      <c r="RD117" s="440"/>
      <c r="RE117" s="440"/>
      <c r="RF117" s="440"/>
      <c r="RG117" s="440"/>
      <c r="RH117" s="440"/>
      <c r="RI117" s="440"/>
      <c r="RJ117" s="440"/>
      <c r="RK117" s="440"/>
      <c r="RL117" s="440"/>
      <c r="RM117" s="440"/>
      <c r="RN117" s="440"/>
      <c r="RO117" s="440"/>
      <c r="RP117" s="440"/>
      <c r="RQ117" s="440"/>
      <c r="RR117" s="440"/>
      <c r="RS117" s="440"/>
      <c r="RT117" s="440"/>
      <c r="RU117" s="440"/>
      <c r="RV117" s="440"/>
      <c r="RW117" s="440"/>
      <c r="RX117" s="440"/>
      <c r="RY117" s="440"/>
      <c r="RZ117" s="440"/>
      <c r="SA117" s="440"/>
      <c r="SB117" s="440"/>
      <c r="SC117" s="440"/>
      <c r="SD117" s="440"/>
      <c r="SE117" s="440"/>
      <c r="SF117" s="440"/>
      <c r="SG117" s="440"/>
      <c r="SH117" s="440"/>
      <c r="SI117" s="440"/>
      <c r="SJ117" s="440"/>
      <c r="SK117" s="440"/>
      <c r="SL117" s="440"/>
      <c r="SM117" s="440"/>
    </row>
    <row r="118" spans="1:507" x14ac:dyDescent="0.25">
      <c r="A118" s="440"/>
      <c r="B118" s="440"/>
      <c r="C118" s="441"/>
      <c r="D118" s="440"/>
      <c r="E118" s="440"/>
      <c r="F118" s="440"/>
      <c r="G118" s="440"/>
      <c r="H118" s="440"/>
      <c r="I118" s="440"/>
      <c r="J118" s="440"/>
      <c r="K118" s="440"/>
      <c r="L118" s="440"/>
      <c r="M118" s="440"/>
      <c r="N118" s="440"/>
      <c r="O118" s="440"/>
      <c r="P118" s="440"/>
      <c r="Q118" s="440"/>
      <c r="R118" s="440"/>
      <c r="S118" s="440"/>
      <c r="T118" s="440"/>
      <c r="U118" s="440"/>
      <c r="V118" s="440"/>
      <c r="W118" s="440"/>
      <c r="X118" s="440"/>
      <c r="Y118" s="440"/>
      <c r="Z118" s="440"/>
      <c r="AA118" s="440"/>
      <c r="AB118" s="440"/>
      <c r="AC118" s="440"/>
      <c r="AD118" s="440"/>
      <c r="AE118" s="440"/>
      <c r="AF118" s="440"/>
      <c r="AG118" s="440"/>
      <c r="AH118" s="440"/>
      <c r="AI118" s="440"/>
      <c r="AJ118" s="440"/>
      <c r="AK118" s="440"/>
      <c r="AL118" s="440"/>
      <c r="AM118" s="440"/>
      <c r="AN118" s="440"/>
      <c r="AO118" s="440"/>
      <c r="AP118" s="440"/>
      <c r="AQ118" s="440"/>
      <c r="AR118" s="440"/>
      <c r="AS118" s="440"/>
      <c r="AT118" s="440"/>
      <c r="AU118" s="440"/>
      <c r="AV118" s="440"/>
      <c r="AW118" s="440"/>
      <c r="AX118" s="440"/>
      <c r="AY118" s="440"/>
      <c r="AZ118" s="440"/>
      <c r="BA118" s="440"/>
      <c r="BB118" s="440"/>
      <c r="BC118" s="440"/>
      <c r="BD118" s="440"/>
      <c r="BE118" s="440"/>
      <c r="BF118" s="440"/>
      <c r="BG118" s="440"/>
      <c r="BH118" s="440"/>
      <c r="BI118" s="440"/>
      <c r="BJ118" s="440"/>
      <c r="BK118" s="440"/>
      <c r="BL118" s="440"/>
      <c r="BM118" s="440"/>
      <c r="BN118" s="440"/>
      <c r="BO118" s="440"/>
      <c r="BP118" s="440"/>
      <c r="BQ118" s="440"/>
      <c r="BR118" s="440"/>
      <c r="BS118" s="440"/>
      <c r="BT118" s="440"/>
      <c r="BU118" s="440"/>
      <c r="BV118" s="440"/>
      <c r="BW118" s="440"/>
      <c r="BX118" s="440"/>
      <c r="BY118" s="440"/>
      <c r="BZ118" s="440"/>
      <c r="CA118" s="440"/>
      <c r="CB118" s="440"/>
      <c r="CC118" s="440"/>
      <c r="CD118" s="440"/>
      <c r="CE118" s="440"/>
      <c r="CF118" s="440"/>
      <c r="CG118" s="440"/>
      <c r="CH118" s="440"/>
      <c r="CI118" s="440"/>
      <c r="CJ118" s="440"/>
      <c r="CK118" s="440"/>
      <c r="CL118" s="440"/>
      <c r="CM118" s="440"/>
      <c r="CN118" s="440"/>
      <c r="CO118" s="440"/>
      <c r="CP118" s="440"/>
      <c r="CQ118" s="440"/>
      <c r="CR118" s="440"/>
      <c r="CS118" s="440"/>
      <c r="CT118" s="440"/>
      <c r="CU118" s="440"/>
      <c r="CV118" s="440"/>
      <c r="CW118" s="440"/>
      <c r="CX118" s="440"/>
      <c r="CY118" s="440"/>
      <c r="CZ118" s="440"/>
      <c r="DA118" s="440"/>
      <c r="DB118" s="440"/>
      <c r="DC118" s="440"/>
      <c r="DD118" s="440"/>
      <c r="DE118" s="440"/>
      <c r="DF118" s="440"/>
      <c r="DG118" s="440"/>
      <c r="DH118" s="440"/>
      <c r="DI118" s="440"/>
      <c r="DJ118" s="440"/>
      <c r="DK118" s="440"/>
      <c r="DL118" s="440"/>
      <c r="DM118" s="440"/>
      <c r="DN118" s="440"/>
      <c r="DO118" s="440"/>
      <c r="DP118" s="440"/>
      <c r="DQ118" s="440"/>
      <c r="DR118" s="440"/>
      <c r="DS118" s="440"/>
      <c r="DT118" s="440"/>
      <c r="DU118" s="440"/>
      <c r="DV118" s="440"/>
      <c r="DW118" s="440"/>
      <c r="DX118" s="440"/>
      <c r="DY118" s="440"/>
      <c r="DZ118" s="440"/>
      <c r="EA118" s="440"/>
      <c r="EB118" s="440"/>
      <c r="EC118" s="440"/>
      <c r="ED118" s="440"/>
      <c r="EE118" s="440"/>
      <c r="EF118" s="440"/>
      <c r="EG118" s="440"/>
      <c r="EH118" s="440"/>
      <c r="EI118" s="440"/>
      <c r="EJ118" s="440"/>
      <c r="EK118" s="440"/>
      <c r="EL118" s="440"/>
      <c r="EM118" s="440"/>
      <c r="EN118" s="440"/>
      <c r="EO118" s="440"/>
      <c r="EP118" s="440"/>
      <c r="EQ118" s="440"/>
      <c r="ER118" s="440"/>
      <c r="ES118" s="440"/>
      <c r="ET118" s="440"/>
      <c r="EU118" s="440"/>
      <c r="EV118" s="440"/>
      <c r="EW118" s="440"/>
      <c r="EX118" s="440"/>
      <c r="EY118" s="440"/>
      <c r="EZ118" s="440"/>
      <c r="FA118" s="440"/>
      <c r="FB118" s="440"/>
      <c r="FC118" s="440"/>
      <c r="FD118" s="440"/>
      <c r="FE118" s="440"/>
      <c r="FF118" s="440"/>
      <c r="FG118" s="440"/>
      <c r="FH118" s="440"/>
      <c r="FI118" s="440"/>
      <c r="FJ118" s="440"/>
      <c r="FK118" s="440"/>
      <c r="FL118" s="440"/>
      <c r="FM118" s="440"/>
      <c r="FN118" s="440"/>
      <c r="FO118" s="440"/>
      <c r="FP118" s="440"/>
      <c r="FQ118" s="440"/>
      <c r="FR118" s="440"/>
      <c r="FS118" s="440"/>
      <c r="FT118" s="440"/>
      <c r="FU118" s="440"/>
      <c r="FV118" s="440"/>
      <c r="FW118" s="440"/>
      <c r="FX118" s="440"/>
      <c r="FY118" s="440"/>
      <c r="FZ118" s="440"/>
      <c r="GA118" s="440"/>
      <c r="GB118" s="440"/>
      <c r="GC118" s="440"/>
      <c r="GD118" s="440"/>
      <c r="GE118" s="440"/>
      <c r="GF118" s="440"/>
      <c r="GG118" s="440"/>
      <c r="GH118" s="440"/>
      <c r="GI118" s="440"/>
      <c r="GJ118" s="440"/>
      <c r="GK118" s="440"/>
      <c r="GL118" s="440"/>
      <c r="GM118" s="440"/>
      <c r="GN118" s="440"/>
      <c r="GO118" s="440"/>
      <c r="GP118" s="440"/>
      <c r="GQ118" s="440"/>
      <c r="GR118" s="440"/>
      <c r="GS118" s="440"/>
      <c r="GT118" s="440"/>
      <c r="GU118" s="440"/>
      <c r="GV118" s="440"/>
      <c r="GW118" s="440"/>
      <c r="GX118" s="440"/>
      <c r="GY118" s="440"/>
      <c r="GZ118" s="440"/>
      <c r="HA118" s="440"/>
      <c r="HB118" s="440"/>
      <c r="HC118" s="440"/>
      <c r="HD118" s="440"/>
      <c r="HE118" s="440"/>
      <c r="HF118" s="440"/>
      <c r="HG118" s="440"/>
      <c r="HH118" s="440"/>
      <c r="HI118" s="440"/>
      <c r="HJ118" s="440"/>
      <c r="HK118" s="440"/>
      <c r="HL118" s="440"/>
      <c r="HM118" s="440"/>
      <c r="HN118" s="440"/>
      <c r="HO118" s="440"/>
      <c r="HP118" s="440"/>
      <c r="HQ118" s="440"/>
      <c r="HR118" s="440"/>
      <c r="HS118" s="440"/>
      <c r="HT118" s="440"/>
      <c r="HU118" s="440"/>
      <c r="HV118" s="440"/>
      <c r="HW118" s="440"/>
      <c r="HX118" s="440"/>
      <c r="HY118" s="440"/>
      <c r="HZ118" s="440"/>
      <c r="IA118" s="440"/>
      <c r="IB118" s="440"/>
      <c r="IC118" s="440"/>
      <c r="ID118" s="440"/>
      <c r="IE118" s="440"/>
      <c r="IF118" s="440"/>
      <c r="IG118" s="440"/>
      <c r="IH118" s="440"/>
      <c r="II118" s="440"/>
      <c r="IJ118" s="440"/>
      <c r="IK118" s="440"/>
      <c r="IL118" s="440"/>
      <c r="IM118" s="440"/>
      <c r="IN118" s="440"/>
      <c r="IO118" s="440"/>
      <c r="IP118" s="440"/>
      <c r="IQ118" s="440"/>
      <c r="IR118" s="440"/>
      <c r="IS118" s="440"/>
      <c r="IT118" s="440"/>
      <c r="IU118" s="440"/>
      <c r="IV118" s="440"/>
      <c r="IW118" s="440"/>
      <c r="IX118" s="440"/>
      <c r="IY118" s="440"/>
      <c r="IZ118" s="440"/>
      <c r="JA118" s="440"/>
      <c r="JB118" s="440"/>
      <c r="JC118" s="440"/>
      <c r="JD118" s="440"/>
      <c r="JE118" s="440"/>
      <c r="JF118" s="440"/>
      <c r="JG118" s="440"/>
      <c r="JH118" s="440"/>
      <c r="JI118" s="440"/>
      <c r="JJ118" s="440"/>
      <c r="JK118" s="440"/>
      <c r="JL118" s="440"/>
      <c r="JM118" s="440"/>
      <c r="JN118" s="440"/>
      <c r="JO118" s="440"/>
      <c r="JP118" s="440"/>
      <c r="JQ118" s="440"/>
      <c r="JR118" s="440"/>
      <c r="JS118" s="440"/>
      <c r="JT118" s="440"/>
      <c r="JU118" s="440"/>
      <c r="JV118" s="440"/>
      <c r="JW118" s="440"/>
      <c r="JX118" s="440"/>
      <c r="JY118" s="440"/>
      <c r="JZ118" s="440"/>
      <c r="KA118" s="440"/>
      <c r="KB118" s="440"/>
      <c r="KC118" s="440"/>
      <c r="KD118" s="440"/>
      <c r="KE118" s="440"/>
      <c r="KF118" s="440"/>
      <c r="KG118" s="440"/>
      <c r="KH118" s="440"/>
      <c r="KI118" s="440"/>
      <c r="KJ118" s="440"/>
      <c r="KK118" s="440"/>
      <c r="KL118" s="440"/>
      <c r="KM118" s="440"/>
      <c r="KN118" s="440"/>
      <c r="KO118" s="440"/>
      <c r="KP118" s="440"/>
      <c r="KQ118" s="440"/>
      <c r="KR118" s="440"/>
      <c r="KS118" s="440"/>
      <c r="KT118" s="440"/>
      <c r="KU118" s="440"/>
      <c r="KV118" s="440"/>
      <c r="KW118" s="440"/>
      <c r="KX118" s="440"/>
      <c r="KY118" s="440"/>
      <c r="KZ118" s="440"/>
      <c r="LA118" s="440"/>
      <c r="LB118" s="440"/>
      <c r="LC118" s="440"/>
      <c r="LD118" s="440"/>
      <c r="LE118" s="440"/>
      <c r="LF118" s="440"/>
      <c r="LG118" s="440"/>
      <c r="LH118" s="440"/>
      <c r="LI118" s="440"/>
      <c r="LJ118" s="440"/>
      <c r="LK118" s="440"/>
      <c r="LL118" s="440"/>
      <c r="LM118" s="440"/>
      <c r="LN118" s="440"/>
      <c r="LO118" s="440"/>
      <c r="LP118" s="440"/>
      <c r="LQ118" s="440"/>
      <c r="LR118" s="440"/>
      <c r="LS118" s="440"/>
      <c r="LT118" s="440"/>
      <c r="LU118" s="440"/>
      <c r="LV118" s="440"/>
      <c r="LW118" s="440"/>
      <c r="LX118" s="440"/>
      <c r="LY118" s="440"/>
      <c r="LZ118" s="440"/>
      <c r="MA118" s="440"/>
      <c r="MB118" s="440"/>
      <c r="MC118" s="440"/>
      <c r="MD118" s="440"/>
      <c r="ME118" s="440"/>
      <c r="MF118" s="440"/>
      <c r="MG118" s="440"/>
      <c r="MH118" s="440"/>
      <c r="MI118" s="440"/>
      <c r="MJ118" s="440"/>
      <c r="MK118" s="440"/>
      <c r="ML118" s="440"/>
      <c r="MM118" s="440"/>
      <c r="MN118" s="440"/>
      <c r="MO118" s="440"/>
      <c r="MP118" s="440"/>
      <c r="MQ118" s="440"/>
      <c r="MR118" s="440"/>
      <c r="MS118" s="440"/>
      <c r="MT118" s="440"/>
      <c r="MU118" s="440"/>
      <c r="MV118" s="440"/>
      <c r="MW118" s="440"/>
      <c r="MX118" s="440"/>
      <c r="MY118" s="440"/>
      <c r="MZ118" s="440"/>
      <c r="NA118" s="440"/>
      <c r="NB118" s="440"/>
      <c r="NC118" s="440"/>
      <c r="ND118" s="440"/>
      <c r="NE118" s="440"/>
      <c r="NF118" s="440"/>
      <c r="NG118" s="440"/>
      <c r="NH118" s="440"/>
      <c r="NI118" s="440"/>
      <c r="NJ118" s="440"/>
      <c r="NK118" s="440"/>
      <c r="NL118" s="440"/>
      <c r="NM118" s="440"/>
      <c r="NN118" s="440"/>
      <c r="NO118" s="440"/>
      <c r="NP118" s="440"/>
      <c r="NQ118" s="440"/>
      <c r="NR118" s="440"/>
      <c r="NS118" s="440"/>
      <c r="NT118" s="440"/>
      <c r="NU118" s="440"/>
      <c r="NV118" s="440"/>
      <c r="NW118" s="440"/>
      <c r="NX118" s="440"/>
      <c r="NY118" s="440"/>
      <c r="NZ118" s="440"/>
      <c r="OA118" s="440"/>
      <c r="OB118" s="440"/>
      <c r="OC118" s="440"/>
      <c r="OD118" s="440"/>
      <c r="OE118" s="440"/>
      <c r="OF118" s="440"/>
      <c r="OG118" s="440"/>
      <c r="OH118" s="440"/>
      <c r="OI118" s="440"/>
      <c r="OJ118" s="440"/>
      <c r="OK118" s="440"/>
      <c r="OL118" s="440"/>
      <c r="OM118" s="440"/>
      <c r="ON118" s="440"/>
      <c r="OO118" s="440"/>
      <c r="OP118" s="440"/>
      <c r="OQ118" s="440"/>
      <c r="OR118" s="440"/>
      <c r="OS118" s="440"/>
      <c r="OT118" s="440"/>
      <c r="OU118" s="440"/>
      <c r="OV118" s="440"/>
      <c r="OW118" s="440"/>
      <c r="OX118" s="440"/>
      <c r="OY118" s="440"/>
      <c r="OZ118" s="440"/>
      <c r="PA118" s="440"/>
      <c r="PB118" s="440"/>
      <c r="PC118" s="440"/>
      <c r="PD118" s="440"/>
      <c r="PE118" s="440"/>
      <c r="PF118" s="440"/>
      <c r="PG118" s="440"/>
      <c r="PH118" s="440"/>
      <c r="PI118" s="440"/>
      <c r="PJ118" s="440"/>
      <c r="PK118" s="440"/>
      <c r="PL118" s="440"/>
      <c r="PM118" s="440"/>
      <c r="PN118" s="440"/>
      <c r="PO118" s="440"/>
      <c r="PP118" s="440"/>
      <c r="PQ118" s="440"/>
      <c r="PR118" s="440"/>
      <c r="PS118" s="440"/>
      <c r="PT118" s="440"/>
      <c r="PU118" s="440"/>
      <c r="PV118" s="440"/>
      <c r="PW118" s="440"/>
      <c r="PX118" s="440"/>
      <c r="PY118" s="440"/>
      <c r="PZ118" s="440"/>
      <c r="QA118" s="440"/>
      <c r="QB118" s="440"/>
      <c r="QC118" s="440"/>
      <c r="QD118" s="440"/>
      <c r="QE118" s="440"/>
      <c r="QF118" s="440"/>
      <c r="QG118" s="440"/>
      <c r="QH118" s="440"/>
      <c r="QI118" s="440"/>
      <c r="QJ118" s="440"/>
      <c r="QK118" s="440"/>
      <c r="QL118" s="440"/>
      <c r="QM118" s="440"/>
      <c r="QN118" s="440"/>
      <c r="QO118" s="440"/>
      <c r="QP118" s="440"/>
      <c r="QQ118" s="440"/>
      <c r="QR118" s="440"/>
      <c r="QS118" s="440"/>
      <c r="QT118" s="440"/>
      <c r="QU118" s="440"/>
      <c r="QV118" s="440"/>
      <c r="QW118" s="440"/>
      <c r="QX118" s="440"/>
      <c r="QY118" s="440"/>
      <c r="QZ118" s="440"/>
      <c r="RA118" s="440"/>
      <c r="RB118" s="440"/>
      <c r="RC118" s="440"/>
      <c r="RD118" s="440"/>
      <c r="RE118" s="440"/>
      <c r="RF118" s="440"/>
      <c r="RG118" s="440"/>
      <c r="RH118" s="440"/>
      <c r="RI118" s="440"/>
      <c r="RJ118" s="440"/>
      <c r="RK118" s="440"/>
      <c r="RL118" s="440"/>
      <c r="RM118" s="440"/>
      <c r="RN118" s="440"/>
      <c r="RO118" s="440"/>
      <c r="RP118" s="440"/>
      <c r="RQ118" s="440"/>
      <c r="RR118" s="440"/>
      <c r="RS118" s="440"/>
      <c r="RT118" s="440"/>
      <c r="RU118" s="440"/>
      <c r="RV118" s="440"/>
      <c r="RW118" s="440"/>
      <c r="RX118" s="440"/>
      <c r="RY118" s="440"/>
      <c r="RZ118" s="440"/>
      <c r="SA118" s="440"/>
      <c r="SB118" s="440"/>
      <c r="SC118" s="440"/>
      <c r="SD118" s="440"/>
      <c r="SE118" s="440"/>
      <c r="SF118" s="440"/>
      <c r="SG118" s="440"/>
      <c r="SH118" s="440"/>
      <c r="SI118" s="440"/>
      <c r="SJ118" s="440"/>
      <c r="SK118" s="440"/>
      <c r="SL118" s="440"/>
      <c r="SM118" s="440"/>
    </row>
    <row r="119" spans="1:507" x14ac:dyDescent="0.25">
      <c r="A119" s="440"/>
      <c r="B119" s="440"/>
      <c r="C119" s="441"/>
      <c r="D119" s="440"/>
      <c r="E119" s="440"/>
      <c r="F119" s="440"/>
      <c r="G119" s="440"/>
      <c r="H119" s="440"/>
      <c r="I119" s="440"/>
      <c r="J119" s="440"/>
      <c r="K119" s="440"/>
      <c r="L119" s="440"/>
      <c r="M119" s="440"/>
      <c r="N119" s="440"/>
      <c r="O119" s="440"/>
      <c r="P119" s="440"/>
      <c r="Q119" s="440"/>
      <c r="R119" s="440"/>
      <c r="S119" s="440"/>
      <c r="T119" s="440"/>
      <c r="U119" s="440"/>
      <c r="V119" s="440"/>
      <c r="W119" s="440"/>
      <c r="X119" s="440"/>
      <c r="Y119" s="440"/>
      <c r="Z119" s="440"/>
      <c r="AA119" s="440"/>
      <c r="AB119" s="440"/>
      <c r="AC119" s="440"/>
      <c r="AD119" s="440"/>
      <c r="AE119" s="440"/>
      <c r="AF119" s="440"/>
      <c r="AG119" s="440"/>
      <c r="AH119" s="440"/>
      <c r="AI119" s="440"/>
      <c r="AJ119" s="440"/>
      <c r="AK119" s="440"/>
      <c r="AL119" s="440"/>
      <c r="AM119" s="440"/>
      <c r="AN119" s="440"/>
      <c r="AO119" s="440"/>
      <c r="AP119" s="440"/>
      <c r="AQ119" s="440"/>
      <c r="AR119" s="440"/>
      <c r="AS119" s="440"/>
      <c r="AT119" s="440"/>
      <c r="AU119" s="440"/>
      <c r="AV119" s="440"/>
      <c r="AW119" s="440"/>
      <c r="AX119" s="440"/>
      <c r="AY119" s="440"/>
      <c r="AZ119" s="440"/>
      <c r="BA119" s="440"/>
      <c r="BB119" s="440"/>
      <c r="BC119" s="440"/>
      <c r="BD119" s="440"/>
      <c r="BE119" s="440"/>
      <c r="BF119" s="440"/>
      <c r="BG119" s="440"/>
      <c r="BH119" s="440"/>
      <c r="BI119" s="440"/>
      <c r="BJ119" s="440"/>
      <c r="BK119" s="440"/>
      <c r="BL119" s="440"/>
      <c r="BM119" s="440"/>
      <c r="BN119" s="440"/>
      <c r="BO119" s="440"/>
      <c r="BP119" s="440"/>
      <c r="BQ119" s="440"/>
      <c r="BR119" s="440"/>
      <c r="BS119" s="440"/>
      <c r="BT119" s="440"/>
      <c r="BU119" s="440"/>
      <c r="BV119" s="440"/>
      <c r="BW119" s="440"/>
      <c r="BX119" s="440"/>
      <c r="BY119" s="440"/>
      <c r="BZ119" s="440"/>
      <c r="CA119" s="440"/>
      <c r="CB119" s="440"/>
      <c r="CC119" s="440"/>
      <c r="CD119" s="440"/>
      <c r="CE119" s="440"/>
      <c r="CF119" s="440"/>
      <c r="CG119" s="440"/>
      <c r="CH119" s="440"/>
      <c r="CI119" s="440"/>
      <c r="CJ119" s="440"/>
      <c r="CK119" s="440"/>
      <c r="CL119" s="440"/>
      <c r="CM119" s="440"/>
      <c r="CN119" s="440"/>
      <c r="CO119" s="440"/>
      <c r="CP119" s="440"/>
      <c r="CQ119" s="440"/>
      <c r="CR119" s="440"/>
      <c r="CS119" s="440"/>
      <c r="CT119" s="440"/>
      <c r="CU119" s="440"/>
      <c r="CV119" s="440"/>
      <c r="CW119" s="440"/>
      <c r="CX119" s="440"/>
      <c r="CY119" s="440"/>
      <c r="CZ119" s="440"/>
      <c r="DA119" s="440"/>
      <c r="DB119" s="440"/>
      <c r="DC119" s="440"/>
      <c r="DD119" s="440"/>
      <c r="DE119" s="440"/>
      <c r="DF119" s="440"/>
      <c r="DG119" s="440"/>
      <c r="DH119" s="440"/>
      <c r="DI119" s="440"/>
      <c r="DJ119" s="440"/>
      <c r="DK119" s="440"/>
      <c r="DL119" s="440"/>
      <c r="DM119" s="440"/>
      <c r="DN119" s="440"/>
      <c r="DO119" s="440"/>
      <c r="DP119" s="440"/>
      <c r="DQ119" s="440"/>
      <c r="DR119" s="440"/>
      <c r="DS119" s="440"/>
      <c r="DT119" s="440"/>
      <c r="DU119" s="440"/>
      <c r="DV119" s="440"/>
      <c r="DW119" s="440"/>
      <c r="DX119" s="440"/>
      <c r="DY119" s="440"/>
      <c r="DZ119" s="440"/>
      <c r="EA119" s="440"/>
      <c r="EB119" s="440"/>
      <c r="EC119" s="440"/>
      <c r="ED119" s="440"/>
      <c r="EE119" s="440"/>
      <c r="EF119" s="440"/>
      <c r="EG119" s="440"/>
      <c r="EH119" s="440"/>
      <c r="EI119" s="440"/>
      <c r="EJ119" s="440"/>
      <c r="EK119" s="440"/>
      <c r="EL119" s="440"/>
      <c r="EM119" s="440"/>
      <c r="EN119" s="440"/>
      <c r="EO119" s="440"/>
      <c r="EP119" s="440"/>
      <c r="EQ119" s="440"/>
      <c r="ER119" s="440"/>
      <c r="ES119" s="440"/>
      <c r="ET119" s="440"/>
      <c r="EU119" s="440"/>
      <c r="EV119" s="440"/>
      <c r="EW119" s="440"/>
      <c r="EX119" s="440"/>
      <c r="EY119" s="440"/>
      <c r="EZ119" s="440"/>
      <c r="FA119" s="440"/>
      <c r="FB119" s="440"/>
      <c r="FC119" s="440"/>
      <c r="FD119" s="440"/>
      <c r="FE119" s="440"/>
      <c r="FF119" s="440"/>
      <c r="FG119" s="440"/>
      <c r="FH119" s="440"/>
      <c r="FI119" s="440"/>
      <c r="FJ119" s="440"/>
      <c r="FK119" s="440"/>
      <c r="FL119" s="440"/>
      <c r="FM119" s="440"/>
      <c r="FN119" s="440"/>
      <c r="FO119" s="440"/>
      <c r="FP119" s="440"/>
      <c r="FQ119" s="440"/>
      <c r="FR119" s="440"/>
      <c r="FS119" s="440"/>
      <c r="FT119" s="440"/>
      <c r="FU119" s="440"/>
      <c r="FV119" s="440"/>
      <c r="FW119" s="440"/>
      <c r="FX119" s="440"/>
      <c r="FY119" s="440"/>
      <c r="FZ119" s="440"/>
      <c r="GA119" s="440"/>
      <c r="GB119" s="440"/>
      <c r="GC119" s="440"/>
      <c r="GD119" s="440"/>
      <c r="GE119" s="440"/>
      <c r="GF119" s="440"/>
      <c r="GG119" s="440"/>
      <c r="GH119" s="440"/>
      <c r="GI119" s="440"/>
      <c r="GJ119" s="440"/>
      <c r="GK119" s="440"/>
      <c r="GL119" s="440"/>
      <c r="GM119" s="440"/>
      <c r="GN119" s="440"/>
      <c r="GO119" s="440"/>
      <c r="GP119" s="440"/>
      <c r="GQ119" s="440"/>
      <c r="GR119" s="440"/>
      <c r="GS119" s="440"/>
      <c r="GT119" s="440"/>
      <c r="GU119" s="440"/>
      <c r="GV119" s="440"/>
      <c r="GW119" s="440"/>
      <c r="GX119" s="440"/>
      <c r="GY119" s="440"/>
      <c r="GZ119" s="440"/>
      <c r="HA119" s="440"/>
      <c r="HB119" s="440"/>
      <c r="HC119" s="440"/>
      <c r="HD119" s="440"/>
      <c r="HE119" s="440"/>
      <c r="HF119" s="440"/>
      <c r="HG119" s="440"/>
      <c r="HH119" s="440"/>
      <c r="HI119" s="440"/>
      <c r="HJ119" s="440"/>
      <c r="HK119" s="440"/>
      <c r="HL119" s="440"/>
      <c r="HM119" s="440"/>
      <c r="HN119" s="440"/>
      <c r="HO119" s="440"/>
      <c r="HP119" s="440"/>
      <c r="HQ119" s="440"/>
      <c r="HR119" s="440"/>
      <c r="HS119" s="440"/>
      <c r="HT119" s="440"/>
      <c r="HU119" s="440"/>
      <c r="HV119" s="440"/>
      <c r="HW119" s="440"/>
      <c r="HX119" s="440"/>
      <c r="HY119" s="440"/>
      <c r="HZ119" s="440"/>
      <c r="IA119" s="440"/>
      <c r="IB119" s="440"/>
      <c r="IC119" s="440"/>
      <c r="ID119" s="440"/>
      <c r="IE119" s="440"/>
      <c r="IF119" s="440"/>
      <c r="IG119" s="440"/>
      <c r="IH119" s="440"/>
      <c r="II119" s="440"/>
      <c r="IJ119" s="440"/>
      <c r="IK119" s="440"/>
      <c r="IL119" s="440"/>
      <c r="IM119" s="440"/>
      <c r="IN119" s="440"/>
      <c r="IO119" s="440"/>
      <c r="IP119" s="440"/>
      <c r="IQ119" s="440"/>
      <c r="IR119" s="440"/>
      <c r="IS119" s="440"/>
      <c r="IT119" s="440"/>
      <c r="IU119" s="440"/>
      <c r="IV119" s="440"/>
      <c r="IW119" s="440"/>
      <c r="IX119" s="440"/>
      <c r="IY119" s="440"/>
      <c r="IZ119" s="440"/>
      <c r="JA119" s="440"/>
      <c r="JB119" s="440"/>
      <c r="JC119" s="440"/>
      <c r="JD119" s="440"/>
      <c r="JE119" s="440"/>
      <c r="JF119" s="440"/>
      <c r="JG119" s="440"/>
      <c r="JH119" s="440"/>
      <c r="JI119" s="440"/>
      <c r="JJ119" s="440"/>
      <c r="JK119" s="440"/>
      <c r="JL119" s="440"/>
      <c r="JM119" s="440"/>
      <c r="JN119" s="440"/>
      <c r="JO119" s="440"/>
      <c r="JP119" s="440"/>
      <c r="JQ119" s="440"/>
      <c r="JR119" s="440"/>
      <c r="JS119" s="440"/>
      <c r="JT119" s="440"/>
      <c r="JU119" s="440"/>
      <c r="JV119" s="440"/>
      <c r="JW119" s="440"/>
      <c r="JX119" s="440"/>
      <c r="JY119" s="440"/>
      <c r="JZ119" s="440"/>
      <c r="KA119" s="440"/>
      <c r="KB119" s="440"/>
      <c r="KC119" s="440"/>
      <c r="KD119" s="440"/>
      <c r="KE119" s="440"/>
      <c r="KF119" s="440"/>
      <c r="KG119" s="440"/>
      <c r="KH119" s="440"/>
      <c r="KI119" s="440"/>
      <c r="KJ119" s="440"/>
      <c r="KK119" s="440"/>
      <c r="KL119" s="440"/>
      <c r="KM119" s="440"/>
      <c r="KN119" s="440"/>
      <c r="KO119" s="440"/>
      <c r="KP119" s="440"/>
      <c r="KQ119" s="440"/>
      <c r="KR119" s="440"/>
      <c r="KS119" s="440"/>
      <c r="KT119" s="440"/>
      <c r="KU119" s="440"/>
      <c r="KV119" s="440"/>
      <c r="KW119" s="440"/>
      <c r="KX119" s="440"/>
      <c r="KY119" s="440"/>
      <c r="KZ119" s="440"/>
      <c r="LA119" s="440"/>
      <c r="LB119" s="440"/>
      <c r="LC119" s="440"/>
      <c r="LD119" s="440"/>
      <c r="LE119" s="440"/>
      <c r="LF119" s="440"/>
      <c r="LG119" s="440"/>
      <c r="LH119" s="440"/>
      <c r="LI119" s="440"/>
      <c r="LJ119" s="440"/>
      <c r="LK119" s="440"/>
      <c r="LL119" s="440"/>
      <c r="LM119" s="440"/>
      <c r="LN119" s="440"/>
      <c r="LO119" s="440"/>
      <c r="LP119" s="440"/>
      <c r="LQ119" s="440"/>
      <c r="LR119" s="440"/>
      <c r="LS119" s="440"/>
      <c r="LT119" s="440"/>
      <c r="LU119" s="440"/>
      <c r="LV119" s="440"/>
      <c r="LW119" s="440"/>
      <c r="LX119" s="440"/>
      <c r="LY119" s="440"/>
      <c r="LZ119" s="440"/>
      <c r="MA119" s="440"/>
      <c r="MB119" s="440"/>
      <c r="MC119" s="440"/>
      <c r="MD119" s="440"/>
      <c r="ME119" s="440"/>
      <c r="MF119" s="440"/>
      <c r="MG119" s="440"/>
      <c r="MH119" s="440"/>
      <c r="MI119" s="440"/>
      <c r="MJ119" s="440"/>
      <c r="MK119" s="440"/>
      <c r="ML119" s="440"/>
      <c r="MM119" s="440"/>
      <c r="MN119" s="440"/>
      <c r="MO119" s="440"/>
      <c r="MP119" s="440"/>
      <c r="MQ119" s="440"/>
      <c r="MR119" s="440"/>
      <c r="MS119" s="440"/>
      <c r="MT119" s="440"/>
      <c r="MU119" s="440"/>
      <c r="MV119" s="440"/>
      <c r="MW119" s="440"/>
      <c r="MX119" s="440"/>
      <c r="MY119" s="440"/>
      <c r="MZ119" s="440"/>
      <c r="NA119" s="440"/>
      <c r="NB119" s="440"/>
      <c r="NC119" s="440"/>
      <c r="ND119" s="440"/>
      <c r="NE119" s="440"/>
      <c r="NF119" s="440"/>
      <c r="NG119" s="440"/>
      <c r="NH119" s="440"/>
      <c r="NI119" s="440"/>
      <c r="NJ119" s="440"/>
      <c r="NK119" s="440"/>
      <c r="NL119" s="440"/>
      <c r="NM119" s="440"/>
      <c r="NN119" s="440"/>
      <c r="NO119" s="440"/>
      <c r="NP119" s="440"/>
      <c r="NQ119" s="440"/>
      <c r="NR119" s="440"/>
      <c r="NS119" s="440"/>
      <c r="NT119" s="440"/>
      <c r="NU119" s="440"/>
      <c r="NV119" s="440"/>
      <c r="NW119" s="440"/>
      <c r="NX119" s="440"/>
      <c r="NY119" s="440"/>
      <c r="NZ119" s="440"/>
      <c r="OA119" s="440"/>
      <c r="OB119" s="440"/>
      <c r="OC119" s="440"/>
      <c r="OD119" s="440"/>
      <c r="OE119" s="440"/>
      <c r="OF119" s="440"/>
      <c r="OG119" s="440"/>
      <c r="OH119" s="440"/>
      <c r="OI119" s="440"/>
      <c r="OJ119" s="440"/>
      <c r="OK119" s="440"/>
      <c r="OL119" s="440"/>
      <c r="OM119" s="440"/>
      <c r="ON119" s="440"/>
      <c r="OO119" s="440"/>
      <c r="OP119" s="440"/>
      <c r="OQ119" s="440"/>
      <c r="OR119" s="440"/>
      <c r="OS119" s="440"/>
      <c r="OT119" s="440"/>
      <c r="OU119" s="440"/>
      <c r="OV119" s="440"/>
      <c r="OW119" s="440"/>
      <c r="OX119" s="440"/>
      <c r="OY119" s="440"/>
      <c r="OZ119" s="440"/>
      <c r="PA119" s="440"/>
      <c r="PB119" s="440"/>
      <c r="PC119" s="440"/>
      <c r="PD119" s="440"/>
      <c r="PE119" s="440"/>
      <c r="PF119" s="440"/>
      <c r="PG119" s="440"/>
      <c r="PH119" s="440"/>
      <c r="PI119" s="440"/>
      <c r="PJ119" s="440"/>
      <c r="PK119" s="440"/>
      <c r="PL119" s="440"/>
      <c r="PM119" s="440"/>
      <c r="PN119" s="440"/>
      <c r="PO119" s="440"/>
      <c r="PP119" s="440"/>
      <c r="PQ119" s="440"/>
      <c r="PR119" s="440"/>
      <c r="PS119" s="440"/>
      <c r="PT119" s="440"/>
      <c r="PU119" s="440"/>
      <c r="PV119" s="440"/>
      <c r="PW119" s="440"/>
      <c r="PX119" s="440"/>
      <c r="PY119" s="440"/>
      <c r="PZ119" s="440"/>
      <c r="QA119" s="440"/>
      <c r="QB119" s="440"/>
      <c r="QC119" s="440"/>
      <c r="QD119" s="440"/>
      <c r="QE119" s="440"/>
      <c r="QF119" s="440"/>
      <c r="QG119" s="440"/>
      <c r="QH119" s="440"/>
      <c r="QI119" s="440"/>
      <c r="QJ119" s="440"/>
      <c r="QK119" s="440"/>
      <c r="QL119" s="440"/>
      <c r="QM119" s="440"/>
      <c r="QN119" s="440"/>
      <c r="QO119" s="440"/>
      <c r="QP119" s="440"/>
      <c r="QQ119" s="440"/>
      <c r="QR119" s="440"/>
      <c r="QS119" s="440"/>
      <c r="QT119" s="440"/>
      <c r="QU119" s="440"/>
      <c r="QV119" s="440"/>
      <c r="QW119" s="440"/>
      <c r="QX119" s="440"/>
      <c r="QY119" s="440"/>
      <c r="QZ119" s="440"/>
      <c r="RA119" s="440"/>
      <c r="RB119" s="440"/>
      <c r="RC119" s="440"/>
      <c r="RD119" s="440"/>
      <c r="RE119" s="440"/>
      <c r="RF119" s="440"/>
      <c r="RG119" s="440"/>
      <c r="RH119" s="440"/>
      <c r="RI119" s="440"/>
      <c r="RJ119" s="440"/>
      <c r="RK119" s="440"/>
      <c r="RL119" s="440"/>
      <c r="RM119" s="440"/>
      <c r="RN119" s="440"/>
      <c r="RO119" s="440"/>
      <c r="RP119" s="440"/>
      <c r="RQ119" s="440"/>
      <c r="RR119" s="440"/>
      <c r="RS119" s="440"/>
      <c r="RT119" s="440"/>
      <c r="RU119" s="440"/>
      <c r="RV119" s="440"/>
      <c r="RW119" s="440"/>
      <c r="RX119" s="440"/>
      <c r="RY119" s="440"/>
      <c r="RZ119" s="440"/>
      <c r="SA119" s="440"/>
      <c r="SB119" s="440"/>
      <c r="SC119" s="440"/>
      <c r="SD119" s="440"/>
      <c r="SE119" s="440"/>
      <c r="SF119" s="440"/>
      <c r="SG119" s="440"/>
      <c r="SH119" s="440"/>
      <c r="SI119" s="440"/>
      <c r="SJ119" s="440"/>
      <c r="SK119" s="440"/>
      <c r="SL119" s="440"/>
      <c r="SM119" s="440"/>
    </row>
    <row r="120" spans="1:507" x14ac:dyDescent="0.25">
      <c r="A120" s="440"/>
      <c r="B120" s="440"/>
      <c r="C120" s="441"/>
      <c r="D120" s="440"/>
      <c r="E120" s="440"/>
      <c r="F120" s="440"/>
      <c r="G120" s="440"/>
      <c r="H120" s="440"/>
      <c r="I120" s="440"/>
      <c r="J120" s="440"/>
      <c r="K120" s="440"/>
      <c r="L120" s="440"/>
      <c r="M120" s="440"/>
      <c r="N120" s="440"/>
      <c r="O120" s="440"/>
      <c r="P120" s="440"/>
      <c r="Q120" s="440"/>
      <c r="R120" s="440"/>
      <c r="S120" s="440"/>
      <c r="T120" s="440"/>
      <c r="U120" s="440"/>
      <c r="V120" s="440"/>
      <c r="W120" s="440"/>
      <c r="X120" s="440"/>
      <c r="Y120" s="440"/>
      <c r="Z120" s="440"/>
      <c r="AA120" s="440"/>
      <c r="AB120" s="440"/>
      <c r="AC120" s="440"/>
      <c r="AD120" s="440"/>
      <c r="AE120" s="440"/>
      <c r="AF120" s="440"/>
      <c r="AG120" s="440"/>
      <c r="AH120" s="440"/>
      <c r="AI120" s="440"/>
      <c r="AJ120" s="440"/>
      <c r="AK120" s="440"/>
      <c r="AL120" s="440"/>
      <c r="AM120" s="440"/>
      <c r="AN120" s="440"/>
      <c r="AO120" s="440"/>
      <c r="AP120" s="440"/>
      <c r="AQ120" s="440"/>
      <c r="AR120" s="440"/>
      <c r="AS120" s="440"/>
      <c r="AT120" s="440"/>
      <c r="AU120" s="440"/>
      <c r="AV120" s="440"/>
      <c r="AW120" s="440"/>
      <c r="AX120" s="440"/>
      <c r="AY120" s="440"/>
      <c r="AZ120" s="440"/>
      <c r="BA120" s="440"/>
      <c r="BB120" s="440"/>
      <c r="BC120" s="440"/>
      <c r="BD120" s="440"/>
      <c r="BE120" s="440"/>
      <c r="BF120" s="440"/>
      <c r="BG120" s="440"/>
      <c r="BH120" s="440"/>
      <c r="BI120" s="440"/>
      <c r="BJ120" s="440"/>
      <c r="BK120" s="440"/>
      <c r="BL120" s="440"/>
      <c r="BM120" s="440"/>
      <c r="BN120" s="440"/>
      <c r="BO120" s="440"/>
      <c r="BP120" s="440"/>
      <c r="BQ120" s="440"/>
      <c r="BR120" s="440"/>
      <c r="BS120" s="440"/>
      <c r="BT120" s="440"/>
      <c r="BU120" s="440"/>
      <c r="BV120" s="440"/>
      <c r="BW120" s="440"/>
      <c r="BX120" s="440"/>
      <c r="BY120" s="440"/>
      <c r="BZ120" s="440"/>
      <c r="CA120" s="440"/>
      <c r="CB120" s="440"/>
      <c r="CC120" s="440"/>
      <c r="CD120" s="440"/>
      <c r="CE120" s="440"/>
      <c r="CF120" s="440"/>
      <c r="CG120" s="440"/>
      <c r="CH120" s="440"/>
      <c r="CI120" s="440"/>
      <c r="CJ120" s="440"/>
      <c r="CK120" s="440"/>
      <c r="CL120" s="440"/>
      <c r="CM120" s="440"/>
      <c r="CN120" s="440"/>
      <c r="CO120" s="440"/>
      <c r="CP120" s="440"/>
      <c r="CQ120" s="440"/>
      <c r="CR120" s="440"/>
      <c r="CS120" s="440"/>
      <c r="CT120" s="440"/>
      <c r="CU120" s="440"/>
      <c r="CV120" s="440"/>
      <c r="CW120" s="440"/>
      <c r="CX120" s="440"/>
      <c r="CY120" s="440"/>
      <c r="CZ120" s="440"/>
      <c r="DA120" s="440"/>
      <c r="DB120" s="440"/>
      <c r="DC120" s="440"/>
      <c r="DD120" s="440"/>
      <c r="DE120" s="440"/>
      <c r="DF120" s="440"/>
      <c r="DG120" s="440"/>
      <c r="DH120" s="440"/>
      <c r="DI120" s="440"/>
      <c r="DJ120" s="440"/>
      <c r="DK120" s="440"/>
      <c r="DL120" s="440"/>
      <c r="DM120" s="440"/>
      <c r="DN120" s="440"/>
      <c r="DO120" s="440"/>
      <c r="DP120" s="440"/>
      <c r="DQ120" s="440"/>
      <c r="DR120" s="440"/>
      <c r="DS120" s="440"/>
      <c r="DT120" s="440"/>
      <c r="DU120" s="440"/>
      <c r="DV120" s="440"/>
      <c r="DW120" s="440"/>
      <c r="DX120" s="440"/>
      <c r="DY120" s="440"/>
      <c r="DZ120" s="440"/>
      <c r="EA120" s="440"/>
      <c r="EB120" s="440"/>
      <c r="EC120" s="440"/>
      <c r="ED120" s="440"/>
      <c r="EE120" s="440"/>
      <c r="EF120" s="440"/>
      <c r="EG120" s="440"/>
      <c r="EH120" s="440"/>
      <c r="EI120" s="440"/>
      <c r="EJ120" s="440"/>
      <c r="EK120" s="440"/>
      <c r="EL120" s="440"/>
      <c r="EM120" s="440"/>
      <c r="EN120" s="440"/>
      <c r="EO120" s="440"/>
      <c r="EP120" s="440"/>
      <c r="EQ120" s="440"/>
      <c r="ER120" s="440"/>
      <c r="ES120" s="440"/>
      <c r="ET120" s="440"/>
      <c r="EU120" s="440"/>
      <c r="EV120" s="440"/>
      <c r="EW120" s="440"/>
      <c r="EX120" s="440"/>
      <c r="EY120" s="440"/>
      <c r="EZ120" s="440"/>
      <c r="FA120" s="440"/>
      <c r="FB120" s="440"/>
      <c r="FC120" s="440"/>
      <c r="FD120" s="440"/>
      <c r="FE120" s="440"/>
      <c r="FF120" s="440"/>
      <c r="FG120" s="440"/>
      <c r="FH120" s="440"/>
      <c r="FI120" s="440"/>
      <c r="FJ120" s="440"/>
      <c r="FK120" s="440"/>
      <c r="FL120" s="440"/>
      <c r="FM120" s="440"/>
      <c r="FN120" s="440"/>
      <c r="FO120" s="440"/>
      <c r="FP120" s="440"/>
      <c r="FQ120" s="440"/>
      <c r="FR120" s="440"/>
      <c r="FS120" s="440"/>
      <c r="FT120" s="440"/>
      <c r="FU120" s="440"/>
      <c r="FV120" s="440"/>
      <c r="FW120" s="440"/>
      <c r="FX120" s="440"/>
      <c r="FY120" s="440"/>
      <c r="FZ120" s="440"/>
      <c r="GA120" s="440"/>
      <c r="GB120" s="440"/>
      <c r="GC120" s="440"/>
      <c r="GD120" s="440"/>
      <c r="GE120" s="440"/>
      <c r="GF120" s="440"/>
      <c r="GG120" s="440"/>
      <c r="GH120" s="440"/>
      <c r="GI120" s="440"/>
      <c r="GJ120" s="440"/>
      <c r="GK120" s="440"/>
      <c r="GL120" s="440"/>
      <c r="GM120" s="440"/>
      <c r="GN120" s="440"/>
      <c r="GO120" s="440"/>
      <c r="GP120" s="440"/>
      <c r="GQ120" s="440"/>
      <c r="GR120" s="440"/>
      <c r="GS120" s="440"/>
      <c r="GT120" s="440"/>
      <c r="GU120" s="440"/>
      <c r="GV120" s="440"/>
      <c r="GW120" s="440"/>
      <c r="GX120" s="440"/>
      <c r="GY120" s="440"/>
      <c r="GZ120" s="440"/>
      <c r="HA120" s="440"/>
      <c r="HB120" s="440"/>
      <c r="HC120" s="440"/>
      <c r="HD120" s="440"/>
      <c r="HE120" s="440"/>
      <c r="HF120" s="440"/>
      <c r="HG120" s="440"/>
      <c r="HH120" s="440"/>
      <c r="HI120" s="440"/>
      <c r="HJ120" s="440"/>
      <c r="HK120" s="440"/>
      <c r="HL120" s="440"/>
      <c r="HM120" s="440"/>
      <c r="HN120" s="440"/>
      <c r="HO120" s="440"/>
      <c r="HP120" s="440"/>
      <c r="HQ120" s="440"/>
      <c r="HR120" s="440"/>
      <c r="HS120" s="440"/>
      <c r="HT120" s="440"/>
      <c r="HU120" s="440"/>
      <c r="HV120" s="440"/>
      <c r="HW120" s="440"/>
      <c r="HX120" s="440"/>
      <c r="HY120" s="440"/>
      <c r="HZ120" s="440"/>
      <c r="IA120" s="440"/>
      <c r="IB120" s="440"/>
      <c r="IC120" s="440"/>
      <c r="ID120" s="440"/>
      <c r="IE120" s="440"/>
      <c r="IF120" s="440"/>
      <c r="IG120" s="440"/>
      <c r="IH120" s="440"/>
      <c r="II120" s="440"/>
      <c r="IJ120" s="440"/>
      <c r="IK120" s="440"/>
      <c r="IL120" s="440"/>
      <c r="IM120" s="440"/>
      <c r="IN120" s="440"/>
      <c r="IO120" s="440"/>
      <c r="IP120" s="440"/>
      <c r="IQ120" s="440"/>
      <c r="IR120" s="440"/>
      <c r="IS120" s="440"/>
      <c r="IT120" s="440"/>
      <c r="IU120" s="440"/>
      <c r="IV120" s="440"/>
      <c r="IW120" s="440"/>
      <c r="IX120" s="440"/>
      <c r="IY120" s="440"/>
      <c r="IZ120" s="440"/>
      <c r="JA120" s="440"/>
      <c r="JB120" s="440"/>
      <c r="JC120" s="440"/>
      <c r="JD120" s="440"/>
      <c r="JE120" s="440"/>
      <c r="JF120" s="440"/>
      <c r="JG120" s="440"/>
      <c r="JH120" s="440"/>
      <c r="JI120" s="440"/>
      <c r="JJ120" s="440"/>
      <c r="JK120" s="440"/>
      <c r="JL120" s="440"/>
      <c r="JM120" s="440"/>
      <c r="JN120" s="440"/>
      <c r="JO120" s="440"/>
      <c r="JP120" s="440"/>
      <c r="JQ120" s="440"/>
      <c r="JR120" s="440"/>
      <c r="JS120" s="440"/>
      <c r="JT120" s="440"/>
      <c r="JU120" s="440"/>
      <c r="JV120" s="440"/>
      <c r="JW120" s="440"/>
      <c r="JX120" s="440"/>
      <c r="JY120" s="440"/>
      <c r="JZ120" s="440"/>
      <c r="KA120" s="440"/>
      <c r="KB120" s="440"/>
      <c r="KC120" s="440"/>
      <c r="KD120" s="440"/>
      <c r="KE120" s="440"/>
      <c r="KF120" s="440"/>
      <c r="KG120" s="440"/>
      <c r="KH120" s="440"/>
      <c r="KI120" s="440"/>
      <c r="KJ120" s="440"/>
      <c r="KK120" s="440"/>
      <c r="KL120" s="440"/>
      <c r="KM120" s="440"/>
      <c r="KN120" s="440"/>
      <c r="KO120" s="440"/>
      <c r="KP120" s="440"/>
      <c r="KQ120" s="440"/>
      <c r="KR120" s="440"/>
      <c r="KS120" s="440"/>
      <c r="KT120" s="440"/>
      <c r="KU120" s="440"/>
      <c r="KV120" s="440"/>
      <c r="KW120" s="440"/>
      <c r="KX120" s="440"/>
      <c r="KY120" s="440"/>
      <c r="KZ120" s="440"/>
      <c r="LA120" s="440"/>
      <c r="LB120" s="440"/>
      <c r="LC120" s="440"/>
      <c r="LD120" s="440"/>
      <c r="LE120" s="440"/>
      <c r="LF120" s="440"/>
      <c r="LG120" s="440"/>
      <c r="LH120" s="440"/>
      <c r="LI120" s="440"/>
      <c r="LJ120" s="440"/>
      <c r="LK120" s="440"/>
      <c r="LL120" s="440"/>
      <c r="LM120" s="440"/>
      <c r="LN120" s="440"/>
      <c r="LO120" s="440"/>
      <c r="LP120" s="440"/>
      <c r="LQ120" s="440"/>
      <c r="LR120" s="440"/>
      <c r="LS120" s="440"/>
      <c r="LT120" s="440"/>
      <c r="LU120" s="440"/>
      <c r="LV120" s="440"/>
      <c r="LW120" s="440"/>
      <c r="LX120" s="440"/>
      <c r="LY120" s="440"/>
      <c r="LZ120" s="440"/>
      <c r="MA120" s="440"/>
      <c r="MB120" s="440"/>
      <c r="MC120" s="440"/>
      <c r="MD120" s="440"/>
      <c r="ME120" s="440"/>
      <c r="MF120" s="440"/>
      <c r="MG120" s="440"/>
      <c r="MH120" s="440"/>
      <c r="MI120" s="440"/>
      <c r="MJ120" s="440"/>
      <c r="MK120" s="440"/>
      <c r="ML120" s="440"/>
      <c r="MM120" s="440"/>
      <c r="MN120" s="440"/>
      <c r="MO120" s="440"/>
      <c r="MP120" s="440"/>
      <c r="MQ120" s="440"/>
      <c r="MR120" s="440"/>
      <c r="MS120" s="440"/>
      <c r="MT120" s="440"/>
      <c r="MU120" s="440"/>
      <c r="MV120" s="440"/>
      <c r="MW120" s="440"/>
      <c r="MX120" s="440"/>
      <c r="MY120" s="440"/>
      <c r="MZ120" s="440"/>
      <c r="NA120" s="440"/>
      <c r="NB120" s="440"/>
      <c r="NC120" s="440"/>
      <c r="ND120" s="440"/>
      <c r="NE120" s="440"/>
      <c r="NF120" s="440"/>
      <c r="NG120" s="440"/>
      <c r="NH120" s="440"/>
      <c r="NI120" s="440"/>
      <c r="NJ120" s="440"/>
      <c r="NK120" s="440"/>
      <c r="NL120" s="440"/>
      <c r="NM120" s="440"/>
      <c r="NN120" s="440"/>
      <c r="NO120" s="440"/>
      <c r="NP120" s="440"/>
      <c r="NQ120" s="440"/>
      <c r="NR120" s="440"/>
      <c r="NS120" s="440"/>
      <c r="NT120" s="440"/>
      <c r="NU120" s="440"/>
      <c r="NV120" s="440"/>
      <c r="NW120" s="440"/>
      <c r="NX120" s="440"/>
      <c r="NY120" s="440"/>
      <c r="NZ120" s="440"/>
      <c r="OA120" s="440"/>
      <c r="OB120" s="440"/>
      <c r="OC120" s="440"/>
      <c r="OD120" s="440"/>
      <c r="OE120" s="440"/>
      <c r="OF120" s="440"/>
      <c r="OG120" s="440"/>
      <c r="OH120" s="440"/>
      <c r="OI120" s="440"/>
      <c r="OJ120" s="440"/>
      <c r="OK120" s="440"/>
      <c r="OL120" s="440"/>
      <c r="OM120" s="440"/>
      <c r="ON120" s="440"/>
      <c r="OO120" s="440"/>
      <c r="OP120" s="440"/>
      <c r="OQ120" s="440"/>
      <c r="OR120" s="440"/>
      <c r="OS120" s="440"/>
      <c r="OT120" s="440"/>
      <c r="OU120" s="440"/>
      <c r="OV120" s="440"/>
      <c r="OW120" s="440"/>
      <c r="OX120" s="440"/>
      <c r="OY120" s="440"/>
      <c r="OZ120" s="440"/>
      <c r="PA120" s="440"/>
      <c r="PB120" s="440"/>
      <c r="PC120" s="440"/>
      <c r="PD120" s="440"/>
      <c r="PE120" s="440"/>
      <c r="PF120" s="440"/>
      <c r="PG120" s="440"/>
      <c r="PH120" s="440"/>
      <c r="PI120" s="440"/>
      <c r="PJ120" s="440"/>
      <c r="PK120" s="440"/>
      <c r="PL120" s="440"/>
      <c r="PM120" s="440"/>
      <c r="PN120" s="440"/>
      <c r="PO120" s="440"/>
      <c r="PP120" s="440"/>
      <c r="PQ120" s="440"/>
      <c r="PR120" s="440"/>
      <c r="PS120" s="440"/>
      <c r="PT120" s="440"/>
      <c r="PU120" s="440"/>
      <c r="PV120" s="440"/>
      <c r="PW120" s="440"/>
      <c r="PX120" s="440"/>
      <c r="PY120" s="440"/>
      <c r="PZ120" s="440"/>
      <c r="QA120" s="440"/>
      <c r="QB120" s="440"/>
      <c r="QC120" s="440"/>
      <c r="QD120" s="440"/>
      <c r="QE120" s="440"/>
      <c r="QF120" s="440"/>
      <c r="QG120" s="440"/>
      <c r="QH120" s="440"/>
      <c r="QI120" s="440"/>
      <c r="QJ120" s="440"/>
      <c r="QK120" s="440"/>
      <c r="QL120" s="440"/>
      <c r="QM120" s="440"/>
      <c r="QN120" s="440"/>
      <c r="QO120" s="440"/>
      <c r="QP120" s="440"/>
      <c r="QQ120" s="440"/>
      <c r="QR120" s="440"/>
      <c r="QS120" s="440"/>
      <c r="QT120" s="440"/>
      <c r="QU120" s="440"/>
      <c r="QV120" s="440"/>
      <c r="QW120" s="440"/>
      <c r="QX120" s="440"/>
      <c r="QY120" s="440"/>
      <c r="QZ120" s="440"/>
      <c r="RA120" s="440"/>
      <c r="RB120" s="440"/>
      <c r="RC120" s="440"/>
      <c r="RD120" s="440"/>
      <c r="RE120" s="440"/>
      <c r="RF120" s="440"/>
      <c r="RG120" s="440"/>
      <c r="RH120" s="440"/>
      <c r="RI120" s="440"/>
      <c r="RJ120" s="440"/>
      <c r="RK120" s="440"/>
      <c r="RL120" s="440"/>
      <c r="RM120" s="440"/>
      <c r="RN120" s="440"/>
      <c r="RO120" s="440"/>
      <c r="RP120" s="440"/>
      <c r="RQ120" s="440"/>
      <c r="RR120" s="440"/>
      <c r="RS120" s="440"/>
      <c r="RT120" s="440"/>
      <c r="RU120" s="440"/>
      <c r="RV120" s="440"/>
      <c r="RW120" s="440"/>
      <c r="RX120" s="440"/>
      <c r="RY120" s="440"/>
      <c r="RZ120" s="440"/>
      <c r="SA120" s="440"/>
      <c r="SB120" s="440"/>
      <c r="SC120" s="440"/>
      <c r="SD120" s="440"/>
      <c r="SE120" s="440"/>
      <c r="SF120" s="440"/>
      <c r="SG120" s="440"/>
      <c r="SH120" s="440"/>
      <c r="SI120" s="440"/>
      <c r="SJ120" s="440"/>
      <c r="SK120" s="440"/>
      <c r="SL120" s="440"/>
      <c r="SM120" s="440"/>
    </row>
    <row r="121" spans="1:507" x14ac:dyDescent="0.25">
      <c r="A121" s="440"/>
      <c r="B121" s="440"/>
      <c r="C121" s="441"/>
      <c r="D121" s="440"/>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40"/>
      <c r="AK121" s="440"/>
      <c r="AL121" s="440"/>
      <c r="AM121" s="440"/>
      <c r="AN121" s="440"/>
      <c r="AO121" s="440"/>
      <c r="AP121" s="440"/>
      <c r="AQ121" s="440"/>
      <c r="AR121" s="440"/>
      <c r="AS121" s="440"/>
      <c r="AT121" s="440"/>
      <c r="AU121" s="440"/>
      <c r="AV121" s="440"/>
      <c r="AW121" s="440"/>
      <c r="AX121" s="440"/>
      <c r="AY121" s="440"/>
      <c r="AZ121" s="440"/>
      <c r="BA121" s="440"/>
      <c r="BB121" s="440"/>
      <c r="BC121" s="440"/>
      <c r="BD121" s="440"/>
      <c r="BE121" s="440"/>
      <c r="BF121" s="440"/>
      <c r="BG121" s="440"/>
      <c r="BH121" s="440"/>
      <c r="BI121" s="440"/>
      <c r="BJ121" s="440"/>
      <c r="BK121" s="440"/>
      <c r="BL121" s="440"/>
      <c r="BM121" s="440"/>
      <c r="BN121" s="440"/>
      <c r="BO121" s="440"/>
      <c r="BP121" s="440"/>
      <c r="BQ121" s="440"/>
      <c r="BR121" s="440"/>
      <c r="BS121" s="440"/>
      <c r="BT121" s="440"/>
      <c r="BU121" s="440"/>
      <c r="BV121" s="440"/>
      <c r="BW121" s="440"/>
      <c r="BX121" s="440"/>
      <c r="BY121" s="440"/>
      <c r="BZ121" s="440"/>
      <c r="CA121" s="440"/>
      <c r="CB121" s="440"/>
      <c r="CC121" s="440"/>
      <c r="CD121" s="440"/>
      <c r="CE121" s="440"/>
      <c r="CF121" s="440"/>
      <c r="CG121" s="440"/>
      <c r="CH121" s="440"/>
      <c r="CI121" s="440"/>
      <c r="CJ121" s="440"/>
      <c r="CK121" s="440"/>
      <c r="CL121" s="440"/>
      <c r="CM121" s="440"/>
      <c r="CN121" s="440"/>
      <c r="CO121" s="440"/>
      <c r="CP121" s="440"/>
      <c r="CQ121" s="440"/>
      <c r="CR121" s="440"/>
      <c r="CS121" s="440"/>
      <c r="CT121" s="440"/>
      <c r="CU121" s="440"/>
      <c r="CV121" s="440"/>
      <c r="CW121" s="440"/>
      <c r="CX121" s="440"/>
      <c r="CY121" s="440"/>
      <c r="CZ121" s="440"/>
      <c r="DA121" s="440"/>
      <c r="DB121" s="440"/>
      <c r="DC121" s="440"/>
      <c r="DD121" s="440"/>
      <c r="DE121" s="440"/>
      <c r="DF121" s="440"/>
      <c r="DG121" s="440"/>
      <c r="DH121" s="440"/>
      <c r="DI121" s="440"/>
      <c r="DJ121" s="440"/>
      <c r="DK121" s="440"/>
      <c r="DL121" s="440"/>
      <c r="DM121" s="440"/>
      <c r="DN121" s="440"/>
      <c r="DO121" s="440"/>
      <c r="DP121" s="440"/>
      <c r="DQ121" s="440"/>
      <c r="DR121" s="440"/>
      <c r="DS121" s="440"/>
      <c r="DT121" s="440"/>
      <c r="DU121" s="440"/>
      <c r="DV121" s="440"/>
      <c r="DW121" s="440"/>
      <c r="DX121" s="440"/>
      <c r="DY121" s="440"/>
      <c r="DZ121" s="440"/>
      <c r="EA121" s="440"/>
      <c r="EB121" s="440"/>
      <c r="EC121" s="440"/>
      <c r="ED121" s="440"/>
      <c r="EE121" s="440"/>
      <c r="EF121" s="440"/>
      <c r="EG121" s="440"/>
      <c r="EH121" s="440"/>
      <c r="EI121" s="440"/>
      <c r="EJ121" s="440"/>
      <c r="EK121" s="440"/>
      <c r="EL121" s="440"/>
      <c r="EM121" s="440"/>
      <c r="EN121" s="440"/>
      <c r="EO121" s="440"/>
      <c r="EP121" s="440"/>
      <c r="EQ121" s="440"/>
      <c r="ER121" s="440"/>
      <c r="ES121" s="440"/>
      <c r="ET121" s="440"/>
      <c r="EU121" s="440"/>
      <c r="EV121" s="440"/>
      <c r="EW121" s="440"/>
      <c r="EX121" s="440"/>
      <c r="EY121" s="440"/>
      <c r="EZ121" s="440"/>
      <c r="FA121" s="440"/>
      <c r="FB121" s="440"/>
      <c r="FC121" s="440"/>
      <c r="FD121" s="440"/>
      <c r="FE121" s="440"/>
      <c r="FF121" s="440"/>
      <c r="FG121" s="440"/>
      <c r="FH121" s="440"/>
      <c r="FI121" s="440"/>
      <c r="FJ121" s="440"/>
      <c r="FK121" s="440"/>
      <c r="FL121" s="440"/>
      <c r="FM121" s="440"/>
      <c r="FN121" s="440"/>
      <c r="FO121" s="440"/>
      <c r="FP121" s="440"/>
      <c r="FQ121" s="440"/>
      <c r="FR121" s="440"/>
      <c r="FS121" s="440"/>
      <c r="FT121" s="440"/>
      <c r="FU121" s="440"/>
      <c r="FV121" s="440"/>
      <c r="FW121" s="440"/>
      <c r="FX121" s="440"/>
      <c r="FY121" s="440"/>
      <c r="FZ121" s="440"/>
      <c r="GA121" s="440"/>
      <c r="GB121" s="440"/>
      <c r="GC121" s="440"/>
      <c r="GD121" s="440"/>
      <c r="GE121" s="440"/>
      <c r="GF121" s="440"/>
      <c r="GG121" s="440"/>
      <c r="GH121" s="440"/>
      <c r="GI121" s="440"/>
      <c r="GJ121" s="440"/>
      <c r="GK121" s="440"/>
      <c r="GL121" s="440"/>
      <c r="GM121" s="440"/>
      <c r="GN121" s="440"/>
      <c r="GO121" s="440"/>
      <c r="GP121" s="440"/>
      <c r="GQ121" s="440"/>
      <c r="GR121" s="440"/>
      <c r="GS121" s="440"/>
      <c r="GT121" s="440"/>
      <c r="GU121" s="440"/>
      <c r="GV121" s="440"/>
      <c r="GW121" s="440"/>
      <c r="GX121" s="440"/>
      <c r="GY121" s="440"/>
      <c r="GZ121" s="440"/>
      <c r="HA121" s="440"/>
      <c r="HB121" s="440"/>
      <c r="HC121" s="440"/>
      <c r="HD121" s="440"/>
      <c r="HE121" s="440"/>
      <c r="HF121" s="440"/>
      <c r="HG121" s="440"/>
      <c r="HH121" s="440"/>
      <c r="HI121" s="440"/>
      <c r="HJ121" s="440"/>
      <c r="HK121" s="440"/>
      <c r="HL121" s="440"/>
      <c r="HM121" s="440"/>
      <c r="HN121" s="440"/>
      <c r="HO121" s="440"/>
      <c r="HP121" s="440"/>
      <c r="HQ121" s="440"/>
      <c r="HR121" s="440"/>
      <c r="HS121" s="440"/>
      <c r="HT121" s="440"/>
      <c r="HU121" s="440"/>
      <c r="HV121" s="440"/>
      <c r="HW121" s="440"/>
      <c r="HX121" s="440"/>
      <c r="HY121" s="440"/>
      <c r="HZ121" s="440"/>
      <c r="IA121" s="440"/>
      <c r="IB121" s="440"/>
      <c r="IC121" s="440"/>
      <c r="ID121" s="440"/>
      <c r="IE121" s="440"/>
      <c r="IF121" s="440"/>
      <c r="IG121" s="440"/>
      <c r="IH121" s="440"/>
      <c r="II121" s="440"/>
      <c r="IJ121" s="440"/>
      <c r="IK121" s="440"/>
      <c r="IL121" s="440"/>
      <c r="IM121" s="440"/>
      <c r="IN121" s="440"/>
      <c r="IO121" s="440"/>
      <c r="IP121" s="440"/>
      <c r="IQ121" s="440"/>
      <c r="IR121" s="440"/>
      <c r="IS121" s="440"/>
      <c r="IT121" s="440"/>
      <c r="IU121" s="440"/>
      <c r="IV121" s="440"/>
      <c r="IW121" s="440"/>
      <c r="IX121" s="440"/>
      <c r="IY121" s="440"/>
      <c r="IZ121" s="440"/>
      <c r="JA121" s="440"/>
      <c r="JB121" s="440"/>
      <c r="JC121" s="440"/>
      <c r="JD121" s="440"/>
      <c r="JE121" s="440"/>
      <c r="JF121" s="440"/>
      <c r="JG121" s="440"/>
      <c r="JH121" s="440"/>
      <c r="JI121" s="440"/>
      <c r="JJ121" s="440"/>
      <c r="JK121" s="440"/>
      <c r="JL121" s="440"/>
      <c r="JM121" s="440"/>
      <c r="JN121" s="440"/>
      <c r="JO121" s="440"/>
      <c r="JP121" s="440"/>
      <c r="JQ121" s="440"/>
      <c r="JR121" s="440"/>
      <c r="JS121" s="440"/>
      <c r="JT121" s="440"/>
      <c r="JU121" s="440"/>
      <c r="JV121" s="440"/>
      <c r="JW121" s="440"/>
      <c r="JX121" s="440"/>
      <c r="JY121" s="440"/>
      <c r="JZ121" s="440"/>
      <c r="KA121" s="440"/>
      <c r="KB121" s="440"/>
      <c r="KC121" s="440"/>
      <c r="KD121" s="440"/>
      <c r="KE121" s="440"/>
      <c r="KF121" s="440"/>
      <c r="KG121" s="440"/>
      <c r="KH121" s="440"/>
      <c r="KI121" s="440"/>
      <c r="KJ121" s="440"/>
      <c r="KK121" s="440"/>
      <c r="KL121" s="440"/>
      <c r="KM121" s="440"/>
      <c r="KN121" s="440"/>
      <c r="KO121" s="440"/>
      <c r="KP121" s="440"/>
      <c r="KQ121" s="440"/>
      <c r="KR121" s="440"/>
      <c r="KS121" s="440"/>
      <c r="KT121" s="440"/>
      <c r="KU121" s="440"/>
      <c r="KV121" s="440"/>
      <c r="KW121" s="440"/>
      <c r="KX121" s="440"/>
      <c r="KY121" s="440"/>
      <c r="KZ121" s="440"/>
      <c r="LA121" s="440"/>
      <c r="LB121" s="440"/>
      <c r="LC121" s="440"/>
      <c r="LD121" s="440"/>
      <c r="LE121" s="440"/>
      <c r="LF121" s="440"/>
      <c r="LG121" s="440"/>
      <c r="LH121" s="440"/>
      <c r="LI121" s="440"/>
      <c r="LJ121" s="440"/>
      <c r="LK121" s="440"/>
      <c r="LL121" s="440"/>
      <c r="LM121" s="440"/>
      <c r="LN121" s="440"/>
      <c r="LO121" s="440"/>
      <c r="LP121" s="440"/>
      <c r="LQ121" s="440"/>
      <c r="LR121" s="440"/>
      <c r="LS121" s="440"/>
      <c r="LT121" s="440"/>
      <c r="LU121" s="440"/>
      <c r="LV121" s="440"/>
      <c r="LW121" s="440"/>
      <c r="LX121" s="440"/>
      <c r="LY121" s="440"/>
      <c r="LZ121" s="440"/>
      <c r="MA121" s="440"/>
      <c r="MB121" s="440"/>
      <c r="MC121" s="440"/>
      <c r="MD121" s="440"/>
      <c r="ME121" s="440"/>
      <c r="MF121" s="440"/>
      <c r="MG121" s="440"/>
      <c r="MH121" s="440"/>
      <c r="MI121" s="440"/>
      <c r="MJ121" s="440"/>
      <c r="MK121" s="440"/>
      <c r="ML121" s="440"/>
      <c r="MM121" s="440"/>
      <c r="MN121" s="440"/>
      <c r="MO121" s="440"/>
      <c r="MP121" s="440"/>
      <c r="MQ121" s="440"/>
      <c r="MR121" s="440"/>
      <c r="MS121" s="440"/>
      <c r="MT121" s="440"/>
      <c r="MU121" s="440"/>
      <c r="MV121" s="440"/>
      <c r="MW121" s="440"/>
      <c r="MX121" s="440"/>
      <c r="MY121" s="440"/>
      <c r="MZ121" s="440"/>
      <c r="NA121" s="440"/>
      <c r="NB121" s="440"/>
      <c r="NC121" s="440"/>
      <c r="ND121" s="440"/>
      <c r="NE121" s="440"/>
      <c r="NF121" s="440"/>
      <c r="NG121" s="440"/>
      <c r="NH121" s="440"/>
      <c r="NI121" s="440"/>
      <c r="NJ121" s="440"/>
      <c r="NK121" s="440"/>
      <c r="NL121" s="440"/>
      <c r="NM121" s="440"/>
      <c r="NN121" s="440"/>
      <c r="NO121" s="440"/>
      <c r="NP121" s="440"/>
      <c r="NQ121" s="440"/>
      <c r="NR121" s="440"/>
      <c r="NS121" s="440"/>
      <c r="NT121" s="440"/>
      <c r="NU121" s="440"/>
      <c r="NV121" s="440"/>
      <c r="NW121" s="440"/>
      <c r="NX121" s="440"/>
      <c r="NY121" s="440"/>
      <c r="NZ121" s="440"/>
      <c r="OA121" s="440"/>
      <c r="OB121" s="440"/>
      <c r="OC121" s="440"/>
      <c r="OD121" s="440"/>
      <c r="OE121" s="440"/>
      <c r="OF121" s="440"/>
      <c r="OG121" s="440"/>
      <c r="OH121" s="440"/>
      <c r="OI121" s="440"/>
      <c r="OJ121" s="440"/>
      <c r="OK121" s="440"/>
      <c r="OL121" s="440"/>
      <c r="OM121" s="440"/>
      <c r="ON121" s="440"/>
      <c r="OO121" s="440"/>
      <c r="OP121" s="440"/>
      <c r="OQ121" s="440"/>
      <c r="OR121" s="440"/>
      <c r="OS121" s="440"/>
      <c r="OT121" s="440"/>
      <c r="OU121" s="440"/>
      <c r="OV121" s="440"/>
      <c r="OW121" s="440"/>
      <c r="OX121" s="440"/>
      <c r="OY121" s="440"/>
      <c r="OZ121" s="440"/>
      <c r="PA121" s="440"/>
      <c r="PB121" s="440"/>
      <c r="PC121" s="440"/>
      <c r="PD121" s="440"/>
      <c r="PE121" s="440"/>
      <c r="PF121" s="440"/>
      <c r="PG121" s="440"/>
      <c r="PH121" s="440"/>
      <c r="PI121" s="440"/>
      <c r="PJ121" s="440"/>
      <c r="PK121" s="440"/>
      <c r="PL121" s="440"/>
      <c r="PM121" s="440"/>
      <c r="PN121" s="440"/>
      <c r="PO121" s="440"/>
      <c r="PP121" s="440"/>
      <c r="PQ121" s="440"/>
      <c r="PR121" s="440"/>
      <c r="PS121" s="440"/>
      <c r="PT121" s="440"/>
      <c r="PU121" s="440"/>
      <c r="PV121" s="440"/>
      <c r="PW121" s="440"/>
      <c r="PX121" s="440"/>
      <c r="PY121" s="440"/>
      <c r="PZ121" s="440"/>
      <c r="QA121" s="440"/>
      <c r="QB121" s="440"/>
      <c r="QC121" s="440"/>
      <c r="QD121" s="440"/>
      <c r="QE121" s="440"/>
      <c r="QF121" s="440"/>
      <c r="QG121" s="440"/>
      <c r="QH121" s="440"/>
      <c r="QI121" s="440"/>
      <c r="QJ121" s="440"/>
      <c r="QK121" s="440"/>
      <c r="QL121" s="440"/>
      <c r="QM121" s="440"/>
      <c r="QN121" s="440"/>
      <c r="QO121" s="440"/>
      <c r="QP121" s="440"/>
      <c r="QQ121" s="440"/>
      <c r="QR121" s="440"/>
      <c r="QS121" s="440"/>
      <c r="QT121" s="440"/>
      <c r="QU121" s="440"/>
      <c r="QV121" s="440"/>
      <c r="QW121" s="440"/>
      <c r="QX121" s="440"/>
      <c r="QY121" s="440"/>
      <c r="QZ121" s="440"/>
      <c r="RA121" s="440"/>
      <c r="RB121" s="440"/>
      <c r="RC121" s="440"/>
      <c r="RD121" s="440"/>
      <c r="RE121" s="440"/>
      <c r="RF121" s="440"/>
      <c r="RG121" s="440"/>
      <c r="RH121" s="440"/>
      <c r="RI121" s="440"/>
      <c r="RJ121" s="440"/>
      <c r="RK121" s="440"/>
      <c r="RL121" s="440"/>
      <c r="RM121" s="440"/>
      <c r="RN121" s="440"/>
      <c r="RO121" s="440"/>
      <c r="RP121" s="440"/>
      <c r="RQ121" s="440"/>
      <c r="RR121" s="440"/>
      <c r="RS121" s="440"/>
      <c r="RT121" s="440"/>
      <c r="RU121" s="440"/>
      <c r="RV121" s="440"/>
      <c r="RW121" s="440"/>
      <c r="RX121" s="440"/>
      <c r="RY121" s="440"/>
      <c r="RZ121" s="440"/>
      <c r="SA121" s="440"/>
      <c r="SB121" s="440"/>
      <c r="SC121" s="440"/>
      <c r="SD121" s="440"/>
      <c r="SE121" s="440"/>
      <c r="SF121" s="440"/>
      <c r="SG121" s="440"/>
      <c r="SH121" s="440"/>
      <c r="SI121" s="440"/>
      <c r="SJ121" s="440"/>
      <c r="SK121" s="440"/>
      <c r="SL121" s="440"/>
      <c r="SM121" s="440"/>
    </row>
    <row r="122" spans="1:507" x14ac:dyDescent="0.25">
      <c r="A122" s="440"/>
      <c r="B122" s="440"/>
      <c r="C122" s="441"/>
      <c r="D122" s="440"/>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40"/>
      <c r="BB122" s="440"/>
      <c r="BC122" s="440"/>
      <c r="BD122" s="440"/>
      <c r="BE122" s="440"/>
      <c r="BF122" s="440"/>
      <c r="BG122" s="440"/>
      <c r="BH122" s="440"/>
      <c r="BI122" s="440"/>
      <c r="BJ122" s="440"/>
      <c r="BK122" s="440"/>
      <c r="BL122" s="440"/>
      <c r="BM122" s="440"/>
      <c r="BN122" s="440"/>
      <c r="BO122" s="440"/>
      <c r="BP122" s="440"/>
      <c r="BQ122" s="440"/>
      <c r="BR122" s="440"/>
      <c r="BS122" s="440"/>
      <c r="BT122" s="440"/>
      <c r="BU122" s="440"/>
      <c r="BV122" s="440"/>
      <c r="BW122" s="440"/>
      <c r="BX122" s="440"/>
      <c r="BY122" s="440"/>
      <c r="BZ122" s="440"/>
      <c r="CA122" s="440"/>
      <c r="CB122" s="440"/>
      <c r="CC122" s="440"/>
      <c r="CD122" s="440"/>
      <c r="CE122" s="440"/>
      <c r="CF122" s="440"/>
      <c r="CG122" s="440"/>
      <c r="CH122" s="440"/>
      <c r="CI122" s="440"/>
      <c r="CJ122" s="440"/>
      <c r="CK122" s="440"/>
      <c r="CL122" s="440"/>
      <c r="CM122" s="440"/>
      <c r="CN122" s="440"/>
      <c r="CO122" s="440"/>
      <c r="CP122" s="440"/>
      <c r="CQ122" s="440"/>
      <c r="CR122" s="440"/>
      <c r="CS122" s="440"/>
      <c r="CT122" s="440"/>
      <c r="CU122" s="440"/>
      <c r="CV122" s="440"/>
      <c r="CW122" s="440"/>
      <c r="CX122" s="440"/>
      <c r="CY122" s="440"/>
      <c r="CZ122" s="440"/>
      <c r="DA122" s="440"/>
      <c r="DB122" s="440"/>
      <c r="DC122" s="440"/>
      <c r="DD122" s="440"/>
      <c r="DE122" s="440"/>
      <c r="DF122" s="440"/>
      <c r="DG122" s="440"/>
      <c r="DH122" s="440"/>
      <c r="DI122" s="440"/>
      <c r="DJ122" s="440"/>
      <c r="DK122" s="440"/>
      <c r="DL122" s="440"/>
      <c r="DM122" s="440"/>
      <c r="DN122" s="440"/>
      <c r="DO122" s="440"/>
      <c r="DP122" s="440"/>
      <c r="DQ122" s="440"/>
      <c r="DR122" s="440"/>
      <c r="DS122" s="440"/>
      <c r="DT122" s="440"/>
      <c r="DU122" s="440"/>
      <c r="DV122" s="440"/>
      <c r="DW122" s="440"/>
      <c r="DX122" s="440"/>
      <c r="DY122" s="440"/>
      <c r="DZ122" s="440"/>
      <c r="EA122" s="440"/>
      <c r="EB122" s="440"/>
      <c r="EC122" s="440"/>
      <c r="ED122" s="440"/>
      <c r="EE122" s="440"/>
      <c r="EF122" s="440"/>
      <c r="EG122" s="440"/>
      <c r="EH122" s="440"/>
      <c r="EI122" s="440"/>
      <c r="EJ122" s="440"/>
      <c r="EK122" s="440"/>
      <c r="EL122" s="440"/>
      <c r="EM122" s="440"/>
      <c r="EN122" s="440"/>
      <c r="EO122" s="440"/>
      <c r="EP122" s="440"/>
      <c r="EQ122" s="440"/>
      <c r="ER122" s="440"/>
      <c r="ES122" s="440"/>
      <c r="ET122" s="440"/>
      <c r="EU122" s="440"/>
      <c r="EV122" s="440"/>
      <c r="EW122" s="440"/>
      <c r="EX122" s="440"/>
      <c r="EY122" s="440"/>
      <c r="EZ122" s="440"/>
      <c r="FA122" s="440"/>
      <c r="FB122" s="440"/>
      <c r="FC122" s="440"/>
      <c r="FD122" s="440"/>
      <c r="FE122" s="440"/>
      <c r="FF122" s="440"/>
      <c r="FG122" s="440"/>
      <c r="FH122" s="440"/>
      <c r="FI122" s="440"/>
      <c r="FJ122" s="440"/>
      <c r="FK122" s="440"/>
      <c r="FL122" s="440"/>
      <c r="FM122" s="440"/>
      <c r="FN122" s="440"/>
      <c r="FO122" s="440"/>
      <c r="FP122" s="440"/>
      <c r="FQ122" s="440"/>
      <c r="FR122" s="440"/>
      <c r="FS122" s="440"/>
      <c r="FT122" s="440"/>
      <c r="FU122" s="440"/>
      <c r="FV122" s="440"/>
      <c r="FW122" s="440"/>
      <c r="FX122" s="440"/>
      <c r="FY122" s="440"/>
      <c r="FZ122" s="440"/>
      <c r="GA122" s="440"/>
      <c r="GB122" s="440"/>
      <c r="GC122" s="440"/>
      <c r="GD122" s="440"/>
      <c r="GE122" s="440"/>
      <c r="GF122" s="440"/>
      <c r="GG122" s="440"/>
      <c r="GH122" s="440"/>
      <c r="GI122" s="440"/>
      <c r="GJ122" s="440"/>
      <c r="GK122" s="440"/>
      <c r="GL122" s="440"/>
      <c r="GM122" s="440"/>
      <c r="GN122" s="440"/>
      <c r="GO122" s="440"/>
      <c r="GP122" s="440"/>
      <c r="GQ122" s="440"/>
      <c r="GR122" s="440"/>
      <c r="GS122" s="440"/>
      <c r="GT122" s="440"/>
      <c r="GU122" s="440"/>
      <c r="GV122" s="440"/>
      <c r="GW122" s="440"/>
      <c r="GX122" s="440"/>
      <c r="GY122" s="440"/>
      <c r="GZ122" s="440"/>
      <c r="HA122" s="440"/>
      <c r="HB122" s="440"/>
      <c r="HC122" s="440"/>
      <c r="HD122" s="440"/>
      <c r="HE122" s="440"/>
      <c r="HF122" s="440"/>
      <c r="HG122" s="440"/>
      <c r="HH122" s="440"/>
      <c r="HI122" s="440"/>
      <c r="HJ122" s="440"/>
      <c r="HK122" s="440"/>
      <c r="HL122" s="440"/>
      <c r="HM122" s="440"/>
      <c r="HN122" s="440"/>
      <c r="HO122" s="440"/>
      <c r="HP122" s="440"/>
      <c r="HQ122" s="440"/>
      <c r="HR122" s="440"/>
      <c r="HS122" s="440"/>
      <c r="HT122" s="440"/>
      <c r="HU122" s="440"/>
      <c r="HV122" s="440"/>
      <c r="HW122" s="440"/>
      <c r="HX122" s="440"/>
      <c r="HY122" s="440"/>
      <c r="HZ122" s="440"/>
      <c r="IA122" s="440"/>
      <c r="IB122" s="440"/>
      <c r="IC122" s="440"/>
      <c r="ID122" s="440"/>
      <c r="IE122" s="440"/>
      <c r="IF122" s="440"/>
      <c r="IG122" s="440"/>
      <c r="IH122" s="440"/>
      <c r="II122" s="440"/>
      <c r="IJ122" s="440"/>
      <c r="IK122" s="440"/>
      <c r="IL122" s="440"/>
      <c r="IM122" s="440"/>
      <c r="IN122" s="440"/>
      <c r="IO122" s="440"/>
      <c r="IP122" s="440"/>
      <c r="IQ122" s="440"/>
      <c r="IR122" s="440"/>
      <c r="IS122" s="440"/>
      <c r="IT122" s="440"/>
      <c r="IU122" s="440"/>
      <c r="IV122" s="440"/>
      <c r="IW122" s="440"/>
      <c r="IX122" s="440"/>
      <c r="IY122" s="440"/>
      <c r="IZ122" s="440"/>
      <c r="JA122" s="440"/>
      <c r="JB122" s="440"/>
      <c r="JC122" s="440"/>
      <c r="JD122" s="440"/>
      <c r="JE122" s="440"/>
      <c r="JF122" s="440"/>
      <c r="JG122" s="440"/>
      <c r="JH122" s="440"/>
      <c r="JI122" s="440"/>
      <c r="JJ122" s="440"/>
      <c r="JK122" s="440"/>
      <c r="JL122" s="440"/>
      <c r="JM122" s="440"/>
      <c r="JN122" s="440"/>
      <c r="JO122" s="440"/>
      <c r="JP122" s="440"/>
      <c r="JQ122" s="440"/>
      <c r="JR122" s="440"/>
      <c r="JS122" s="440"/>
      <c r="JT122" s="440"/>
      <c r="JU122" s="440"/>
      <c r="JV122" s="440"/>
      <c r="JW122" s="440"/>
      <c r="JX122" s="440"/>
      <c r="JY122" s="440"/>
      <c r="JZ122" s="440"/>
      <c r="KA122" s="440"/>
      <c r="KB122" s="440"/>
      <c r="KC122" s="440"/>
      <c r="KD122" s="440"/>
      <c r="KE122" s="440"/>
      <c r="KF122" s="440"/>
      <c r="KG122" s="440"/>
      <c r="KH122" s="440"/>
      <c r="KI122" s="440"/>
      <c r="KJ122" s="440"/>
      <c r="KK122" s="440"/>
      <c r="KL122" s="440"/>
      <c r="KM122" s="440"/>
      <c r="KN122" s="440"/>
      <c r="KO122" s="440"/>
      <c r="KP122" s="440"/>
      <c r="KQ122" s="440"/>
      <c r="KR122" s="440"/>
      <c r="KS122" s="440"/>
      <c r="KT122" s="440"/>
      <c r="KU122" s="440"/>
      <c r="KV122" s="440"/>
      <c r="KW122" s="440"/>
      <c r="KX122" s="440"/>
      <c r="KY122" s="440"/>
      <c r="KZ122" s="440"/>
      <c r="LA122" s="440"/>
      <c r="LB122" s="440"/>
      <c r="LC122" s="440"/>
      <c r="LD122" s="440"/>
      <c r="LE122" s="440"/>
      <c r="LF122" s="440"/>
      <c r="LG122" s="440"/>
      <c r="LH122" s="440"/>
      <c r="LI122" s="440"/>
      <c r="LJ122" s="440"/>
      <c r="LK122" s="440"/>
      <c r="LL122" s="440"/>
      <c r="LM122" s="440"/>
      <c r="LN122" s="440"/>
      <c r="LO122" s="440"/>
      <c r="LP122" s="440"/>
      <c r="LQ122" s="440"/>
      <c r="LR122" s="440"/>
      <c r="LS122" s="440"/>
      <c r="LT122" s="440"/>
      <c r="LU122" s="440"/>
      <c r="LV122" s="440"/>
      <c r="LW122" s="440"/>
      <c r="LX122" s="440"/>
      <c r="LY122" s="440"/>
      <c r="LZ122" s="440"/>
      <c r="MA122" s="440"/>
      <c r="MB122" s="440"/>
      <c r="MC122" s="440"/>
      <c r="MD122" s="440"/>
      <c r="ME122" s="440"/>
      <c r="MF122" s="440"/>
      <c r="MG122" s="440"/>
      <c r="MH122" s="440"/>
      <c r="MI122" s="440"/>
      <c r="MJ122" s="440"/>
      <c r="MK122" s="440"/>
      <c r="ML122" s="440"/>
      <c r="MM122" s="440"/>
      <c r="MN122" s="440"/>
      <c r="MO122" s="440"/>
      <c r="MP122" s="440"/>
      <c r="MQ122" s="440"/>
      <c r="MR122" s="440"/>
      <c r="MS122" s="440"/>
      <c r="MT122" s="440"/>
      <c r="MU122" s="440"/>
      <c r="MV122" s="440"/>
      <c r="MW122" s="440"/>
      <c r="MX122" s="440"/>
      <c r="MY122" s="440"/>
      <c r="MZ122" s="440"/>
      <c r="NA122" s="440"/>
      <c r="NB122" s="440"/>
      <c r="NC122" s="440"/>
      <c r="ND122" s="440"/>
      <c r="NE122" s="440"/>
      <c r="NF122" s="440"/>
      <c r="NG122" s="440"/>
      <c r="NH122" s="440"/>
      <c r="NI122" s="440"/>
      <c r="NJ122" s="440"/>
      <c r="NK122" s="440"/>
      <c r="NL122" s="440"/>
      <c r="NM122" s="440"/>
      <c r="NN122" s="440"/>
      <c r="NO122" s="440"/>
      <c r="NP122" s="440"/>
      <c r="NQ122" s="440"/>
      <c r="NR122" s="440"/>
      <c r="NS122" s="440"/>
      <c r="NT122" s="440"/>
      <c r="NU122" s="440"/>
      <c r="NV122" s="440"/>
      <c r="NW122" s="440"/>
      <c r="NX122" s="440"/>
      <c r="NY122" s="440"/>
      <c r="NZ122" s="440"/>
      <c r="OA122" s="440"/>
      <c r="OB122" s="440"/>
      <c r="OC122" s="440"/>
      <c r="OD122" s="440"/>
      <c r="OE122" s="440"/>
      <c r="OF122" s="440"/>
      <c r="OG122" s="440"/>
      <c r="OH122" s="440"/>
      <c r="OI122" s="440"/>
      <c r="OJ122" s="440"/>
      <c r="OK122" s="440"/>
      <c r="OL122" s="440"/>
      <c r="OM122" s="440"/>
      <c r="ON122" s="440"/>
      <c r="OO122" s="440"/>
      <c r="OP122" s="440"/>
      <c r="OQ122" s="440"/>
      <c r="OR122" s="440"/>
      <c r="OS122" s="440"/>
      <c r="OT122" s="440"/>
      <c r="OU122" s="440"/>
      <c r="OV122" s="440"/>
      <c r="OW122" s="440"/>
      <c r="OX122" s="440"/>
      <c r="OY122" s="440"/>
      <c r="OZ122" s="440"/>
      <c r="PA122" s="440"/>
      <c r="PB122" s="440"/>
      <c r="PC122" s="440"/>
      <c r="PD122" s="440"/>
      <c r="PE122" s="440"/>
      <c r="PF122" s="440"/>
      <c r="PG122" s="440"/>
      <c r="PH122" s="440"/>
      <c r="PI122" s="440"/>
      <c r="PJ122" s="440"/>
      <c r="PK122" s="440"/>
      <c r="PL122" s="440"/>
      <c r="PM122" s="440"/>
      <c r="PN122" s="440"/>
      <c r="PO122" s="440"/>
      <c r="PP122" s="440"/>
      <c r="PQ122" s="440"/>
      <c r="PR122" s="440"/>
      <c r="PS122" s="440"/>
      <c r="PT122" s="440"/>
      <c r="PU122" s="440"/>
      <c r="PV122" s="440"/>
      <c r="PW122" s="440"/>
      <c r="PX122" s="440"/>
      <c r="PY122" s="440"/>
      <c r="PZ122" s="440"/>
      <c r="QA122" s="440"/>
      <c r="QB122" s="440"/>
      <c r="QC122" s="440"/>
      <c r="QD122" s="440"/>
      <c r="QE122" s="440"/>
      <c r="QF122" s="440"/>
      <c r="QG122" s="440"/>
      <c r="QH122" s="440"/>
      <c r="QI122" s="440"/>
      <c r="QJ122" s="440"/>
      <c r="QK122" s="440"/>
      <c r="QL122" s="440"/>
      <c r="QM122" s="440"/>
      <c r="QN122" s="440"/>
      <c r="QO122" s="440"/>
      <c r="QP122" s="440"/>
      <c r="QQ122" s="440"/>
      <c r="QR122" s="440"/>
      <c r="QS122" s="440"/>
      <c r="QT122" s="440"/>
      <c r="QU122" s="440"/>
      <c r="QV122" s="440"/>
      <c r="QW122" s="440"/>
      <c r="QX122" s="440"/>
      <c r="QY122" s="440"/>
      <c r="QZ122" s="440"/>
      <c r="RA122" s="440"/>
      <c r="RB122" s="440"/>
      <c r="RC122" s="440"/>
      <c r="RD122" s="440"/>
      <c r="RE122" s="440"/>
      <c r="RF122" s="440"/>
      <c r="RG122" s="440"/>
      <c r="RH122" s="440"/>
      <c r="RI122" s="440"/>
      <c r="RJ122" s="440"/>
      <c r="RK122" s="440"/>
      <c r="RL122" s="440"/>
      <c r="RM122" s="440"/>
      <c r="RN122" s="440"/>
      <c r="RO122" s="440"/>
      <c r="RP122" s="440"/>
      <c r="RQ122" s="440"/>
      <c r="RR122" s="440"/>
      <c r="RS122" s="440"/>
      <c r="RT122" s="440"/>
      <c r="RU122" s="440"/>
      <c r="RV122" s="440"/>
      <c r="RW122" s="440"/>
      <c r="RX122" s="440"/>
      <c r="RY122" s="440"/>
      <c r="RZ122" s="440"/>
      <c r="SA122" s="440"/>
      <c r="SB122" s="440"/>
      <c r="SC122" s="440"/>
      <c r="SD122" s="440"/>
      <c r="SE122" s="440"/>
      <c r="SF122" s="440"/>
      <c r="SG122" s="440"/>
      <c r="SH122" s="440"/>
      <c r="SI122" s="440"/>
      <c r="SJ122" s="440"/>
      <c r="SK122" s="440"/>
      <c r="SL122" s="440"/>
      <c r="SM122" s="440"/>
    </row>
    <row r="123" spans="1:507" x14ac:dyDescent="0.25">
      <c r="C123" s="658" t="s">
        <v>863</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488</v>
      </c>
      <c r="B5" s="357">
        <v>1</v>
      </c>
    </row>
    <row r="6" spans="1:2" ht="7.35" customHeight="1" x14ac:dyDescent="0.25"/>
    <row r="7" spans="1:2" x14ac:dyDescent="0.25">
      <c r="A7" s="75" t="s">
        <v>489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437</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438</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271</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448</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370</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388</v>
      </c>
      <c r="H64" s="421">
        <v>1</v>
      </c>
      <c r="I64" s="209"/>
      <c r="K64" s="328" t="s">
        <v>389</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Crop!H54</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Crop!H55</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Crop!H56</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Crop!H57</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Crop!H58</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Crop!H59</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Crop!H60</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Crop!H61</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Crop!H62</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Crop!H63</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Crop!H64</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449</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450</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379</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345</v>
      </c>
      <c r="I127" s="425" t="s">
        <v>380</v>
      </c>
      <c r="J127" s="425" t="s">
        <v>381</v>
      </c>
      <c r="K127" s="425" t="s">
        <v>382</v>
      </c>
      <c r="L127" s="425" t="s">
        <v>383</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449</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345</v>
      </c>
      <c r="I142" s="425" t="s">
        <v>380</v>
      </c>
      <c r="J142" s="425" t="s">
        <v>381</v>
      </c>
      <c r="K142" s="425" t="s">
        <v>382</v>
      </c>
      <c r="L142" s="425" t="s">
        <v>383</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384</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386</v>
      </c>
      <c r="K157" s="735" t="s">
        <v>387</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385</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386</v>
      </c>
      <c r="K174" s="425" t="s">
        <v>387</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482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9" t="s">
        <v>992</v>
      </c>
      <c r="H16" s="53"/>
      <c r="I16" s="53"/>
      <c r="J16" s="789" t="s">
        <v>484</v>
      </c>
      <c r="K16" s="53"/>
      <c r="L16" s="53"/>
      <c r="M16" s="789" t="s">
        <v>486</v>
      </c>
      <c r="N16" s="53"/>
      <c r="O16" s="56"/>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5" t="s">
        <v>485</v>
      </c>
      <c r="H17" s="53"/>
      <c r="I17" s="53"/>
      <c r="J17" s="55" t="s">
        <v>485</v>
      </c>
      <c r="K17" s="53"/>
      <c r="L17" s="53"/>
      <c r="M17" s="55" t="s">
        <v>487</v>
      </c>
      <c r="N17" s="53"/>
      <c r="O17" s="56"/>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53"/>
      <c r="J18" s="394" t="b">
        <v>0</v>
      </c>
      <c r="K18" s="53"/>
      <c r="L18" s="53"/>
      <c r="M18" s="394" t="b">
        <v>0</v>
      </c>
      <c r="N18" s="53"/>
      <c r="O18" s="56"/>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307</vt:i4>
      </vt:variant>
    </vt:vector>
  </HeadingPairs>
  <TitlesOfParts>
    <vt:vector size="320"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2021-03-18T08:46:57Z</dcterms:modified>
</cp:coreProperties>
</file>