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
    </mc:Choice>
  </mc:AlternateContent>
  <xr:revisionPtr revIDLastSave="0" documentId="13_ncr:1_{DCEC587F-3D46-49C0-AB24-8FD19163635A}" xr6:coauthVersionLast="47" xr6:coauthVersionMax="47" xr10:uidLastSave="{00000000-0000-0000-0000-000000000000}"/>
  <bookViews>
    <workbookView xWindow="-28920" yWindow="-120" windowWidth="29040" windowHeight="15840" tabRatio="678"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 localSheetId="2">StructuralSA!$O$117</definedName>
    <definedName name="i_fs_number" localSheetId="2">StructuralSA!$O$118</definedName>
    <definedName name="i_fs_use_pkl" localSheetId="2">StructuralSA!$O$116</definedName>
    <definedName name="i_fvp_mask_dams">StructuralSA!$N$43:$O$43</definedName>
    <definedName name="i_fvp_mask_offs">StructuralSA!$J$52:$L$52</definedName>
    <definedName name="i_fvp4_date_i">StructuralSA!$O$45:$O$47</definedName>
    <definedName name="i_generate_with_t" localSheetId="2">StructuralSA!$R$117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rev_create" localSheetId="2">StructuralSA!$I$116</definedName>
    <definedName name="i_rev_number" localSheetId="2">StructuralSA!$I$118</definedName>
    <definedName name="i_rev_trait_inc" localSheetId="2">StructuralSA!$I$122:$I$129</definedName>
    <definedName name="i_rev_trait_name" localSheetId="2">StructuralSA!$H$122:$H$129</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N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N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R117" authorId="0" shapeId="0" xr:uid="{C95D9C14-95B2-44CF-9B17-758EFB269999}">
      <text>
        <r>
          <rPr>
            <b/>
            <sz val="9"/>
            <color indexed="81"/>
            <rFont val="Tahoma"/>
            <charset val="1"/>
          </rPr>
          <t>Michael Young (21512438):</t>
        </r>
        <r>
          <rPr>
            <sz val="9"/>
            <color indexed="81"/>
            <rFont val="Tahoma"/>
            <charset val="1"/>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N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<sst xmlns="http://schemas.openxmlformats.org/spreadsheetml/2006/main" count="585" uniqueCount="317">
  <si>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</si>
  <si>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</si>
  <si>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</si>
  <si>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</si>
  <si>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</si>
  <si>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</si>
  <si>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</si>
  <si>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</si>
  <si>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</si>
  <si>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</si>
  <si>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</si>
  <si>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</si>
  <si>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</si>
  <si>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</si>
  <si>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</si>
  <si>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</si>
  <si>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</si>
  <si>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</si>
  <si>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</si>
  <si>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</si>
  <si>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</si>
  <si>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</si>
  <si>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</si>
  <si>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</si>
  <si>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</si>
  <si>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</si>
  <si>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</si>
  <si>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</si>
  <si>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</si>
  <si>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</si>
  <si>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</si>
  <si>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</si>
  <si>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</si>
  <si>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</si>
  <si>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</si>
  <si>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</si>
  <si>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</si>
  <si>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</si>
  <si>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</si>
  <si>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</si>
  <si>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</si>
  <si>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</si>
  <si>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</si>
  <si>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</si>
  <si>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</si>
  <si>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</si>
  <si>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</si>
  <si>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</si>
  <si>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</si>
  <si>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</si>
  <si>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</si>
  <si>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</si>
  <si>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</si>
  <si>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</si>
  <si>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</si>
  <si>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</si>
  <si>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</si>
  <si>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</si>
  <si>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</si>
  <si>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</si>
  <si>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</si>
  <si>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</si>
  <si>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</si>
  <si>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</si>
  <si>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</si>
  <si>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</si>
  <si>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</si>
  <si>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</si>
  <si>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</si>
  <si>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</si>
  <si>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</si>
  <si>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</si>
  <si>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</si>
  <si>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</si>
  <si>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</si>
  <si>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</si>
  <si>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</si>
  <si>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</si>
  <si>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</si>
  <si>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</si>
  <si>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</si>
  <si>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</si>
  <si>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</si>
  <si>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</si>
  <si>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</si>
  <si>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</si>
  <si>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</si>
  <si>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</si>
  <si>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</si>
  <si>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</si>
  <si>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</si>
  <si>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</si>
  <si>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</si>
  <si>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</si>
  <si>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</si>
  <si>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</si>
  <si>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</si>
  <si>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</si>
  <si>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</si>
  <si>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</si>
  <si>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</si>
  <si>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</si>
  <si>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</si>
  <si>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</si>
  <si>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</si>
  <si>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</si>
  <si>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</si>
  <si>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</si>
  <si>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</si>
  <si>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</si>
  <si>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</si>
  <si>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</si>
  <si>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</si>
  <si>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</si>
  <si>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</si>
  <si>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</si>
  <si>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</si>
  <si>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</si>
  <si>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</si>
  <si>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</si>
  <si>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</si>
  <si>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</si>
  <si>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</si>
  <si>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</si>
  <si>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</si>
  <si>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</si>
  <si>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</si>
  <si>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</si>
  <si>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</si>
  <si>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</si>
  <si>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</si>
  <si>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</si>
  <si>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</si>
  <si>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</si>
  <si>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</si>
  <si>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</si>
  <si>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</si>
  <si>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</si>
  <si>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</si>
  <si>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</si>
  <si>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</si>
  <si>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</si>
  <si>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</si>
  <si>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</si>
  <si>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</si>
  <si>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</si>
  <si>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</si>
  <si>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</si>
  <si>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</si>
  <si>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</si>
  <si>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</si>
  <si>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</si>
  <si>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</si>
  <si>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</si>
  <si>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</si>
  <si>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</si>
  <si>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</si>
  <si>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</si>
  <si>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</si>
  <si>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</si>
  <si>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</si>
  <si>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</si>
  <si>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</si>
  <si>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</si>
  <si>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</si>
  <si>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</si>
  <si>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</si>
  <si>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</si>
  <si>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</si>
  <si>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</si>
  <si>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</si>
  <si>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</si>
  <si>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</si>
  <si>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</si>
  <si>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</si>
  <si>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</si>
  <si>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</si>
  <si>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</si>
  <si>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</si>
  <si>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</si>
  <si>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</si>
  <si>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</si>
  <si>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</si>
  <si>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</si>
  <si>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</si>
  <si>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</si>
  <si>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</si>
  <si>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</si>
  <si>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</si>
  <si>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</si>
  <si>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</si>
  <si>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</si>
  <si>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</si>
  <si>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</si>
  <si>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</si>
  <si>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</si>
  <si>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</si>
  <si>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</si>
  <si>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</si>
  <si>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</si>
  <si>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</si>
  <si>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</si>
  <si>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</si>
  <si>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</si>
  <si>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</si>
  <si>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</si>
  <si>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</si>
  <si>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</si>
  <si>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</si>
  <si>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</si>
  <si>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</si>
  <si>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</si>
  <si>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</si>
  <si>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</si>
  <si>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</si>
  <si>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</si>
  <si>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</si>
  <si>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</si>
  <si>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</si>
  <si>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</si>
  <si>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</si>
  <si>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</si>
  <si>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</si>
  <si>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</si>
  <si>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</si>
  <si>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</si>
  <si>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</si>
  <si>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</si>
  <si>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</si>
  <si>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</si>
  <si>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</si>
  <si>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</si>
  <si>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</si>
  <si>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</si>
  <si>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</si>
  <si>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</si>
  <si>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</si>
  <si>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</si>
  <si>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</si>
  <si>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</si>
  <si>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</si>
  <si>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</si>
  <si>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</si>
  <si>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</si>
  <si>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</si>
  <si>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</si>
  <si>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</si>
  <si>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</si>
  <si>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</si>
  <si>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</si>
  <si>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</si>
  <si>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</si>
  <si>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</si>
  <si>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</si>
  <si>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</si>
  <si>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</si>
  <si>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</si>
  <si>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</si>
  <si>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</si>
  <si>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</si>
  <si>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</si>
  <si>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</si>
  <si>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</si>
  <si>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</si>
  <si>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</si>
  <si>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</si>
  <si>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</si>
  <si>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</si>
  <si>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</si>
  <si>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</si>
  <si>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</si>
  <si>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</si>
  <si>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</si>
  <si>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</si>
  <si>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</si>
  <si>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</si>
  <si>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</si>
  <si>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</si>
  <si>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</si>
  <si>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</si>
  <si>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</si>
  <si>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</si>
  <si>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</si>
  <si>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</si>
  <si>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</si>
  <si>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</si>
  <si>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</si>
  <si>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</si>
  <si>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</si>
  <si>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</si>
  <si>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</si>
  <si>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</si>
  <si>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</si>
  <si>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</si>
  <si>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</si>
  <si>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</si>
  <si>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</si>
  <si>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</si>
  <si>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</si>
  <si>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</si>
  <si>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</si>
  <si>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</si>
  <si>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</si>
  <si>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</si>
  <si>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</si>
  <si>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</si>
  <si>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</si>
  <si>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</si>
  <si>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</si>
  <si>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</si>
  <si>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</si>
  <si>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fs_use_pkl</t>
  </si>
  <si>
    <t>fs_create</t>
  </si>
  <si>
    <t>fs_number</t>
  </si>
  <si>
    <t>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</si>
  <si>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generate with t axis</t>
  </si>
  <si>
    <t>pastures inputs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</si>
</sst>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abSelected="1" topLeftCell="A6" workbookViewId="0">
      <pane xSplit="9" ySplit="10" topLeftCell="J28" activePane="bottomRight" state="frozen"/>
      <selection activeCell="A6" sqref="A6"/>
      <selection pane="topRight" activeCell="J6" sqref="J6"/>
      <selection pane="bottomLeft" activeCell="A21" sqref="A21"/>
      <selection pane="bottomRight" activeCell="N46" sqref="N46"/>
    </sheetView>
  </sheetViews>
  <sheetFormatPr defaultColWidth="8.6640625" defaultRowHeight="14.4" outlineLevelRow="4" outlineLevelCol="2" x14ac:dyDescent="0.3"/>
  <cols>
    <col min="1" max="1" width="4.6640625" style="140" customWidth="1"/>
    <col min="2" max="2" width="2.6640625" style="140" customWidth="1"/>
    <col min="3" max="3" width="4.6640625" style="140" customWidth="1" outlineLevel="2"/>
    <col min="4" max="4" width="1.6640625" style="140" customWidth="1"/>
    <col min="5" max="6" width="9.6640625" style="140" customWidth="1" outlineLevel="1"/>
    <col min="7" max="7" width="1.6640625" style="140" customWidth="1" outlineLevel="1"/>
    <col min="8" max="8" width="37.33203125" style="140" bestFit="1" customWidth="1"/>
    <col min="9" max="9" width="9.6640625" style="140" customWidth="1"/>
    <col min="10" max="23" width="10.88671875" style="140" customWidth="1"/>
    <col min="24" max="24" width="1.6640625" style="140" customWidth="1"/>
    <col min="25" max="26" width="4.6640625" style="140" customWidth="1"/>
    <col min="27" max="27" width="8.6640625" style="140"/>
    <col min="28" max="28" width="46.109375" style="140" customWidth="1"/>
    <col min="29" max="16384" width="8.6640625" style="140"/>
  </cols>
  <sheetData>
    <row r="1" spans="1:28" x14ac:dyDescent="0.3">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5">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3">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3">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3">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3">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 customHeight="1" outlineLevel="3" x14ac:dyDescent="0.3">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3">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
      <c r="A13" s="1"/>
      <c r="B13" s="33"/>
      <c r="C13" s="67">
        <f>INT($C$6)+1.045</f>
        <v>2.0449999999999999</v>
      </c>
      <c r="D13" s="4"/>
      <c r="E13" s="5"/>
      <c r="F13" s="5"/>
      <c r="G13" s="4"/>
      <c r="H13" s="2" t="s">
        <v>16</v>
      </c>
      <c r="I13" s="149">
        <v>44371.659649305599</v>
      </c>
      <c r="J13" s="186" t="s">
        <v>298</v>
      </c>
      <c r="K13" s="187"/>
      <c r="L13" s="187"/>
      <c r="M13" s="187"/>
      <c r="N13" s="187"/>
      <c r="O13" s="187"/>
      <c r="P13" s="187"/>
      <c r="Q13" s="187"/>
      <c r="R13" s="187"/>
      <c r="S13" s="187"/>
      <c r="T13" s="188"/>
      <c r="U13" s="2"/>
      <c r="V13" s="2"/>
      <c r="W13" s="2"/>
      <c r="X13" s="4"/>
      <c r="Y13" s="16"/>
      <c r="Z13" s="1"/>
      <c r="AA13" s="1"/>
      <c r="AB13" s="1"/>
    </row>
    <row r="14" spans="1:28" ht="45" customHeight="1" outlineLevel="1" x14ac:dyDescent="0.3">
      <c r="A14" s="1"/>
      <c r="B14" s="33"/>
      <c r="C14" s="67">
        <f>INT($C$6)+1.045</f>
        <v>2.0449999999999999</v>
      </c>
      <c r="D14" s="4"/>
      <c r="E14" s="5"/>
      <c r="F14" s="5"/>
      <c r="G14" s="4"/>
      <c r="H14" s="2" t="s">
        <v>17</v>
      </c>
      <c r="I14" s="148">
        <v>44371.660335300898</v>
      </c>
      <c r="J14" s="189" t="s">
        <v>299</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3">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3">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3">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3">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3">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3">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5">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3">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3">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3">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3">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 customHeight="1" outlineLevel="2" x14ac:dyDescent="0.3">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3">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3">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3">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3">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3">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3">
      <c r="A47" s="1"/>
      <c r="B47" s="33"/>
      <c r="C47" s="73">
        <f t="shared" si="1"/>
        <v>3</v>
      </c>
      <c r="D47" s="4"/>
      <c r="E47" s="5"/>
      <c r="F47" s="5"/>
      <c r="G47" s="4"/>
      <c r="H47" s="2" t="s">
        <v>316</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3">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3">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3">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3">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3">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3">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3">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3">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3">
      <c r="A56" s="1"/>
      <c r="B56" s="33"/>
      <c r="C56" s="73">
        <f t="shared" si="1"/>
        <v>3</v>
      </c>
      <c r="D56" s="4"/>
      <c r="E56" s="5"/>
      <c r="F56" s="5"/>
      <c r="G56" s="4"/>
      <c r="H56" s="2" t="s">
        <v>306</v>
      </c>
      <c r="I56" s="101" t="s">
        <v>307</v>
      </c>
      <c r="J56" s="101" t="s">
        <v>308</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3">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3">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3">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3">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3">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3">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3">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3">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3">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3">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3">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3">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3">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44" activePane="bottomRight" state="frozen"/>
      <selection activeCell="A6" sqref="A6"/>
      <selection pane="topRight" activeCell="J6" sqref="J6"/>
      <selection pane="bottomLeft" activeCell="A16" sqref="A16"/>
      <selection pane="bottomRight" activeCell="J14" sqref="J14:T14"/>
    </sheetView>
  </sheetViews>
  <sheetFormatPr defaultRowHeight="14.4" outlineLevelRow="4" outlineLevelCol="2" x14ac:dyDescent="0.3"/>
  <cols>
    <col min="1" max="1" width="4.6640625" customWidth="1"/>
    <col min="2" max="2" width="2.6640625" customWidth="1"/>
    <col min="3" max="3" width="4.6640625" customWidth="1" outlineLevel="2"/>
    <col min="4" max="4" width="1.6640625" customWidth="1"/>
    <col min="5" max="6" width="9.6640625" customWidth="1" outlineLevel="1"/>
    <col min="7" max="7" width="1.6640625" customWidth="1" outlineLevel="1"/>
    <col min="8" max="8" width="37.33203125" bestFit="1" customWidth="1"/>
    <col min="9" max="9" width="10.5546875" customWidth="1"/>
    <col min="10" max="23" width="10.88671875" customWidth="1"/>
    <col min="24" max="24" width="1.6640625" customWidth="1"/>
    <col min="25" max="26" width="4.6640625" customWidth="1"/>
    <col min="28" max="28" width="46.109375" customWidth="1"/>
  </cols>
  <sheetData>
    <row r="1" spans="1:28" x14ac:dyDescent="0.3">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5">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3">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3">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3">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3">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 customHeight="1" outlineLevel="3" x14ac:dyDescent="0.3">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3">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
      <c r="A13" s="1"/>
      <c r="B13" s="33"/>
      <c r="C13" s="67">
        <f>INT($C$6)+1.045</f>
        <v>2.0449999999999999</v>
      </c>
      <c r="D13" s="4"/>
      <c r="E13" s="5"/>
      <c r="F13" s="5"/>
      <c r="G13" s="4"/>
      <c r="H13" s="2" t="s">
        <v>16</v>
      </c>
      <c r="I13" s="149">
        <v>44311.756953009302</v>
      </c>
      <c r="J13" s="186" t="s">
        <v>305</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3">
      <c r="A14" s="1"/>
      <c r="B14" s="33"/>
      <c r="C14" s="67">
        <f>INT($C$6)+1.045</f>
        <v>2.0449999999999999</v>
      </c>
      <c r="D14" s="4"/>
      <c r="E14" s="5"/>
      <c r="F14" s="5"/>
      <c r="G14" s="4"/>
      <c r="H14" s="2" t="s">
        <v>17</v>
      </c>
      <c r="I14" s="148">
        <v>44355.378988657401</v>
      </c>
      <c r="J14" s="189" t="s">
        <v>314</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3">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3">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3">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3">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3">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3">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3">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5">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3">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3">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3">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3">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3">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3">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3">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3">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3">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 customHeight="1" outlineLevel="2" x14ac:dyDescent="0.3">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3">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3">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3">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3">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3">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3">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3">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3">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3">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3">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3">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3">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3">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3">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3">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3">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3">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3">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3">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3">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3">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3">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3">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3">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3">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3">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3">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3">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3">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3">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3">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3">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3">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3">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3">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3">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3">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3">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3">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3">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5">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3">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3">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3">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3">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 customHeight="1" outlineLevel="2" x14ac:dyDescent="0.3">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3">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3">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3">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3">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3">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3">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3">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3">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3">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3">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3">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3">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3">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3">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3">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3">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3">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3">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3">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5">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3">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3">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3">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3">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3">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3">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3">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3">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3">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 customHeight="1" outlineLevel="2" x14ac:dyDescent="0.3">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3">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3">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3">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3">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3">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3">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3">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3">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3">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3">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3">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3">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3">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3">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3">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3">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3">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3">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3">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3">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3">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3">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3">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3">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3">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3">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3">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3">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3">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3">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3">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3">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3">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3">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3">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3">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3">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3">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3">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3">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3">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3">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3">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3">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3">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3">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3">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3">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3">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3">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3">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3">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3">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3">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3">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3">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3">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3">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3">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3">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3">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3">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3">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3">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3">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3">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3">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3">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3">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3">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3">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3">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3">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3">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3">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3">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3">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3">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3">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3">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3">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3">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3">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3">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3">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3">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3">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3">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3">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3">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3">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3">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3">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3">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3">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3">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3">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3">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3">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3">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3">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3">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3">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3">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3">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3">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3">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3">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3">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3">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3">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3">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3">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3">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3">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3">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3">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3">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3">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3">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3">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3">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3">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3">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3">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3">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3">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3">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3">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3">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3">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3">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3">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3">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3">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3">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3">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3">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3">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3">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3">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3">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3">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3">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3">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3">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3">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3">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3">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3">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3">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3">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3">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3">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3">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5">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3">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3">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3">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3">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3">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3">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3">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3">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3">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 customHeight="1" outlineLevel="2" x14ac:dyDescent="0.3">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 customHeight="1" outlineLevel="4" x14ac:dyDescent="0.3">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 customHeight="1" outlineLevel="4" x14ac:dyDescent="0.3">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3">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3">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3">
      <c r="A312" s="1"/>
      <c r="B312" s="33"/>
      <c r="C312" s="73">
        <f>INT($C$31)+3</f>
        <v>4</v>
      </c>
      <c r="D312" s="4"/>
      <c r="E312" s="5"/>
      <c r="F312" s="5"/>
      <c r="G312" s="4"/>
      <c r="H312" s="2" t="s">
        <v>303</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3">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3">
      <c r="A314" s="1"/>
      <c r="B314" s="33"/>
      <c r="C314" s="73">
        <f t="shared" si="71"/>
        <v>4</v>
      </c>
      <c r="D314" s="4"/>
      <c r="E314" s="5"/>
      <c r="F314" s="5"/>
      <c r="G314" s="4"/>
      <c r="H314" s="2" t="s">
        <v>304</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3">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3">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3">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3">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3">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3">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3">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3">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3">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3">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3">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3">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3">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93" activePane="bottomRight" state="frozen"/>
      <selection activeCell="A6" sqref="A6"/>
      <selection pane="topRight" activeCell="J6" sqref="J6"/>
      <selection pane="bottomLeft" activeCell="A16" sqref="A16"/>
      <selection pane="bottomRight" activeCell="O116" sqref="O116"/>
    </sheetView>
  </sheetViews>
  <sheetFormatPr defaultColWidth="8.6640625" defaultRowHeight="14.4" outlineLevelRow="4" outlineLevelCol="2" x14ac:dyDescent="0.3"/>
  <cols>
    <col min="1" max="1" width="4.6640625" style="140" customWidth="1"/>
    <col min="2" max="2" width="2.6640625" style="140" customWidth="1"/>
    <col min="3" max="3" width="4.6640625" style="140" customWidth="1" outlineLevel="2"/>
    <col min="4" max="4" width="1.6640625" style="140" customWidth="1"/>
    <col min="5" max="6" width="9.6640625" style="140" customWidth="1" outlineLevel="1"/>
    <col min="7" max="7" width="1.6640625" style="140" customWidth="1" outlineLevel="1"/>
    <col min="8" max="8" width="37.33203125" style="140" bestFit="1" customWidth="1"/>
    <col min="9" max="9" width="11.44140625" style="140" customWidth="1"/>
    <col min="10" max="14" width="10.88671875" style="140" customWidth="1"/>
    <col min="15" max="15" width="12.109375" style="140" bestFit="1" customWidth="1"/>
    <col min="16" max="23" width="10.88671875" style="140" customWidth="1"/>
    <col min="24" max="24" width="1.6640625" style="140" customWidth="1"/>
    <col min="25" max="26" width="4.6640625" style="140" customWidth="1"/>
    <col min="27" max="27" width="8.6640625" style="140"/>
    <col min="28" max="28" width="46.109375" style="140" customWidth="1"/>
    <col min="29" max="16384" width="8.6640625" style="140"/>
  </cols>
  <sheetData>
    <row r="1" spans="1:28" x14ac:dyDescent="0.3">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5">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3">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3">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3">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3">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 customHeight="1" outlineLevel="3" x14ac:dyDescent="0.3">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3">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
      <c r="A13" s="1"/>
      <c r="B13" s="33"/>
      <c r="C13" s="67">
        <f>INT($C$6)+1.045</f>
        <v>2.0449999999999999</v>
      </c>
      <c r="D13" s="4"/>
      <c r="E13" s="5"/>
      <c r="F13" s="5"/>
      <c r="G13" s="4"/>
      <c r="H13" s="2" t="s">
        <v>16</v>
      </c>
      <c r="I13" s="149">
        <v>44526.640759722199</v>
      </c>
      <c r="J13" s="186" t="s">
        <v>310</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3">
      <c r="A14" s="1"/>
      <c r="B14" s="33"/>
      <c r="C14" s="67">
        <f>INT($C$6)+1.045</f>
        <v>2.0449999999999999</v>
      </c>
      <c r="D14" s="4"/>
      <c r="E14" s="5"/>
      <c r="F14" s="5"/>
      <c r="G14" s="4"/>
      <c r="H14" s="2" t="s">
        <v>17</v>
      </c>
      <c r="I14" s="148">
        <v>44336.775273148101</v>
      </c>
      <c r="J14" s="189" t="s">
        <v>302</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3">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3">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3">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3">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3">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3">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3">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5">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3">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3">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3">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3">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3">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3">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3">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3">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3">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 customHeight="1" outlineLevel="2" x14ac:dyDescent="0.3">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 customHeight="1" outlineLevel="4" x14ac:dyDescent="0.3">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 customHeight="1" outlineLevel="4" x14ac:dyDescent="0.3">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3">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3">
      <c r="A43" s="1"/>
      <c r="B43" s="33"/>
      <c r="C43" s="73">
        <f>INT($C$31)+3</f>
        <v>4</v>
      </c>
      <c r="D43" s="4"/>
      <c r="E43" s="5"/>
      <c r="F43" s="5"/>
      <c r="G43" s="4"/>
      <c r="H43" s="2" t="s">
        <v>303</v>
      </c>
      <c r="I43" s="2"/>
      <c r="J43" s="2"/>
      <c r="K43" s="2"/>
      <c r="L43" s="2"/>
      <c r="M43" s="2"/>
      <c r="N43" s="31" t="b">
        <v>0</v>
      </c>
      <c r="O43" s="31" t="b">
        <v>0</v>
      </c>
      <c r="P43" s="2"/>
      <c r="Q43" s="2"/>
      <c r="R43" s="2"/>
      <c r="S43" s="2"/>
      <c r="T43" s="2"/>
      <c r="U43" s="2"/>
      <c r="V43" s="2"/>
      <c r="W43" s="2"/>
      <c r="X43" s="4"/>
      <c r="Y43" s="16"/>
      <c r="Z43" s="1"/>
      <c r="AA43" s="1"/>
      <c r="AB43" s="1"/>
    </row>
    <row r="44" spans="1:28" outlineLevel="3" x14ac:dyDescent="0.3">
      <c r="A44" s="1"/>
      <c r="B44" s="33"/>
      <c r="C44" s="73">
        <f t="shared" ref="C44:C49" si="1">INT($C$31)+3</f>
        <v>4</v>
      </c>
      <c r="D44" s="4"/>
      <c r="E44" s="5"/>
      <c r="F44" s="5"/>
      <c r="G44" s="4"/>
      <c r="H44" s="2" t="s">
        <v>304</v>
      </c>
      <c r="I44" s="2"/>
      <c r="J44" s="2"/>
      <c r="K44" s="2"/>
      <c r="L44" s="2"/>
      <c r="M44" s="2"/>
      <c r="N44" s="31" t="b">
        <v>0</v>
      </c>
      <c r="O44" s="31" t="b">
        <v>0</v>
      </c>
      <c r="P44" s="2"/>
      <c r="Q44" s="2"/>
      <c r="R44" s="2"/>
      <c r="S44" s="2"/>
      <c r="T44" s="2"/>
      <c r="U44" s="2"/>
      <c r="V44" s="2"/>
      <c r="W44" s="2"/>
      <c r="X44" s="4"/>
      <c r="Y44" s="16"/>
      <c r="Z44" s="1"/>
      <c r="AA44" s="1"/>
      <c r="AB44" s="1"/>
    </row>
    <row r="45" spans="1:28" outlineLevel="3" x14ac:dyDescent="0.3">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3">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3">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3">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3">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3">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3">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3">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3">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3">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3">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3">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3">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3">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3">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5">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3">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3">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7.399999999999999" x14ac:dyDescent="0.3">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 outlineLevel="1" x14ac:dyDescent="0.3">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3">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3">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3">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3">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27.6" outlineLevel="2" x14ac:dyDescent="0.3">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3">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3">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3">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3">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3">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3">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3">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 customHeight="1" outlineLevel="3" x14ac:dyDescent="0.3">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3">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3">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3">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3">
      <c r="A82" s="1"/>
      <c r="B82" s="33"/>
      <c r="C82" s="73">
        <f>INT($C$64)+2</f>
        <v>3</v>
      </c>
      <c r="D82" s="4"/>
      <c r="E82" s="5"/>
      <c r="F82" s="5"/>
      <c r="G82" s="4"/>
      <c r="H82" s="172" t="s">
        <v>239</v>
      </c>
      <c r="I82" s="2"/>
      <c r="J82" s="2" t="s">
        <v>237</v>
      </c>
      <c r="K82" s="36" t="s">
        <v>309</v>
      </c>
      <c r="L82" s="2" t="s">
        <v>238</v>
      </c>
      <c r="M82" s="2" t="s">
        <v>237</v>
      </c>
      <c r="N82" s="36" t="s">
        <v>309</v>
      </c>
      <c r="O82" s="2" t="s">
        <v>238</v>
      </c>
      <c r="P82" s="2"/>
      <c r="Q82" s="2"/>
      <c r="R82" s="2"/>
      <c r="S82" s="2" t="s">
        <v>237</v>
      </c>
      <c r="T82" s="36" t="s">
        <v>309</v>
      </c>
      <c r="U82" s="2" t="s">
        <v>238</v>
      </c>
      <c r="V82" s="2"/>
      <c r="W82" s="2"/>
      <c r="X82" s="4"/>
      <c r="Y82" s="16"/>
      <c r="Z82" s="1"/>
      <c r="AA82" s="1"/>
      <c r="AB82" s="1"/>
    </row>
    <row r="83" spans="1:28" outlineLevel="3" x14ac:dyDescent="0.3">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3">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3">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3">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3">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3">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3">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3">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3">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3">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3">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3">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3">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3">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3">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3">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3">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3">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3">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3">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3">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3">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5">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3">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3">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7.399999999999999" x14ac:dyDescent="0.3">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 outlineLevel="1" x14ac:dyDescent="0.3">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3">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3">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3">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3">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3">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3">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3">
      <c r="A116" s="1"/>
      <c r="B116" s="33"/>
      <c r="C116" s="73">
        <f>INT($C$108)+2</f>
        <v>3</v>
      </c>
      <c r="D116" s="4"/>
      <c r="E116" s="5"/>
      <c r="F116" s="5"/>
      <c r="G116" s="4"/>
      <c r="H116" s="26" t="s">
        <v>256</v>
      </c>
      <c r="I116" s="31" t="b">
        <v>0</v>
      </c>
      <c r="J116" s="36"/>
      <c r="K116" s="36"/>
      <c r="L116" s="36"/>
      <c r="M116" s="36"/>
      <c r="N116" s="36" t="s">
        <v>311</v>
      </c>
      <c r="O116" s="31" t="b">
        <v>0</v>
      </c>
      <c r="P116" s="36"/>
      <c r="Q116" s="36"/>
      <c r="R116" s="2"/>
      <c r="S116" s="2"/>
      <c r="T116" s="2"/>
      <c r="U116" s="2"/>
      <c r="V116" s="2"/>
      <c r="W116" s="2"/>
      <c r="X116" s="4"/>
      <c r="Y116" s="16"/>
      <c r="Z116" s="1"/>
      <c r="AA116" s="1"/>
      <c r="AB116" s="1"/>
    </row>
    <row r="117" spans="1:28" outlineLevel="3" x14ac:dyDescent="0.3">
      <c r="A117" s="1"/>
      <c r="B117" s="33"/>
      <c r="C117" s="73">
        <f>INT($C$108)+3</f>
        <v>4</v>
      </c>
      <c r="D117" s="4"/>
      <c r="E117" s="5"/>
      <c r="F117" s="5"/>
      <c r="G117" s="4"/>
      <c r="H117" s="26"/>
      <c r="I117" s="36"/>
      <c r="J117" s="36"/>
      <c r="K117" s="36"/>
      <c r="L117" s="36"/>
      <c r="M117" s="36"/>
      <c r="N117" s="26" t="s">
        <v>312</v>
      </c>
      <c r="O117" s="31" t="b">
        <v>0</v>
      </c>
      <c r="P117" s="36"/>
      <c r="Q117" s="26" t="s">
        <v>315</v>
      </c>
      <c r="R117" s="31" t="b">
        <v>1</v>
      </c>
      <c r="S117" s="2"/>
      <c r="T117" s="2"/>
      <c r="U117" s="2"/>
      <c r="V117" s="2"/>
      <c r="W117" s="2"/>
      <c r="X117" s="4"/>
      <c r="Y117" s="16"/>
      <c r="Z117" s="1"/>
      <c r="AA117" s="1"/>
      <c r="AB117" s="1"/>
    </row>
    <row r="118" spans="1:28" outlineLevel="2" x14ac:dyDescent="0.3">
      <c r="A118" s="1"/>
      <c r="B118" s="33"/>
      <c r="C118" s="73">
        <f>INT($C$108)+2</f>
        <v>3</v>
      </c>
      <c r="D118" s="4"/>
      <c r="E118" s="5"/>
      <c r="F118" s="5"/>
      <c r="G118" s="4"/>
      <c r="H118" s="26" t="s">
        <v>257</v>
      </c>
      <c r="I118" s="31">
        <v>0</v>
      </c>
      <c r="J118" s="36"/>
      <c r="K118" s="36"/>
      <c r="L118" s="36"/>
      <c r="M118" s="36"/>
      <c r="N118" s="26" t="s">
        <v>313</v>
      </c>
      <c r="O118" s="31">
        <v>0</v>
      </c>
      <c r="P118" s="36"/>
      <c r="Q118" s="36"/>
      <c r="R118" s="2"/>
      <c r="S118" s="2"/>
      <c r="T118" s="2"/>
      <c r="U118" s="2"/>
      <c r="V118" s="2"/>
      <c r="W118" s="2"/>
      <c r="X118" s="4"/>
      <c r="Y118" s="16"/>
      <c r="Z118" s="1"/>
      <c r="AA118" s="1"/>
      <c r="AB118" s="1"/>
    </row>
    <row r="119" spans="1:28" ht="5.0999999999999996" customHeight="1" outlineLevel="3" x14ac:dyDescent="0.3">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3">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3">
      <c r="A121" s="1"/>
      <c r="B121" s="33"/>
      <c r="C121" s="73">
        <f>INT($C$108)+2</f>
        <v>3</v>
      </c>
      <c r="D121" s="4"/>
      <c r="E121" s="5"/>
      <c r="F121" s="5"/>
      <c r="G121" s="4"/>
      <c r="H121" s="64" t="s">
        <v>259</v>
      </c>
      <c r="I121" s="64" t="s">
        <v>258</v>
      </c>
      <c r="J121" s="2"/>
      <c r="K121" s="2"/>
      <c r="L121" s="2"/>
      <c r="M121" s="2"/>
      <c r="N121" s="2"/>
      <c r="O121" s="2"/>
      <c r="P121" s="2"/>
      <c r="Q121" s="2"/>
      <c r="R121" s="2"/>
      <c r="S121" s="2"/>
      <c r="T121" s="2"/>
      <c r="U121" s="2"/>
      <c r="V121" s="2"/>
      <c r="W121" s="2"/>
      <c r="X121" s="4"/>
      <c r="Y121" s="16"/>
      <c r="Z121" s="1"/>
      <c r="AA121" s="1"/>
      <c r="AB121" s="1"/>
    </row>
    <row r="122" spans="1:28" outlineLevel="3" collapsed="1" x14ac:dyDescent="0.3">
      <c r="A122" s="1"/>
      <c r="B122" s="33"/>
      <c r="C122" s="73">
        <f>INT($C$108)+3</f>
        <v>4</v>
      </c>
      <c r="D122" s="4"/>
      <c r="E122" s="5">
        <v>0</v>
      </c>
      <c r="F122" s="5"/>
      <c r="G122" s="4"/>
      <c r="H122" s="31" t="s">
        <v>260</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3">
      <c r="A123" s="1"/>
      <c r="B123" s="33"/>
      <c r="C123" s="73">
        <f>INT($C$108)+3</f>
        <v>4</v>
      </c>
      <c r="D123" s="4"/>
      <c r="E123" s="5">
        <v>1</v>
      </c>
      <c r="F123" s="5"/>
      <c r="G123" s="4"/>
      <c r="H123" s="31" t="s">
        <v>261</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3">
      <c r="A124" s="1"/>
      <c r="B124" s="33"/>
      <c r="C124" s="73">
        <f>INT($C$108)+3</f>
        <v>4</v>
      </c>
      <c r="D124" s="4"/>
      <c r="E124" s="5">
        <v>2</v>
      </c>
      <c r="F124" s="5"/>
      <c r="G124" s="4"/>
      <c r="H124" s="31" t="s">
        <v>262</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3">
      <c r="A125" s="1"/>
      <c r="B125" s="33"/>
      <c r="C125" s="73">
        <f>INT(C$108+3)</f>
        <v>4</v>
      </c>
      <c r="D125" s="4"/>
      <c r="E125" s="5">
        <v>3</v>
      </c>
      <c r="F125" s="5"/>
      <c r="G125" s="4"/>
      <c r="H125" s="31" t="s">
        <v>263</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3">
      <c r="A126" s="1"/>
      <c r="B126" s="33"/>
      <c r="C126" s="73">
        <f>INT(C$108+3)</f>
        <v>4</v>
      </c>
      <c r="D126" s="4"/>
      <c r="E126" s="5">
        <v>4</v>
      </c>
      <c r="F126" s="5"/>
      <c r="G126" s="4"/>
      <c r="H126" s="31" t="s">
        <v>264</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3">
      <c r="A127" s="1"/>
      <c r="B127" s="33"/>
      <c r="C127" s="73">
        <f t="shared" ref="C127:C129" si="4">INT(C$108+3)</f>
        <v>4</v>
      </c>
      <c r="D127" s="4"/>
      <c r="E127" s="5">
        <v>5</v>
      </c>
      <c r="F127" s="5"/>
      <c r="G127" s="4"/>
      <c r="H127" s="31" t="s">
        <v>265</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3">
      <c r="A128" s="1"/>
      <c r="B128" s="33"/>
      <c r="C128" s="73">
        <f t="shared" si="4"/>
        <v>4</v>
      </c>
      <c r="D128" s="4"/>
      <c r="E128" s="5">
        <v>6</v>
      </c>
      <c r="F128" s="5"/>
      <c r="G128" s="4"/>
      <c r="H128" s="31" t="s">
        <v>267</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3">
      <c r="A129" s="1"/>
      <c r="B129" s="33"/>
      <c r="C129" s="73">
        <f t="shared" si="4"/>
        <v>4</v>
      </c>
      <c r="D129" s="4"/>
      <c r="E129" s="5">
        <v>7</v>
      </c>
      <c r="F129" s="5"/>
      <c r="G129" s="4"/>
      <c r="H129" s="31" t="s">
        <v>268</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3">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3">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3">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3">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3">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3">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3">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3">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5">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3">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3">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7.399999999999999" x14ac:dyDescent="0.3">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 outlineLevel="1" x14ac:dyDescent="0.3">
      <c r="A142" s="1"/>
      <c r="B142" s="33"/>
      <c r="C142" s="73">
        <f>INT($C$141)+1.02</f>
        <v>2.02</v>
      </c>
      <c r="D142" s="21"/>
      <c r="E142" s="24" t="s">
        <v>10</v>
      </c>
      <c r="F142" s="28">
        <v>1</v>
      </c>
      <c r="G142" s="13"/>
      <c r="H142" s="8" t="s">
        <v>297</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3">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3">
      <c r="A144" s="1"/>
      <c r="B144" s="33"/>
      <c r="C144" s="73">
        <f>INT($C$141)+2</f>
        <v>3</v>
      </c>
      <c r="D144" s="3"/>
      <c r="E144" s="5"/>
      <c r="F144" s="5"/>
      <c r="G144" s="3"/>
      <c r="H144" s="29"/>
      <c r="I144" s="29"/>
      <c r="J144" s="65" t="s">
        <v>295</v>
      </c>
      <c r="K144" s="65"/>
      <c r="L144" s="65"/>
      <c r="M144" s="65"/>
      <c r="N144" s="65"/>
      <c r="O144" s="65"/>
      <c r="P144" s="65"/>
      <c r="Q144" s="65"/>
      <c r="R144" s="65"/>
      <c r="S144" s="65"/>
      <c r="T144" s="29"/>
      <c r="U144" s="29"/>
      <c r="V144" s="29"/>
      <c r="W144" s="29"/>
      <c r="X144" s="3"/>
      <c r="Y144" s="16"/>
      <c r="Z144" s="1"/>
      <c r="AA144" s="1"/>
      <c r="AB144" s="1"/>
    </row>
    <row r="145" spans="1:28" outlineLevel="2" x14ac:dyDescent="0.3">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3">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3">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3">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3">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3">
      <c r="A150" s="1"/>
      <c r="B150" s="33"/>
      <c r="C150" s="73">
        <f>INT($C$141)+2</f>
        <v>3</v>
      </c>
      <c r="D150" s="4"/>
      <c r="E150" s="5"/>
      <c r="F150" s="5"/>
      <c r="G150" s="4"/>
      <c r="H150" s="64" t="s">
        <v>289</v>
      </c>
      <c r="I150" s="31">
        <v>4</v>
      </c>
      <c r="J150" s="183" t="s">
        <v>293</v>
      </c>
      <c r="K150" s="2"/>
      <c r="L150" s="2"/>
      <c r="M150" s="2"/>
      <c r="N150" s="2"/>
      <c r="O150" s="2"/>
      <c r="P150" s="2"/>
      <c r="Q150" s="2"/>
      <c r="R150" s="2"/>
      <c r="S150" s="2"/>
      <c r="T150" s="2"/>
      <c r="U150" s="2"/>
      <c r="V150" s="2"/>
      <c r="W150" s="2"/>
      <c r="X150" s="4"/>
      <c r="Y150" s="16"/>
      <c r="Z150" s="1"/>
      <c r="AA150" s="1"/>
      <c r="AB150" s="1"/>
    </row>
    <row r="151" spans="1:28" outlineLevel="3" x14ac:dyDescent="0.3">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3">
      <c r="A152" s="1"/>
      <c r="B152" s="33"/>
      <c r="C152" s="73">
        <f>INT($C$141)+2</f>
        <v>3</v>
      </c>
      <c r="D152" s="4"/>
      <c r="E152" s="5"/>
      <c r="F152" s="5"/>
      <c r="G152" s="4"/>
      <c r="H152" s="64" t="s">
        <v>294</v>
      </c>
      <c r="I152" s="2"/>
      <c r="J152" s="2"/>
      <c r="K152" s="2"/>
      <c r="L152" s="2"/>
      <c r="M152" s="2"/>
      <c r="N152" s="2"/>
      <c r="O152" s="2"/>
      <c r="P152" s="2"/>
      <c r="Q152" s="2"/>
      <c r="R152" s="2"/>
      <c r="S152" s="2"/>
      <c r="T152" s="2"/>
      <c r="U152" s="2"/>
      <c r="V152" s="2"/>
      <c r="W152" s="2"/>
      <c r="X152" s="4"/>
      <c r="Y152" s="16"/>
      <c r="Z152" s="1"/>
      <c r="AA152" s="1"/>
      <c r="AB152" s="1"/>
    </row>
    <row r="153" spans="1:28" outlineLevel="3" x14ac:dyDescent="0.3">
      <c r="A153" s="1"/>
      <c r="B153" s="33"/>
      <c r="C153" s="73">
        <f>INT($C$141)+3</f>
        <v>4</v>
      </c>
      <c r="D153" s="4"/>
      <c r="E153" s="5"/>
      <c r="F153" s="5"/>
      <c r="G153" s="4"/>
      <c r="H153" s="184" t="s">
        <v>301</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3">
      <c r="A154" s="1"/>
      <c r="B154" s="33"/>
      <c r="C154" s="73">
        <f>INT($C$141)+3</f>
        <v>4</v>
      </c>
      <c r="D154" s="4"/>
      <c r="E154" s="5"/>
      <c r="F154" s="5"/>
      <c r="G154" s="4"/>
      <c r="H154" s="184" t="s">
        <v>296</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3">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3">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3">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3">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3">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3">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3">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3">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3">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3">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3">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3">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3">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3">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4" outlineLevelRow="4" outlineLevelCol="2" x14ac:dyDescent="0.3"/>
  <cols>
    <col min="1" max="1" width="4.6640625" customWidth="1"/>
    <col min="2" max="2" width="2.6640625" customWidth="1"/>
    <col min="3" max="3" width="4.6640625" customWidth="1" outlineLevel="2"/>
    <col min="4" max="4" width="1.6640625" customWidth="1"/>
    <col min="5" max="6" width="9.109375" customWidth="1" outlineLevel="1"/>
    <col min="7" max="7" width="1.6640625" customWidth="1" outlineLevel="1"/>
    <col min="8" max="8" width="15.6640625" customWidth="1"/>
    <col min="12" max="12" width="9.109375" customWidth="1"/>
    <col min="26" max="26" width="1.6640625" customWidth="1"/>
    <col min="27" max="28" width="4.6640625" customWidth="1"/>
    <col min="30" max="30" width="46.109375" customWidth="1"/>
  </cols>
  <sheetData>
    <row r="1" spans="1:30" x14ac:dyDescent="0.3">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5">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3">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3">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3">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3">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7.6" outlineLevel="3" x14ac:dyDescent="0.3">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 customHeight="1" outlineLevel="3" x14ac:dyDescent="0.3">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3">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
      <c r="A18" s="1"/>
      <c r="B18" s="33"/>
      <c r="C18" s="67">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3">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192"/>
      <c r="Y21" s="2"/>
      <c r="Z21" s="4"/>
      <c r="AA21" s="16"/>
      <c r="AB21" s="1"/>
      <c r="AC21" s="1"/>
      <c r="AD21" s="1"/>
    </row>
    <row r="22" spans="1:30" outlineLevel="3" x14ac:dyDescent="0.3">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3">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3">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3">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3">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3">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3">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3">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3">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3">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130</vt:i4>
      </vt:variant>
    </vt:vector>
  </HeadingPairs>
  <TitlesOfParts>
    <vt:vector size="134"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vt:lpstr>
      <vt:lpstr>StructuralSA!i_fs_number</vt:lpstr>
      <vt:lpstr>StructuralSA!i_fs_use_pkl</vt:lpstr>
      <vt:lpstr>i_fvp_mask_dams</vt:lpstr>
      <vt:lpstr>i_fvp_mask_offs</vt:lpstr>
      <vt:lpstr>i_fvp4_date_i</vt:lpstr>
      <vt:lpstr>StructuralSA!i_generate_with_t</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cp:lastModifiedBy>
  <cp:lastPrinted>2019-04-18T13:00:29Z</cp:lastPrinted>
  <dcterms:created xsi:type="dcterms:W3CDTF">2019-03-31T08:49:27Z</dcterms:created>
  <dcterms:modified xsi:type="dcterms:W3CDTF">2021-12-20T08:45:37Z</dcterms:modified>
</cp:coreProperties>
</file>