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CD45822F-2CC7-4FCD-8139-1CCCDCC40862}" xr6:coauthVersionLast="46" xr6:coauthVersionMax="46" xr10:uidLastSave="{00000000-0000-0000-0000-000000000000}"/>
  <bookViews>
    <workbookView xWindow="750" yWindow="75" windowWidth="27870" windowHeight="15255" activeTab="1"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0" i="13" l="1"/>
  <c r="AB355" i="14"/>
  <c r="AA355" i="14"/>
  <c r="Z355" i="14"/>
  <c r="Y355" i="14"/>
  <c r="X355" i="14"/>
  <c r="W355" i="14"/>
  <c r="V355" i="14"/>
  <c r="U355" i="14"/>
  <c r="C359" i="14"/>
  <c r="C358" i="14"/>
  <c r="C357" i="14"/>
  <c r="C356" i="14"/>
  <c r="C355" i="14"/>
  <c r="W736" i="14"/>
  <c r="W71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charset val="1"/>
          </rPr>
          <t>John:</t>
        </r>
        <r>
          <rPr>
            <sz val="9"/>
            <color indexed="81"/>
            <rFont val="Tahoma"/>
            <charset val="1"/>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<sst xmlns="http://schemas.openxmlformats.org/spreadsheetml/2006/main" count="4166" uniqueCount="2481">
  <si>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</si>
  <si>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</si>
  <si>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</si>
  <si>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</si>
  <si>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</si>
  <si>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</si>
  <si>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</si>
  <si>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</si>
  <si>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</si>
  <si>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</si>
  <si>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</si>
  <si>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</si>
  <si>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</si>
  <si>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</si>
  <si>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</si>
  <si>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</si>
  <si>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</si>
  <si>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</si>
  <si>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</si>
  <si>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</si>
  <si>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</si>
  <si>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</si>
  <si>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</si>
  <si>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</si>
  <si>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</si>
  <si>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</si>
  <si>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</si>
  <si>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</si>
  <si>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</si>
  <si>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</si>
  <si>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</si>
  <si>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</si>
  <si>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</si>
  <si>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</si>
  <si>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</si>
  <si>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</si>
  <si>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</si>
  <si>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</si>
  <si>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</si>
  <si>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</si>
  <si>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</si>
  <si>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</si>
  <si>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</si>
  <si>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</si>
  <si>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</si>
  <si>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</si>
  <si>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</si>
  <si>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</si>
  <si>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</si>
  <si>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</si>
  <si>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</si>
  <si>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</si>
  <si>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</si>
  <si>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</si>
  <si>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</si>
  <si>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</si>
  <si>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</si>
  <si>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</si>
  <si>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</si>
  <si>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</si>
  <si>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</si>
  <si>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</si>
  <si>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</si>
  <si>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</si>
  <si>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</si>
  <si>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</si>
  <si>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</si>
  <si>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</si>
  <si>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</si>
  <si>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</si>
  <si>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</si>
  <si>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</si>
  <si>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</si>
  <si>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</si>
  <si>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</si>
  <si>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</si>
  <si>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</si>
  <si>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</si>
  <si>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</si>
  <si>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</si>
  <si>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</si>
  <si>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</si>
  <si>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</si>
  <si>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</si>
  <si>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</si>
  <si>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</si>
  <si>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</si>
  <si>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</si>
  <si>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</si>
  <si>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</si>
  <si>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</si>
  <si>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</si>
  <si>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</si>
  <si>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</si>
  <si>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</si>
  <si>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</si>
  <si>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</si>
  <si>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</si>
  <si>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</si>
  <si>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</si>
  <si>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</si>
  <si>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</si>
  <si>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</si>
  <si>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</si>
  <si>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</si>
  <si>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</si>
  <si>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</si>
  <si>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</si>
  <si>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</si>
  <si>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</si>
  <si>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</si>
  <si>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</si>
  <si>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</si>
  <si>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</si>
  <si>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</si>
  <si>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</si>
  <si>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</si>
  <si>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</si>
  <si>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</si>
  <si>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</si>
  <si>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</si>
  <si>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</si>
  <si>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</si>
  <si>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</si>
  <si>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</si>
  <si>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</si>
  <si>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</si>
  <si>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</si>
  <si>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</si>
  <si>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</si>
  <si>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</si>
  <si>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</si>
  <si>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</si>
  <si>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</si>
  <si>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</si>
  <si>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</si>
  <si>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</si>
  <si>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</si>
  <si>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</si>
  <si>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</si>
  <si>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</si>
  <si>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</si>
  <si>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</si>
  <si>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</si>
  <si>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</si>
  <si>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</si>
  <si>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</si>
  <si>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</si>
  <si>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</si>
  <si>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</si>
  <si>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</si>
  <si>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</si>
  <si>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</si>
  <si>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</si>
  <si>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</si>
  <si>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</si>
  <si>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</si>
  <si>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</si>
  <si>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</si>
  <si>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</si>
  <si>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</si>
  <si>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</si>
  <si>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</si>
  <si>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</si>
  <si>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</si>
  <si>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</si>
  <si>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</si>
  <si>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</si>
  <si>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</si>
  <si>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</si>
  <si>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</si>
  <si>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</si>
  <si>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</si>
  <si>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</si>
  <si>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</si>
  <si>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</si>
  <si>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</si>
  <si>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</si>
  <si>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</si>
  <si>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</si>
  <si>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</si>
  <si>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</si>
  <si>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</si>
  <si>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</si>
  <si>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</si>
  <si>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</si>
  <si>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</si>
  <si>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</si>
  <si>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</si>
  <si>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</si>
  <si>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</si>
  <si>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</si>
  <si>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</si>
  <si>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</si>
  <si>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</si>
  <si>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</si>
  <si>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</si>
  <si>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</si>
  <si>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</si>
  <si>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</si>
  <si>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</si>
  <si>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</si>
  <si>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</si>
  <si>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</si>
  <si>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</si>
  <si>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</si>
  <si>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</si>
  <si>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</si>
  <si>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</si>
  <si>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</si>
  <si>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</si>
  <si>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</si>
  <si>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</si>
  <si>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</si>
  <si>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</si>
  <si>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</si>
  <si>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</si>
  <si>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</si>
  <si>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</si>
  <si>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</si>
  <si>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</si>
  <si>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</si>
  <si>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</si>
  <si>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</si>
  <si>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</si>
  <si>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</si>
  <si>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</si>
  <si>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</si>
  <si>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</si>
  <si>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</si>
  <si>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</si>
  <si>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</si>
  <si>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</si>
  <si>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</si>
  <si>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</si>
  <si>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</si>
  <si>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</si>
  <si>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</si>
  <si>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</si>
  <si>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</si>
  <si>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</si>
  <si>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</si>
  <si>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</si>
  <si>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</si>
  <si>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</si>
  <si>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</si>
  <si>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</si>
  <si>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</si>
  <si>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</si>
  <si>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</si>
  <si>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</si>
  <si>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</si>
  <si>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</si>
  <si>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</si>
  <si>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</si>
  <si>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</si>
  <si>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</si>
  <si>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</si>
  <si>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</si>
  <si>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</si>
  <si>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</si>
  <si>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</si>
  <si>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</si>
  <si>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</si>
  <si>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</si>
  <si>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</si>
  <si>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</si>
  <si>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</si>
  <si>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</si>
  <si>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</si>
  <si>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</si>
  <si>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</si>
  <si>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</si>
  <si>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</si>
  <si>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</si>
  <si>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</si>
  <si>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</si>
  <si>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</si>
  <si>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</si>
  <si>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</si>
  <si>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</si>
  <si>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</si>
  <si>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</si>
  <si>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</si>
  <si>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</si>
  <si>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</si>
  <si>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</si>
  <si>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</si>
  <si>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</si>
  <si>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</si>
  <si>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</si>
  <si>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</si>
  <si>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</si>
  <si>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</si>
  <si>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</si>
  <si>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</si>
  <si>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</si>
  <si>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</si>
  <si>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</si>
  <si>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</si>
  <si>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</si>
  <si>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</si>
  <si>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</si>
  <si>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</si>
  <si>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</si>
  <si>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</si>
  <si>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</si>
  <si>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</si>
  <si>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</si>
  <si>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</si>
  <si>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</si>
  <si>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</si>
  <si>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</si>
  <si>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</si>
  <si>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</si>
  <si>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</si>
  <si>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</si>
  <si>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</si>
  <si>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</si>
  <si>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</si>
  <si>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</si>
  <si>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</si>
  <si>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</si>
  <si>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</si>
  <si>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</si>
  <si>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</si>
  <si>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</si>
  <si>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</si>
  <si>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</si>
  <si>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</si>
  <si>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</si>
  <si>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</si>
  <si>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</si>
  <si>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</si>
  <si>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</si>
  <si>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</si>
  <si>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</si>
  <si>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</si>
  <si>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</si>
  <si>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</si>
  <si>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</si>
  <si>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</si>
  <si>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</si>
  <si>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</si>
  <si>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</si>
  <si>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</si>
  <si>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</si>
  <si>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</si>
  <si>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</si>
  <si>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</si>
  <si>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</si>
  <si>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</si>
  <si>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</si>
  <si>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</si>
  <si>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</si>
  <si>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</si>
  <si>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</si>
  <si>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</si>
  <si>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</si>
  <si>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</si>
  <si>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</si>
  <si>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</si>
  <si>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</si>
  <si>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</si>
  <si>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</si>
  <si>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</si>
  <si>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</si>
  <si>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</si>
  <si>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</si>
  <si>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</si>
  <si>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</si>
  <si>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</si>
  <si>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</si>
  <si>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</si>
  <si>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</si>
  <si>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</si>
  <si>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</si>
  <si>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</si>
  <si>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</si>
  <si>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</si>
  <si>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</si>
  <si>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</si>
  <si>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</si>
  <si>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</si>
  <si>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</si>
  <si>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</si>
  <si>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</si>
  <si>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</si>
  <si>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</si>
  <si>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</si>
  <si>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</si>
  <si>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</si>
  <si>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</si>
  <si>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</si>
  <si>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</si>
  <si>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</si>
  <si>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</si>
  <si>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</si>
  <si>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</si>
  <si>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</si>
  <si>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</si>
  <si>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</si>
  <si>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</si>
  <si>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</si>
  <si>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</si>
  <si>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</si>
  <si>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</si>
  <si>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</si>
  <si>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</si>
  <si>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</si>
  <si>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</si>
  <si>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</si>
  <si>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</si>
  <si>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</si>
  <si>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</si>
  <si>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</si>
  <si>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</si>
  <si>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</si>
  <si>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</si>
  <si>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</si>
  <si>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</si>
  <si>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</si>
  <si>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</si>
  <si>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</si>
  <si>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</si>
  <si>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</si>
  <si>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</si>
  <si>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</si>
  <si>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</si>
  <si>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</si>
  <si>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</si>
  <si>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</si>
  <si>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</si>
  <si>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</si>
  <si>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</si>
  <si>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</si>
  <si>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</si>
  <si>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</si>
  <si>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</si>
  <si>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</si>
  <si>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</si>
  <si>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</si>
  <si>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</si>
  <si>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</si>
  <si>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</si>
  <si>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</si>
  <si>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</si>
  <si>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</si>
  <si>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</si>
  <si>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</si>
  <si>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</si>
  <si>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</si>
  <si>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</si>
  <si>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</si>
  <si>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</si>
  <si>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</si>
  <si>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</si>
  <si>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</si>
  <si>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</si>
  <si>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</si>
  <si>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</si>
  <si>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</si>
  <si>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</si>
  <si>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</si>
  <si>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</si>
  <si>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</si>
  <si>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</si>
  <si>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</si>
  <si>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</si>
  <si>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</si>
  <si>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</si>
  <si>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</si>
  <si>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</si>
  <si>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</si>
  <si>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</si>
  <si>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</si>
  <si>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</si>
  <si>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</si>
  <si>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</si>
  <si>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</si>
  <si>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</si>
  <si>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</si>
  <si>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</si>
  <si>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</si>
  <si>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</si>
  <si>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</si>
  <si>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</si>
  <si>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</si>
  <si>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</si>
  <si>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</si>
  <si>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</si>
  <si>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</si>
  <si>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</si>
  <si>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</si>
  <si>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</si>
  <si>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</si>
  <si>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</si>
  <si>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</si>
  <si>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</si>
  <si>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</si>
  <si>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</si>
  <si>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</si>
  <si>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</si>
  <si>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</si>
  <si>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</si>
  <si>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</si>
  <si>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</si>
  <si>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</si>
  <si>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</si>
  <si>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</si>
  <si>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</si>
  <si>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</si>
  <si>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</si>
  <si>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</si>
  <si>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</si>
  <si>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</si>
  <si>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</si>
  <si>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</si>
  <si>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</si>
  <si>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</si>
  <si>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</si>
  <si>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</si>
  <si>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</si>
  <si>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</si>
  <si>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</si>
  <si>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</si>
  <si>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</si>
  <si>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</si>
  <si>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</si>
  <si>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</si>
  <si>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</si>
  <si>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</si>
  <si>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</si>
  <si>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</si>
  <si>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</si>
  <si>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</si>
  <si>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</si>
  <si>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</si>
  <si>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</si>
  <si>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</si>
  <si>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</si>
  <si>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</si>
  <si>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</si>
  <si>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</si>
  <si>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</si>
  <si>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</si>
  <si>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</si>
  <si>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</si>
  <si>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</si>
  <si>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</si>
  <si>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</si>
  <si>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</si>
  <si>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</si>
  <si>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</si>
  <si>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</si>
  <si>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</si>
  <si>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</si>
  <si>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</si>
  <si>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</si>
  <si>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</si>
  <si>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</si>
  <si>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</si>
  <si>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</si>
  <si>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</si>
  <si>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</si>
  <si>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</si>
  <si>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</si>
  <si>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</si>
  <si>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</si>
  <si>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</si>
  <si>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</si>
  <si>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</si>
  <si>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</si>
  <si>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</si>
  <si>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</si>
  <si>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</si>
  <si>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</si>
  <si>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</si>
  <si>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</si>
  <si>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</si>
  <si>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</si>
  <si>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</si>
  <si>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</si>
  <si>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</si>
  <si>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</si>
  <si>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</si>
  <si>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</si>
  <si>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</si>
  <si>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</si>
  <si>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</si>
  <si>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</si>
  <si>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</si>
  <si>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</si>
  <si>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</si>
  <si>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</si>
  <si>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</si>
  <si>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</si>
  <si>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</si>
  <si>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</si>
  <si>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</si>
  <si>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</si>
  <si>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</si>
  <si>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</si>
  <si>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</si>
  <si>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</si>
  <si>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</si>
  <si>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</si>
  <si>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</si>
  <si>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</si>
  <si>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</si>
  <si>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</si>
  <si>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</si>
  <si>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</si>
  <si>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</si>
  <si>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</si>
  <si>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</si>
  <si>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</si>
  <si>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</si>
  <si>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</si>
  <si>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</si>
  <si>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</si>
  <si>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</si>
  <si>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</si>
  <si>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</si>
  <si>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</si>
  <si>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</si>
  <si>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</si>
  <si>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</si>
  <si>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</si>
  <si>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</si>
  <si>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</si>
  <si>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</si>
  <si>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</si>
  <si>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</si>
  <si>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</si>
  <si>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</si>
  <si>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</si>
  <si>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</si>
  <si>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</si>
  <si>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</si>
  <si>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</si>
  <si>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</si>
  <si>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</si>
  <si>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</si>
  <si>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</si>
  <si>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</si>
  <si>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</si>
  <si>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</si>
  <si>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</si>
  <si>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</si>
  <si>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</si>
  <si>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</si>
  <si>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</si>
  <si>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</si>
  <si>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</si>
  <si>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</si>
  <si>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</si>
  <si>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</si>
  <si>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</si>
  <si>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</si>
  <si>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</si>
  <si>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</si>
  <si>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</si>
  <si>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</si>
  <si>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</si>
  <si>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</si>
  <si>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</si>
  <si>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</si>
  <si>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</si>
  <si>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</si>
  <si>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</si>
  <si>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</si>
  <si>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</si>
  <si>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</si>
  <si>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</si>
  <si>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</si>
  <si>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</si>
  <si>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</si>
  <si>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</si>
  <si>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</si>
  <si>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</si>
  <si>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</si>
  <si>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</si>
  <si>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</si>
  <si>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</si>
  <si>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</si>
  <si>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</si>
  <si>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</si>
  <si>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</si>
  <si>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</si>
  <si>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</si>
  <si>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</si>
  <si>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</si>
  <si>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</si>
  <si>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</si>
  <si>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</si>
  <si>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</si>
  <si>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</si>
  <si>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</si>
  <si>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</si>
  <si>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</si>
  <si>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</si>
  <si>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</si>
  <si>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</si>
  <si>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</si>
  <si>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</si>
  <si>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</si>
  <si>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</si>
  <si>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</si>
  <si>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</si>
  <si>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</si>
  <si>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</si>
  <si>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</si>
  <si>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</si>
  <si>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</si>
  <si>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</si>
  <si>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</si>
  <si>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</si>
  <si>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</si>
  <si>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</si>
  <si>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</si>
  <si>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</si>
  <si>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</si>
  <si>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</si>
  <si>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</si>
  <si>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</si>
  <si>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</si>
  <si>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</si>
  <si>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</si>
  <si>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</si>
  <si>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</si>
  <si>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</si>
  <si>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</si>
  <si>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</si>
  <si>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</si>
  <si>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</si>
  <si>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</si>
  <si>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</si>
  <si>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</si>
  <si>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</si>
  <si>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</si>
  <si>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</si>
  <si>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</si>
  <si>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</si>
  <si>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</si>
  <si>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</si>
  <si>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</si>
  <si>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</si>
  <si>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</si>
  <si>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</si>
  <si>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</si>
  <si>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</si>
  <si>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</si>
  <si>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</si>
  <si>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</si>
  <si>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</si>
  <si>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</si>
  <si>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</si>
  <si>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</si>
  <si>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</si>
  <si>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</si>
  <si>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</si>
  <si>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</si>
  <si>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</si>
  <si>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</si>
  <si>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</si>
  <si>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</si>
  <si>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</si>
  <si>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</si>
  <si>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</si>
  <si>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</si>
  <si>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</si>
  <si>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</si>
  <si>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</si>
  <si>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</si>
  <si>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</si>
  <si>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</si>
  <si>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</si>
  <si>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</si>
  <si>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</si>
  <si>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</si>
  <si>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</si>
  <si>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</si>
  <si>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</si>
  <si>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</si>
  <si>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</si>
  <si>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</si>
  <si>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</si>
  <si>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</si>
  <si>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</si>
  <si>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</si>
  <si>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</si>
  <si>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</si>
  <si>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</si>
  <si>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</si>
  <si>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</si>
  <si>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</si>
  <si>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</si>
  <si>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</si>
  <si>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</si>
  <si>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</si>
  <si>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</si>
  <si>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</si>
  <si>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</si>
  <si>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</si>
  <si>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</si>
  <si>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</si>
  <si>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</si>
  <si>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</si>
  <si>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</si>
  <si>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</si>
  <si>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</si>
  <si>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</si>
  <si>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</si>
  <si>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</si>
  <si>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</si>
  <si>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</si>
  <si>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</si>
  <si>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</si>
  <si>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</si>
  <si>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</si>
  <si>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</si>
  <si>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</si>
  <si>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</si>
  <si>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</si>
  <si>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</si>
  <si>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</si>
  <si>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</si>
  <si>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</si>
  <si>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</si>
  <si>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</si>
  <si>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</si>
  <si>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</si>
  <si>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</si>
  <si>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</si>
  <si>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</si>
  <si>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</si>
  <si>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</si>
  <si>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</si>
  <si>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</si>
  <si>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</si>
  <si>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</si>
  <si>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</si>
  <si>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</si>
  <si>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</si>
  <si>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</si>
  <si>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</si>
  <si>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</si>
  <si>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</si>
  <si>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</si>
  <si>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</si>
  <si>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</si>
  <si>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</si>
  <si>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</si>
  <si>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</si>
  <si>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</si>
  <si>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</si>
  <si>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</si>
  <si>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</si>
  <si>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</si>
  <si>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</si>
  <si>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</si>
  <si>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</si>
  <si>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</si>
  <si>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</si>
  <si>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</si>
  <si>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</si>
  <si>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</si>
  <si>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</si>
  <si>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</si>
  <si>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</si>
  <si>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</si>
  <si>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</si>
  <si>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</si>
  <si>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</si>
  <si>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</si>
  <si>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</si>
  <si>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</si>
  <si>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</si>
  <si>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</si>
  <si>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</si>
  <si>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</si>
  <si>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</si>
  <si>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</si>
  <si>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</si>
  <si>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</si>
  <si>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</si>
  <si>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</si>
  <si>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</si>
  <si>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</si>
  <si>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</si>
  <si>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</si>
  <si>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</si>
  <si>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</si>
  <si>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</si>
  <si>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</si>
  <si>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</si>
  <si>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</si>
  <si>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</si>
  <si>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</si>
  <si>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</si>
  <si>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</si>
  <si>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</si>
  <si>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</si>
  <si>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</si>
  <si>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</si>
  <si>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</si>
  <si>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</si>
  <si>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</si>
  <si>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</si>
  <si>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</si>
  <si>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</si>
  <si>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</si>
  <si>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</si>
  <si>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</si>
  <si>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</si>
  <si>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</si>
  <si>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</si>
  <si>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</si>
  <si>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</si>
  <si>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</si>
  <si>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</si>
  <si>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</si>
  <si>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</si>
  <si>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</si>
  <si>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</si>
  <si>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</si>
  <si>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</si>
  <si>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</si>
  <si>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</si>
  <si>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</si>
  <si>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</si>
  <si>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</si>
  <si>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</si>
  <si>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</si>
  <si>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</si>
  <si>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</si>
  <si>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</si>
  <si>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</si>
  <si>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</si>
  <si>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</si>
  <si>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</si>
  <si>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</si>
  <si>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</si>
  <si>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</si>
  <si>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</si>
  <si>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</si>
  <si>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</si>
  <si>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</si>
  <si>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</si>
  <si>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</si>
  <si>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</si>
  <si>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</si>
  <si>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</si>
  <si>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</si>
  <si>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</si>
  <si>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</si>
  <si>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</si>
  <si>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</si>
  <si>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</si>
  <si>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</si>
  <si>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</si>
  <si>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</si>
  <si>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</si>
  <si>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</si>
  <si>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</si>
  <si>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</si>
  <si>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</si>
  <si>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</si>
  <si>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</si>
  <si>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</si>
  <si>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</si>
  <si>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</si>
  <si>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</si>
  <si>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</si>
  <si>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</si>
  <si>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</si>
  <si>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</si>
  <si>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</si>
  <si>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</si>
  <si>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</si>
  <si>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</si>
  <si>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</si>
  <si>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</si>
  <si>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</si>
  <si>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</si>
  <si>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</si>
  <si>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</si>
  <si>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</si>
  <si>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</si>
  <si>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</si>
  <si>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</si>
  <si>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</si>
  <si>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</si>
  <si>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</si>
  <si>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</si>
  <si>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</si>
  <si>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</si>
  <si>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</si>
  <si>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</si>
  <si>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</si>
  <si>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</si>
  <si>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</si>
  <si>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</si>
  <si>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</si>
  <si>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</si>
  <si>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</si>
  <si>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</si>
  <si>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</si>
  <si>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</si>
  <si>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</si>
  <si>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</si>
  <si>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</si>
  <si>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</si>
  <si>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</si>
  <si>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</si>
  <si>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</si>
  <si>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</si>
  <si>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</si>
  <si>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</si>
  <si>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</si>
  <si>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</si>
  <si>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</si>
  <si>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</si>
  <si>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</si>
  <si>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</si>
  <si>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</si>
  <si>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</si>
  <si>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</si>
  <si>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</si>
  <si>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</si>
  <si>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</si>
  <si>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</si>
  <si>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</si>
  <si>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</si>
  <si>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</si>
  <si>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</si>
  <si>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</si>
  <si>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</si>
  <si>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</si>
  <si>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</si>
  <si>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</si>
  <si>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</si>
  <si>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</si>
  <si>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</si>
  <si>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</si>
  <si>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</si>
  <si>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</si>
  <si>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</si>
  <si>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</si>
  <si>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</si>
  <si>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</si>
  <si>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</si>
  <si>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</si>
  <si>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</si>
  <si>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</si>
  <si>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</si>
  <si>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</si>
  <si>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</si>
  <si>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</si>
  <si>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</si>
  <si>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</si>
  <si>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</si>
  <si>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</si>
  <si>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</si>
  <si>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</si>
  <si>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</si>
  <si>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</si>
  <si>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</si>
  <si>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</si>
  <si>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</si>
  <si>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</si>
  <si>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</si>
  <si>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</si>
  <si>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</si>
  <si>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</si>
  <si>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</si>
  <si>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</si>
  <si>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</si>
  <si>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</si>
  <si>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</si>
  <si>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</si>
  <si>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</si>
  <si>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</si>
  <si>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</si>
  <si>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</si>
  <si>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</si>
  <si>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</si>
  <si>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</si>
  <si>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</si>
  <si>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</si>
  <si>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</si>
  <si>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</si>
  <si>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</si>
  <si>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</si>
  <si>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</si>
  <si>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</si>
  <si>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</si>
  <si>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</si>
  <si>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</si>
  <si>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</si>
  <si>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</si>
  <si>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</si>
  <si>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</si>
  <si>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</si>
  <si>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</si>
  <si>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</si>
  <si>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</si>
  <si>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</si>
  <si>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</si>
  <si>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</si>
  <si>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</si>
  <si>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</si>
  <si>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</si>
  <si>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</si>
  <si>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</si>
  <si>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</si>
  <si>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</si>
  <si>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</si>
  <si>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</si>
  <si>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</si>
  <si>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</si>
  <si>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</si>
  <si>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</si>
  <si>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</si>
  <si>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</si>
  <si>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</si>
  <si>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</si>
  <si>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</si>
  <si>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</si>
  <si>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</si>
  <si>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</si>
  <si>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</si>
  <si>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</si>
  <si>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</si>
  <si>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</si>
  <si>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</si>
  <si>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</si>
  <si>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</si>
  <si>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</si>
  <si>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</si>
  <si>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</si>
  <si>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</si>
  <si>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</si>
  <si>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</si>
  <si>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</si>
  <si>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</si>
  <si>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</si>
  <si>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</si>
  <si>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</si>
  <si>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</si>
  <si>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</si>
  <si>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</si>
  <si>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</si>
  <si>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</si>
  <si>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</si>
  <si>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</si>
  <si>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</si>
  <si>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</si>
  <si>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</si>
  <si>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</si>
  <si>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</si>
  <si>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</si>
  <si>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</si>
  <si>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</si>
  <si>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</si>
  <si>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</si>
  <si>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</si>
  <si>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</si>
  <si>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</si>
  <si>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</si>
  <si>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</si>
  <si>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</si>
  <si>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</si>
  <si>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</si>
  <si>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</si>
  <si>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</si>
  <si>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</si>
  <si>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</si>
  <si>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</si>
  <si>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</si>
  <si>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</si>
  <si>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</si>
  <si>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</si>
  <si>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</si>
  <si>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</si>
  <si>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</si>
  <si>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</si>
  <si>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</si>
  <si>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</si>
  <si>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</si>
  <si>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</si>
  <si>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</si>
  <si>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</si>
  <si>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</si>
  <si>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</si>
  <si>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</si>
  <si>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</si>
  <si>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</si>
  <si>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</si>
  <si>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</si>
  <si>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</si>
  <si>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</si>
  <si>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</si>
  <si>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</si>
  <si>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</si>
  <si>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</si>
  <si>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</si>
  <si>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</si>
  <si>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</si>
  <si>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</si>
  <si>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</si>
  <si>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</si>
  <si>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</si>
  <si>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</si>
  <si>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</si>
  <si>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</si>
  <si>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</si>
  <si>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</si>
  <si>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</si>
  <si>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</si>
  <si>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</si>
  <si>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</si>
  <si>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</si>
  <si>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</si>
  <si>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</si>
  <si>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</si>
  <si>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</si>
  <si>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</si>
  <si>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</si>
  <si>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</si>
  <si>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</si>
  <si>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</si>
  <si>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</si>
  <si>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</si>
  <si>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</si>
  <si>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</si>
  <si>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</si>
  <si>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</si>
  <si>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</si>
  <si>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</si>
  <si>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</si>
  <si>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</si>
  <si>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</si>
  <si>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</si>
  <si>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</si>
  <si>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</si>
  <si>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</si>
  <si>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</si>
  <si>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</si>
  <si>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</si>
  <si>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</si>
  <si>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</si>
  <si>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</si>
  <si>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</si>
  <si>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</si>
  <si>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</si>
  <si>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</si>
  <si>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</si>
  <si>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</si>
  <si>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</si>
  <si>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</si>
  <si>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</si>
  <si>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</si>
  <si>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</si>
  <si>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</si>
  <si>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</si>
  <si>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</si>
  <si>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</si>
  <si>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</si>
  <si>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</si>
  <si>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</si>
  <si>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</si>
  <si>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</si>
  <si>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</si>
  <si>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</si>
  <si>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</si>
  <si>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</si>
  <si>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</si>
  <si>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</si>
  <si>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</si>
  <si>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</si>
  <si>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</si>
  <si>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</si>
  <si>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</si>
  <si>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</si>
  <si>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</si>
  <si>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</si>
  <si>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</si>
  <si>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</si>
  <si>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</si>
  <si>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</si>
  <si>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</si>
  <si>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</si>
  <si>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</si>
  <si>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</si>
  <si>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</si>
  <si>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</si>
  <si>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</si>
  <si>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</si>
  <si>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</si>
  <si>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</si>
  <si>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</si>
  <si>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</si>
  <si>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</si>
  <si>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</si>
  <si>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</si>
  <si>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</si>
  <si>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</si>
  <si>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</si>
  <si>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</si>
  <si>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</si>
  <si>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</si>
  <si>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</si>
  <si>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</si>
  <si>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</si>
  <si>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</si>
  <si>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</si>
  <si>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</si>
  <si>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</si>
  <si>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</si>
  <si>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</si>
  <si>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</si>
  <si>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</si>
  <si>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</si>
  <si>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</si>
  <si>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</si>
  <si>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</si>
  <si>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</si>
  <si>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</si>
  <si>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</si>
  <si>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</si>
  <si>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</si>
  <si>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</si>
  <si>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</si>
  <si>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</si>
  <si>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</si>
  <si>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</si>
  <si>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</si>
  <si>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</si>
  <si>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</si>
  <si>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</si>
  <si>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</si>
  <si>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</si>
  <si>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</si>
  <si>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</si>
  <si>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</si>
  <si>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</si>
  <si>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</si>
  <si>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</si>
  <si>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</si>
  <si>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</si>
  <si>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</si>
  <si>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</si>
  <si>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</si>
  <si>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</si>
  <si>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</si>
  <si>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</si>
  <si>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</si>
  <si>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</si>
  <si>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</si>
  <si>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</si>
  <si>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</si>
  <si>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</si>
  <si>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</si>
  <si>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</si>
  <si>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</si>
  <si>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</si>
  <si>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</si>
  <si>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</si>
  <si>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</si>
  <si>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</si>
  <si>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</si>
  <si>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</si>
  <si>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</si>
  <si>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</si>
  <si>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</si>
  <si>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</si>
  <si>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</si>
  <si>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</si>
  <si>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</si>
  <si>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</si>
  <si>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</si>
  <si>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</si>
  <si>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</si>
  <si>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</si>
  <si>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</si>
  <si>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</si>
  <si>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</si>
  <si>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</si>
  <si>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</si>
  <si>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</si>
  <si>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</si>
  <si>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</si>
  <si>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</si>
  <si>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</si>
  <si>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</si>
  <si>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</si>
  <si>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</si>
  <si>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</si>
  <si>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</si>
  <si>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</si>
  <si>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</si>
  <si>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</si>
  <si>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</si>
  <si>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</si>
  <si>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</si>
  <si>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</si>
  <si>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</si>
  <si>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</si>
  <si>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</si>
  <si>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</si>
  <si>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</si>
  <si>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</si>
  <si>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</si>
  <si>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</si>
  <si>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</si>
  <si>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</si>
  <si>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</si>
  <si>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</si>
  <si>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</si>
  <si>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</si>
  <si>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</si>
  <si>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</si>
  <si>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</si>
  <si>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</si>
  <si>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</si>
  <si>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</si>
  <si>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</si>
  <si>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</si>
  <si>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</si>
  <si>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</si>
  <si>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</si>
  <si>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</si>
  <si>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</si>
  <si>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</si>
  <si>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</si>
  <si>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</si>
  <si>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</si>
  <si>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</si>
  <si>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</si>
  <si>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</si>
  <si>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</si>
  <si>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</si>
  <si>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</si>
  <si>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</si>
  <si>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</si>
  <si>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</si>
  <si>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</si>
  <si>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</si>
  <si>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</si>
  <si>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</si>
  <si>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</si>
  <si>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</si>
  <si>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</si>
  <si>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</si>
  <si>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</si>
  <si>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</si>
  <si>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</si>
  <si>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</si>
  <si>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</si>
  <si>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</si>
  <si>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</si>
  <si>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</si>
  <si>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</si>
  <si>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</si>
  <si>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</si>
  <si>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</si>
  <si>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</si>
  <si>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</si>
  <si>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</si>
  <si>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</si>
  <si>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</si>
  <si>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</si>
  <si>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</si>
  <si>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</si>
  <si>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</si>
  <si>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</si>
  <si>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</si>
  <si>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</si>
  <si>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</si>
  <si>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</si>
  <si>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</si>
  <si>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</si>
  <si>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</si>
  <si>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</si>
  <si>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</si>
  <si>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</si>
  <si>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</si>
  <si>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</si>
  <si>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</si>
  <si>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</si>
  <si>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</si>
  <si>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</si>
  <si>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</si>
  <si>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</si>
  <si>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</si>
  <si>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</si>
  <si>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</si>
  <si>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</si>
  <si>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</si>
  <si>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</si>
  <si>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</si>
  <si>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</si>
  <si>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</si>
  <si>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</si>
  <si>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</si>
  <si>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</si>
  <si>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</si>
  <si>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</si>
  <si>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</si>
  <si>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</si>
  <si>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</si>
  <si>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</si>
  <si>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</si>
  <si>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</si>
  <si>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</si>
  <si>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</si>
  <si>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</si>
  <si>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</si>
  <si>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</si>
  <si>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</si>
  <si>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</si>
  <si>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</si>
  <si>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</si>
  <si>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</si>
  <si>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</si>
  <si>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</si>
  <si>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</si>
  <si>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</si>
  <si>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</si>
  <si>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</si>
  <si>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</si>
  <si>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</si>
  <si>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</si>
  <si>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</si>
  <si>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</si>
  <si>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</si>
  <si>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</si>
  <si>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</si>
  <si>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</si>
  <si>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</si>
  <si>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</si>
  <si>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</si>
  <si>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</si>
  <si>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</si>
  <si>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</si>
  <si>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</si>
  <si>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</si>
  <si>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</si>
  <si>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</si>
  <si>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</si>
  <si>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</si>
  <si>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</si>
  <si>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</si>
  <si>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</si>
  <si>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</si>
  <si>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</si>
  <si>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</si>
  <si>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</si>
  <si>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</si>
  <si>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</si>
  <si>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</si>
  <si>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</si>
  <si>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</si>
  <si>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</si>
  <si>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</si>
  <si>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</si>
  <si>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</si>
  <si>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</si>
  <si>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</si>
  <si>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</si>
  <si>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</si>
  <si>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</si>
  <si>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</si>
  <si>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</si>
  <si>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</si>
  <si>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</si>
  <si>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</si>
  <si>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</si>
  <si>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</si>
  <si>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</si>
  <si>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</si>
  <si>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</si>
  <si>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</si>
  <si>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</si>
  <si>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</si>
  <si>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</si>
  <si>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</si>
  <si>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</si>
  <si>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</si>
  <si>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</si>
  <si>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</si>
  <si>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</si>
  <si>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</si>
  <si>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</si>
  <si>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</si>
  <si>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</si>
  <si>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</si>
  <si>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</si>
  <si>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</si>
  <si>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</si>
  <si>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</si>
  <si>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</si>
  <si>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</si>
  <si>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</si>
  <si>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</si>
  <si>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</si>
  <si>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</si>
  <si>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</si>
  <si>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</si>
  <si>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</si>
  <si>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</si>
  <si>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</si>
  <si>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</si>
  <si>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</si>
  <si>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</si>
  <si>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</si>
  <si>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</si>
  <si>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</si>
  <si>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</si>
  <si>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</si>
  <si>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</si>
  <si>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</si>
  <si>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</si>
  <si>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</si>
  <si>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</si>
  <si>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</si>
  <si>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</si>
  <si>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</si>
  <si>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</si>
  <si>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</si>
  <si>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</si>
  <si>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</si>
  <si>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</si>
  <si>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</si>
  <si>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</si>
  <si>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</si>
  <si>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</si>
  <si>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</si>
  <si>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</si>
  <si>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</si>
  <si>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</si>
  <si>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</si>
  <si>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</si>
  <si>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</si>
  <si>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</si>
  <si>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</si>
  <si>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</si>
  <si>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</si>
  <si>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</si>
  <si>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</si>
  <si>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</si>
  <si>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</si>
  <si>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</si>
  <si>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</si>
  <si>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</si>
  <si>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</si>
  <si>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</si>
  <si>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</si>
  <si>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</si>
  <si>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</si>
  <si>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</si>
  <si>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</si>
  <si>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</si>
  <si>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</si>
  <si>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</si>
  <si>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</si>
  <si>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</si>
  <si>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</si>
  <si>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</si>
  <si>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</si>
  <si>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</si>
  <si>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</si>
  <si>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</si>
  <si>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</si>
  <si>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</si>
  <si>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</si>
  <si>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</si>
  <si>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</si>
  <si>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</si>
  <si>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</si>
  <si>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</si>
  <si>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</si>
  <si>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</si>
  <si>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</si>
  <si>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</si>
  <si>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</si>
  <si>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</si>
  <si>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</si>
  <si>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</si>
  <si>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</si>
  <si>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</si>
  <si>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</si>
  <si>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</si>
  <si>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</si>
  <si>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</si>
  <si>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</si>
  <si>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</si>
  <si>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</si>
  <si>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</si>
  <si>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</si>
  <si>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</si>
  <si>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</si>
  <si>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</si>
  <si>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</si>
  <si>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</si>
  <si>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</si>
  <si>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</si>
  <si>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</si>
  <si>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</si>
  <si>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</si>
  <si>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</si>
  <si>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</si>
  <si>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</si>
  <si>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</si>
  <si>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</si>
  <si>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</si>
  <si>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</si>
  <si>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</si>
  <si>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</si>
  <si>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</si>
  <si>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</si>
  <si>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</si>
  <si>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</si>
  <si>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</si>
  <si>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</si>
  <si>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</si>
  <si>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</si>
  <si>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</si>
  <si>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</si>
  <si>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</si>
  <si>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</si>
  <si>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</si>
  <si>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</si>
  <si>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</si>
  <si>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</si>
  <si>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</si>
  <si>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</si>
  <si>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</si>
  <si>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</si>
  <si>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</si>
  <si>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</si>
  <si>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</si>
  <si>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</si>
  <si>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</si>
  <si>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</si>
  <si>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</si>
  <si>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</si>
  <si>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</si>
  <si>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</si>
  <si>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</si>
  <si>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</si>
  <si>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</si>
  <si>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</si>
  <si>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</si>
  <si>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</si>
  <si>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</si>
  <si>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</si>
  <si>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</si>
  <si>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</si>
  <si>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</si>
  <si>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</si>
  <si>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</si>
  <si>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</si>
  <si>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</si>
  <si>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</si>
  <si>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</si>
  <si>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</si>
  <si>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</si>
  <si>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</si>
  <si>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</si>
  <si>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</si>
  <si>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</si>
  <si>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</si>
  <si>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</si>
  <si>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</si>
  <si>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</si>
  <si>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</si>
  <si>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</si>
  <si>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</si>
  <si>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</si>
  <si>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</si>
  <si>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</si>
  <si>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</si>
  <si>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</si>
  <si>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</si>
  <si>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</si>
  <si>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</si>
  <si>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</si>
  <si>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</si>
  <si>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</si>
  <si>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</si>
  <si>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</si>
  <si>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</si>
  <si>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</si>
  <si>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</si>
  <si>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</si>
  <si>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</si>
  <si>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</si>
  <si>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</si>
  <si>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</si>
  <si>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</si>
  <si>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</si>
  <si>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</si>
  <si>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</si>
  <si>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</si>
  <si>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</si>
  <si>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</si>
  <si>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</si>
  <si>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</si>
  <si>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</si>
  <si>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</si>
  <si>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</si>
  <si>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</si>
  <si>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</si>
  <si>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</si>
  <si>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</si>
  <si>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</si>
  <si>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</si>
  <si>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</si>
  <si>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</si>
  <si>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</si>
  <si>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</si>
  <si>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</si>
  <si>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</si>
  <si>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</si>
  <si>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</si>
  <si>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</si>
  <si>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</si>
  <si>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</si>
  <si>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</si>
  <si>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</si>
  <si>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</si>
  <si>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</si>
  <si>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</si>
  <si>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</si>
  <si>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</si>
  <si>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</si>
  <si>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</si>
  <si>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</si>
  <si>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</si>
  <si>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</si>
  <si>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</si>
  <si>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</si>
  <si>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</si>
  <si>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</si>
  <si>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</si>
  <si>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</si>
  <si>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</si>
  <si>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</si>
  <si>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</si>
  <si>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</si>
  <si>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</si>
  <si>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</si>
  <si>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</si>
  <si>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</si>
  <si>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</si>
  <si>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</si>
  <si>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</si>
  <si>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</si>
  <si>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</si>
  <si>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</si>
  <si>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</si>
  <si>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</si>
  <si>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</si>
  <si>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</si>
  <si>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</si>
  <si>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</si>
  <si>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</si>
  <si>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</si>
  <si>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</si>
  <si>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</si>
  <si>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</si>
  <si>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</si>
  <si>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</si>
  <si>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</si>
  <si>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</si>
  <si>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</si>
  <si>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</si>
  <si>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</si>
  <si>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</si>
  <si>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</si>
  <si>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</si>
  <si>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</si>
  <si>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</si>
  <si>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</si>
  <si>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</si>
  <si>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</si>
  <si>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</si>
  <si>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</si>
  <si>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</si>
  <si>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</si>
  <si>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</si>
  <si>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</si>
  <si>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</si>
  <si>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</si>
  <si>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</si>
  <si>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</si>
  <si>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</si>
  <si>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</si>
  <si>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</si>
  <si>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</si>
  <si>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</si>
  <si>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</si>
  <si>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</si>
  <si>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</si>
  <si>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</si>
  <si>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</si>
  <si>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</si>
  <si>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</si>
  <si>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</si>
  <si>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</si>
  <si>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</si>
  <si>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</si>
  <si>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</si>
  <si>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</si>
  <si>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</si>
  <si>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</si>
  <si>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</si>
  <si>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</si>
  <si>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</si>
  <si>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</si>
  <si>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</si>
  <si>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</si>
  <si>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</si>
  <si>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</si>
  <si>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</si>
  <si>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</si>
  <si>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</si>
  <si>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</si>
  <si>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</si>
  <si>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</si>
  <si>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</si>
  <si>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</si>
  <si>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</si>
  <si>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</si>
  <si>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</si>
  <si>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</si>
  <si>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</si>
  <si>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</si>
  <si>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</si>
  <si>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</si>
  <si>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</si>
  <si>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</si>
  <si>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</si>
  <si>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</si>
  <si>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</si>
  <si>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</si>
  <si>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</si>
  <si>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</si>
  <si>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</si>
  <si>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</si>
  <si>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</si>
  <si>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</si>
  <si>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</si>
  <si>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</si>
  <si>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</si>
  <si>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</si>
  <si>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</si>
  <si>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</si>
  <si>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</si>
  <si>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</si>
  <si>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</si>
  <si>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</si>
  <si>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</si>
  <si>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</si>
  <si>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</si>
  <si>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</si>
  <si>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</si>
  <si>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</si>
  <si>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</si>
  <si>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</si>
  <si>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</si>
  <si>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</si>
  <si>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</si>
  <si>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</si>
  <si>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</si>
  <si>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</si>
  <si>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</si>
  <si>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</si>
  <si>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</si>
  <si>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</si>
  <si>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</si>
  <si>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</si>
  <si>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</si>
  <si>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</si>
  <si>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</si>
  <si>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</si>
  <si>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</si>
  <si>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</si>
  <si>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</si>
  <si>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</si>
  <si>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</si>
  <si>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</si>
  <si>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</si>
  <si>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</si>
  <si>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</si>
  <si>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</si>
  <si>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</si>
  <si>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</si>
  <si>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</si>
  <si>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</si>
  <si>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</si>
  <si>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</si>
  <si>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</si>
  <si>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</si>
  <si>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</si>
  <si>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</si>
  <si>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</si>
  <si>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</si>
  <si>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</si>
  <si>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</si>
  <si>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</si>
  <si>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</si>
  <si>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</si>
  <si>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</si>
  <si>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</si>
  <si>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</si>
  <si>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</si>
  <si>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</si>
  <si>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</si>
  <si>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</si>
  <si>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</si>
  <si>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</si>
  <si>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</si>
  <si>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</si>
  <si>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</si>
  <si>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</si>
  <si>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</si>
  <si>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</si>
  <si>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</si>
  <si>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</si>
  <si>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</si>
  <si>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</si>
  <si>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</si>
  <si>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</si>
  <si>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</si>
  <si>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</si>
  <si>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</si>
  <si>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</si>
  <si>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</si>
  <si>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</si>
  <si>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</si>
  <si>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</si>
  <si>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</si>
  <si>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</si>
  <si>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</si>
  <si>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</si>
  <si>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</si>
  <si>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</si>
  <si>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</si>
  <si>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</si>
  <si>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</si>
  <si>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</si>
  <si>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</si>
  <si>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</si>
  <si>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</si>
  <si>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</si>
  <si>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</si>
  <si>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</si>
  <si>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</si>
  <si>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</si>
  <si>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</si>
  <si>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</si>
  <si>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</si>
  <si>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</si>
  <si>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</si>
  <si>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</si>
  <si>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</si>
  <si>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</si>
  <si>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</si>
  <si>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</si>
  <si>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</si>
  <si>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</si>
  <si>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</si>
  <si>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</si>
  <si>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</si>
  <si>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</si>
  <si>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</si>
  <si>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</si>
  <si>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</si>
  <si>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</si>
  <si>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</si>
  <si>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</si>
  <si>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</si>
  <si>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</si>
  <si>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</si>
  <si>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</si>
  <si>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</si>
  <si>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</si>
  <si>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</si>
  <si>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</si>
  <si>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</si>
  <si>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</si>
  <si>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</si>
  <si>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</si>
  <si>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</si>
  <si>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</si>
  <si>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</si>
  <si>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</si>
  <si>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</si>
  <si>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</si>
  <si>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</si>
  <si>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</si>
  <si>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</si>
  <si>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</si>
  <si>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</si>
  <si>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</si>
  <si>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</si>
  <si>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</si>
  <si>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</si>
  <si>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</si>
  <si>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</si>
  <si>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</si>
  <si>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</si>
  <si>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</si>
  <si>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</si>
  <si>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</si>
  <si>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</si>
  <si>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</si>
  <si>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</si>
  <si>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</si>
  <si>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</si>
  <si>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</si>
  <si>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</si>
  <si>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</si>
  <si>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</si>
  <si>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</si>
  <si>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</si>
  <si>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</si>
  <si>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</si>
  <si>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</si>
  <si>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</si>
  <si>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</si>
  <si>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</si>
  <si>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</si>
  <si>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</si>
  <si>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</si>
  <si>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</si>
  <si>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</si>
  <si>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</si>
  <si>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</si>
  <si>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</si>
  <si>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</si>
  <si>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</si>
  <si>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</si>
  <si>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</si>
  <si>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</si>
  <si>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</si>
  <si>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</si>
  <si>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</si>
  <si>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</si>
  <si>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</si>
  <si>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</si>
  <si>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</si>
  <si>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</si>
  <si>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</si>
  <si>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</si>
  <si>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</si>
  <si>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</si>
  <si>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</si>
  <si>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</si>
  <si>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</si>
  <si>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</si>
  <si>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</si>
  <si>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</si>
  <si>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</si>
  <si>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</si>
  <si>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</si>
  <si>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</si>
  <si>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</si>
  <si>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</si>
  <si>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</si>
  <si>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</si>
  <si>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</si>
  <si>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</si>
  <si>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</si>
  <si>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</si>
  <si>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</si>
  <si>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</si>
  <si>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</si>
  <si>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</si>
  <si>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</si>
  <si>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</si>
  <si>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</si>
  <si>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</si>
  <si>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</si>
  <si>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</si>
  <si>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</si>
  <si>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</si>
  <si>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</si>
  <si>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</si>
  <si>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</si>
  <si>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</si>
  <si>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</si>
  <si>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</si>
  <si>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</si>
  <si>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</si>
  <si>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</si>
  <si>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</si>
  <si>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</si>
  <si>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</si>
  <si>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</si>
  <si>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</si>
  <si>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</si>
  <si>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</si>
  <si>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</si>
  <si>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</si>
  <si>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</si>
  <si>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</si>
  <si>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</si>
  <si>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</si>
  <si>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</si>
  <si>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</si>
  <si>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</si>
  <si>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</si>
  <si>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</si>
  <si>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</si>
  <si>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</si>
  <si>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</si>
  <si>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</si>
  <si>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</si>
  <si>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</si>
  <si>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</si>
  <si>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</si>
  <si>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</si>
  <si>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</si>
  <si>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</si>
  <si>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</si>
  <si>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</si>
  <si>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</si>
  <si>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</si>
  <si>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</si>
  <si>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</si>
  <si>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</si>
  <si>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</si>
  <si>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</si>
  <si>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</si>
  <si>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</si>
  <si>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</si>
  <si>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</si>
  <si>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</si>
  <si>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</si>
  <si>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</si>
  <si>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</si>
  <si>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</si>
  <si>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</si>
  <si>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</si>
  <si>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</si>
  <si>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</si>
  <si>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</si>
  <si>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</si>
  <si>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</si>
  <si>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</si>
  <si>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</si>
  <si>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</si>
  <si>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</si>
  <si>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</si>
  <si>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</si>
  <si>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</si>
  <si>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</si>
  <si>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</si>
  <si>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</si>
  <si>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</si>
  <si>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</si>
  <si>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</si>
  <si>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</si>
  <si>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</si>
  <si>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</si>
  <si>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</si>
  <si>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</si>
  <si>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</si>
  <si>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</si>
  <si>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</si>
  <si>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</si>
  <si>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</si>
  <si>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</si>
  <si>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</si>
  <si>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</si>
  <si>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</si>
  <si>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</si>
  <si>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</si>
  <si>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</si>
  <si>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</si>
  <si>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</si>
  <si>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</si>
  <si>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</si>
  <si>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</si>
  <si>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</si>
  <si>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</si>
  <si>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</si>
  <si>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</si>
  <si>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</si>
  <si>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</si>
  <si>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</si>
  <si>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</si>
  <si>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</si>
  <si>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</si>
  <si>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</si>
  <si>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</si>
  <si>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</si>
  <si>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</si>
  <si>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</si>
  <si>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</si>
  <si>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</si>
  <si>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</si>
  <si>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</si>
  <si>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</si>
  <si>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</si>
  <si>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</si>
  <si>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</si>
  <si>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</si>
  <si>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</si>
  <si>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</si>
  <si>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</si>
  <si>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</si>
  <si>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</si>
  <si>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</si>
  <si>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</si>
  <si>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</si>
  <si>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</si>
  <si>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</si>
  <si>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</si>
  <si>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</si>
  <si>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</si>
  <si>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</si>
  <si>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</si>
  <si>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</si>
  <si>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</si>
  <si>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</si>
  <si>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</si>
  <si>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</si>
  <si>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</si>
  <si>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</si>
  <si>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</si>
  <si>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</si>
  <si>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</si>
  <si>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</si>
  <si>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</si>
  <si>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</si>
  <si>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</si>
  <si>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</si>
  <si>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</si>
  <si>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</si>
  <si>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</si>
  <si>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</si>
  <si>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</si>
  <si>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</si>
  <si>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</si>
  <si>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</si>
  <si>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</si>
  <si>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</si>
  <si>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</si>
  <si>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</si>
  <si>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</si>
  <si>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</si>
  <si>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</si>
  <si>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</si>
  <si>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</si>
  <si>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</si>
  <si>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</si>
  <si>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</si>
  <si>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</si>
  <si>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</si>
  <si>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</si>
  <si>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</si>
  <si>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</si>
  <si>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</si>
  <si>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</si>
  <si>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</si>
  <si>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</si>
  <si>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</si>
  <si>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</si>
  <si>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</si>
  <si>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</si>
  <si>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</si>
  <si>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</si>
  <si>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</si>
  <si>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</si>
  <si>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</si>
  <si>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</si>
  <si>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</si>
  <si>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</si>
  <si>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</si>
  <si>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</si>
  <si>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</si>
  <si>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</si>
  <si>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</si>
  <si>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</si>
  <si>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</si>
  <si>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</si>
  <si>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</si>
  <si>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</si>
  <si>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</si>
  <si>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</si>
  <si>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</si>
  <si>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</si>
  <si>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</si>
  <si>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</si>
  <si>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</si>
  <si>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</si>
  <si>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</si>
  <si>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</si>
  <si>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</si>
  <si>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</si>
  <si>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</si>
  <si>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</si>
  <si>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</si>
  <si>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</si>
  <si>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</si>
  <si>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</si>
  <si>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</si>
  <si>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</si>
  <si>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</si>
  <si>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</si>
  <si>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</si>
  <si>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</si>
  <si>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</si>
  <si>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</si>
  <si>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</si>
  <si>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</si>
  <si>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</si>
  <si>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</si>
  <si>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</si>
  <si>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</si>
  <si>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</si>
  <si>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</si>
  <si>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</si>
  <si>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</si>
  <si>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</si>
  <si>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</si>
  <si>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</si>
  <si>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</si>
  <si>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</si>
  <si>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</si>
  <si>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</si>
  <si>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</si>
  <si>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</si>
  <si>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</si>
  <si>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</si>
  <si>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</si>
  <si>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</si>
  <si>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</si>
  <si>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</si>
  <si>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</si>
  <si>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</si>
  <si>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</si>
  <si>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</si>
  <si>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</si>
  <si>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</si>
  <si>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</si>
  <si>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</si>
  <si>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</si>
  <si>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</si>
  <si>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</si>
  <si>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</si>
  <si>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</si>
  <si>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</si>
  <si>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</si>
  <si>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</si>
  <si>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</si>
  <si>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</si>
  <si>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</si>
  <si>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</si>
  <si>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</si>
  <si>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</si>
  <si>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</si>
  <si>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</si>
  <si>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</si>
  <si>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</si>
  <si>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</si>
  <si>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</si>
  <si>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</si>
  <si>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</si>
  <si>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</si>
  <si>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</si>
  <si>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</si>
  <si>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MJ kgDM-1</t>
  </si>
  <si>
    <t>Hutton's group (2020)</t>
  </si>
  <si>
    <t>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</si>
</sst>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tabSelected="1"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2449</v>
      </c>
      <c r="B11" s="46">
        <v>0.5</v>
      </c>
    </row>
    <row r="12" spans="1:2" x14ac:dyDescent="0.25">
      <c r="A12" s="4" t="s">
        <v>2450</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66" t="s">
        <v>2425</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67" t="s">
        <v>2424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2423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2422</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2421</v>
      </c>
      <c r="I51" s="340" t="str">
        <f>IF(COUNT($J51:$Z51)&gt;1,STDEV($J51:$Z51)=0,"")</f>
        <v/>
      </c>
      <c r="J51" s="87" t="s">
        <v>2426</v>
      </c>
      <c r="K51" s="87" t="s">
        <v>2420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2419</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2418</v>
      </c>
      <c r="I54" s="340" t="str">
        <f t="shared" si="0"/>
        <v/>
      </c>
      <c r="J54" s="87" t="s">
        <v>2417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2416</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2415</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2414</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2413</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2412</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2411</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2410</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2409</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2408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zoomScale="91" zoomScaleNormal="91" workbookViewId="0">
      <selection activeCell="P387" sqref="P387:Q40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70" t="s">
        <v>2475</v>
      </c>
      <c r="K18" s="366"/>
      <c r="L18" s="366"/>
      <c r="M18" s="366"/>
      <c r="N18" s="366"/>
      <c r="O18" s="366"/>
      <c r="P18" s="366"/>
      <c r="Q18" s="366"/>
      <c r="R18" s="366"/>
      <c r="S18" s="366"/>
      <c r="T18" s="366"/>
      <c r="U18" s="366"/>
      <c r="V18" s="366"/>
      <c r="W18" s="366"/>
      <c r="X18" s="36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44291</v>
      </c>
      <c r="J21" s="367" t="s">
        <v>2477</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2389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2457</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2427</v>
      </c>
      <c r="AR98" t="s">
        <v>2428</v>
      </c>
    </row>
    <row r="99" spans="1:4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2429</v>
      </c>
      <c r="AE99" s="87"/>
      <c r="AF99" s="87"/>
      <c r="AG99" s="87"/>
      <c r="AH99" s="84"/>
      <c r="AI99" s="66"/>
      <c r="AJ99" s="54"/>
      <c r="AK99" s="54"/>
      <c r="AL99" s="54"/>
      <c r="AM99" t="s">
        <v>252</v>
      </c>
      <c r="AR99" t="str">
        <f>"Calculated from "&amp;AM101</f>
        <v>Calculated from Inputs from Mecardo (Andrew Wood) Nov 2020</v>
      </c>
    </row>
    <row r="100" spans="1:46" outlineLevel="3" x14ac:dyDescent="0.25">
      <c r="A100" s="54"/>
      <c r="B100" s="63"/>
      <c r="C100" s="98">
        <f t="shared" ref="C100:C113" si="3">INT($C$86)+3</f>
        <v>4</v>
      </c>
      <c r="D100" s="84"/>
      <c r="E100" s="79"/>
      <c r="F100" s="79" t="s">
        <v>253</v>
      </c>
      <c r="G100" s="84"/>
      <c r="H100" s="119" t="s">
        <v>2430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2431</v>
      </c>
      <c r="X114" s="138"/>
      <c r="Y114" s="138"/>
      <c r="Z114" s="138"/>
      <c r="AA114" s="138"/>
      <c r="AB114" s="138"/>
      <c r="AC114" s="116"/>
      <c r="AD114" s="138" t="s">
        <v>267</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271</v>
      </c>
      <c r="I117" s="108">
        <v>50</v>
      </c>
      <c r="J117" s="87" t="s">
        <v>2456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2432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2433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2434</v>
      </c>
      <c r="J124" s="127">
        <v>0.68</v>
      </c>
      <c r="K124" s="127">
        <v>0.55000000000000004</v>
      </c>
      <c r="L124" s="127">
        <v>0.5</v>
      </c>
      <c r="M124" s="127">
        <v>0.65</v>
      </c>
      <c r="N124" s="127">
        <v>0.65</v>
      </c>
      <c r="O124" s="143"/>
      <c r="P124" s="143">
        <v>0.4</v>
      </c>
      <c r="Q124" s="108" t="s">
        <v>2435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2436</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2437</v>
      </c>
      <c r="J126" s="143">
        <v>0.82</v>
      </c>
      <c r="K126" s="143">
        <v>0.1</v>
      </c>
      <c r="L126" s="143">
        <v>3.3000000000000002E-2</v>
      </c>
      <c r="M126" s="143">
        <v>1.2999999999999999E-2</v>
      </c>
      <c r="N126" s="143">
        <v>3.3000000000000002E-2</v>
      </c>
      <c r="O126" s="143">
        <v>0</v>
      </c>
      <c r="P126" s="143">
        <v>3.3000000000000002E-2</v>
      </c>
      <c r="Q126" s="108" t="s">
        <v>2438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2439</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2441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2442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2437</v>
      </c>
      <c r="J130" s="143">
        <v>0.85</v>
      </c>
      <c r="K130" s="143">
        <v>0.08</v>
      </c>
      <c r="L130" s="143">
        <v>0.03</v>
      </c>
      <c r="M130" s="143">
        <v>0.01</v>
      </c>
      <c r="N130" s="143">
        <v>2.8000000000000001E-2</v>
      </c>
      <c r="O130" s="143">
        <v>0</v>
      </c>
      <c r="P130" s="143">
        <v>2.8000000000000001E-2</v>
      </c>
      <c r="Q130" s="108" t="s">
        <v>2443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2439</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2441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2444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2445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2446</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2447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2448</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71" t="s">
        <v>308</v>
      </c>
      <c r="V168" s="37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hidden="1"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2460</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2368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2373</v>
      </c>
      <c r="K303" s="328" t="s">
        <v>2369</v>
      </c>
      <c r="L303" s="328" t="s">
        <v>2370</v>
      </c>
      <c r="M303" s="87"/>
      <c r="N303" s="87" t="s">
        <v>2378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2374</v>
      </c>
      <c r="K304" s="107" t="s">
        <v>2371</v>
      </c>
      <c r="L304" s="107" t="s">
        <v>2372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2375</v>
      </c>
      <c r="I305" s="87"/>
      <c r="J305" s="108">
        <v>100000</v>
      </c>
      <c r="K305" s="108">
        <v>2000</v>
      </c>
      <c r="L305" s="108">
        <v>0.15</v>
      </c>
      <c r="M305" s="87"/>
      <c r="N305" s="87" t="s">
        <v>2379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2367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2451</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outlineLevel="3" x14ac:dyDescent="0.2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2382</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2380</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1</v>
      </c>
      <c r="J385" s="87"/>
      <c r="K385" s="87"/>
      <c r="L385" s="87"/>
      <c r="M385" s="87"/>
      <c r="N385" s="284" t="s">
        <v>2381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2384</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2474</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2452</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2453</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2454</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2455</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K81"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73" t="s">
        <v>2476</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44298</v>
      </c>
      <c r="J21" s="376" t="s">
        <v>2480</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2461</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collapsed="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v>4</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564</v>
      </c>
      <c r="I61" s="107" t="s">
        <v>1603</v>
      </c>
      <c r="J61" s="107"/>
      <c r="K61" s="87"/>
      <c r="L61" s="87"/>
      <c r="M61" s="87"/>
      <c r="N61" s="87"/>
      <c r="O61" s="87"/>
      <c r="P61" s="87"/>
      <c r="Q61" s="87"/>
      <c r="R61" s="87"/>
      <c r="S61" s="87"/>
      <c r="T61" s="87"/>
      <c r="U61" s="108">
        <v>17.5</v>
      </c>
      <c r="V61" s="108">
        <v>20</v>
      </c>
      <c r="W61" s="108">
        <v>17.899999999999999</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2459</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8" t="s">
        <v>595</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outlineLevel="2" x14ac:dyDescent="0.25">
      <c r="A94" s="54"/>
      <c r="B94" s="63"/>
      <c r="C94" s="56">
        <f t="shared" si="0"/>
        <v>3</v>
      </c>
      <c r="D94" s="84"/>
      <c r="E94" s="79"/>
      <c r="F94" s="79"/>
      <c r="G94" s="84"/>
      <c r="H94" s="148" t="s">
        <v>596</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2473</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961</v>
      </c>
      <c r="G260" s="84"/>
      <c r="H260" s="87" t="s">
        <v>962</v>
      </c>
      <c r="I260" s="107" t="s">
        <v>963</v>
      </c>
      <c r="J260" s="107"/>
      <c r="K260" s="108">
        <f>23*0.85</f>
        <v>19.55</v>
      </c>
      <c r="L260" s="108">
        <f>22*0.85</f>
        <v>18.7</v>
      </c>
      <c r="M260" s="87"/>
      <c r="N260" s="87"/>
      <c r="O260" s="87"/>
      <c r="P260" s="87"/>
      <c r="Q260" s="87"/>
      <c r="R260" s="87" t="s">
        <v>964</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965</v>
      </c>
      <c r="G261" s="84"/>
      <c r="H261" s="87" t="s">
        <v>966</v>
      </c>
      <c r="I261" s="107" t="s">
        <v>967</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968</v>
      </c>
      <c r="G262" s="84"/>
      <c r="H262" s="87" t="s">
        <v>969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2458</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970</v>
      </c>
      <c r="G263" s="84"/>
      <c r="H263" s="87" t="s">
        <v>971</v>
      </c>
      <c r="I263" s="107" t="s">
        <v>683</v>
      </c>
      <c r="J263" s="107"/>
      <c r="K263" s="108">
        <v>0.04</v>
      </c>
      <c r="L263" s="108">
        <v>0.04</v>
      </c>
      <c r="M263" s="87"/>
      <c r="N263" s="87"/>
      <c r="O263" s="87"/>
      <c r="P263" s="87"/>
      <c r="Q263" s="87"/>
      <c r="R263" s="87" t="s">
        <v>972</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973</v>
      </c>
      <c r="G264" s="84"/>
      <c r="H264" s="87" t="s">
        <v>974</v>
      </c>
      <c r="I264" s="107" t="s">
        <v>638</v>
      </c>
      <c r="J264" s="107"/>
      <c r="K264" s="108">
        <v>0.25</v>
      </c>
      <c r="L264" s="108">
        <v>0.25</v>
      </c>
      <c r="M264" s="87"/>
      <c r="N264" s="87"/>
      <c r="O264" s="87"/>
      <c r="P264" s="87"/>
      <c r="Q264" s="87"/>
      <c r="R264" s="87" t="s">
        <v>975</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976</v>
      </c>
      <c r="G265" s="84"/>
      <c r="H265" s="87" t="s">
        <v>977</v>
      </c>
      <c r="I265" s="107" t="s">
        <v>978</v>
      </c>
      <c r="J265" s="107"/>
      <c r="K265" s="87"/>
      <c r="L265" s="87"/>
      <c r="M265" s="87"/>
      <c r="N265" s="87"/>
      <c r="O265" s="87"/>
      <c r="P265" s="87"/>
      <c r="Q265" s="87"/>
      <c r="R265" s="87" t="s">
        <v>979</v>
      </c>
      <c r="S265" s="87"/>
      <c r="T265" s="87"/>
      <c r="U265" s="108">
        <v>0.03</v>
      </c>
      <c r="V265" s="108">
        <v>0.03</v>
      </c>
      <c r="W265" s="108">
        <v>0.03</v>
      </c>
      <c r="X265" s="108">
        <v>0.2</v>
      </c>
      <c r="Y265" s="108">
        <v>0.06</v>
      </c>
      <c r="Z265" s="108">
        <v>0.06</v>
      </c>
      <c r="AA265" s="108">
        <v>0.11</v>
      </c>
      <c r="AB265" s="108">
        <v>0.11</v>
      </c>
      <c r="AC265" s="87"/>
      <c r="AD265" s="108" t="s">
        <v>979</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980</v>
      </c>
      <c r="G266" s="84"/>
      <c r="H266" s="87" t="s">
        <v>981</v>
      </c>
      <c r="I266" s="107" t="s">
        <v>633</v>
      </c>
      <c r="J266" s="107"/>
      <c r="K266" s="108">
        <v>1.35</v>
      </c>
      <c r="L266" s="108">
        <v>1.35</v>
      </c>
      <c r="M266" s="87"/>
      <c r="N266" s="87"/>
      <c r="O266" s="87"/>
      <c r="P266" s="87"/>
      <c r="Q266" s="87"/>
      <c r="R266" s="87" t="s">
        <v>982</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983</v>
      </c>
      <c r="G267" s="84"/>
      <c r="H267" s="87" t="s">
        <v>984</v>
      </c>
      <c r="I267" s="107" t="s">
        <v>736</v>
      </c>
      <c r="J267" s="107"/>
      <c r="K267" s="108">
        <v>1.6E-2</v>
      </c>
      <c r="L267" s="108">
        <v>1.6E-2</v>
      </c>
      <c r="M267" s="87"/>
      <c r="N267" s="87"/>
      <c r="O267" s="87"/>
      <c r="P267" s="87"/>
      <c r="Q267" s="87"/>
      <c r="R267" s="87" t="s">
        <v>985</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986</v>
      </c>
      <c r="G268" s="84"/>
      <c r="H268" s="87" t="s">
        <v>987</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988</v>
      </c>
      <c r="G269" s="84"/>
      <c r="H269" s="87" t="s">
        <v>989</v>
      </c>
      <c r="I269" s="107" t="s">
        <v>990</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991</v>
      </c>
      <c r="G270" s="84"/>
      <c r="H270" s="87" t="s">
        <v>992</v>
      </c>
      <c r="I270" s="107" t="s">
        <v>993</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994</v>
      </c>
      <c r="G271" s="84"/>
      <c r="H271" s="87" t="s">
        <v>995</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975</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996</v>
      </c>
      <c r="G272" s="84"/>
      <c r="H272" s="87" t="s">
        <v>997</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998</v>
      </c>
      <c r="G273" s="84"/>
      <c r="H273" s="87" t="s">
        <v>999</v>
      </c>
      <c r="I273" s="107" t="s">
        <v>1000</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1001</v>
      </c>
      <c r="G274" s="84"/>
      <c r="H274" s="87" t="s">
        <v>1002</v>
      </c>
      <c r="I274" s="107" t="s">
        <v>1003</v>
      </c>
      <c r="J274" s="107"/>
      <c r="K274" s="108">
        <f>1/1.17</f>
        <v>0.85470085470085477</v>
      </c>
      <c r="L274" s="108">
        <f>1/1.17</f>
        <v>0.85470085470085477</v>
      </c>
      <c r="M274" s="87"/>
      <c r="N274" s="87"/>
      <c r="O274" s="87"/>
      <c r="P274" s="87"/>
      <c r="Q274" s="87"/>
      <c r="R274" s="87" t="s">
        <v>1004</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1005</v>
      </c>
      <c r="G275" s="84"/>
      <c r="H275" s="87" t="s">
        <v>1006</v>
      </c>
      <c r="I275" s="107" t="s">
        <v>1007</v>
      </c>
      <c r="J275" s="107"/>
      <c r="K275" s="108">
        <v>51</v>
      </c>
      <c r="L275" s="108">
        <v>51</v>
      </c>
      <c r="M275" s="87"/>
      <c r="N275" s="87"/>
      <c r="O275" s="87"/>
      <c r="P275" s="87"/>
      <c r="Q275" s="87"/>
      <c r="R275" s="87" t="s">
        <v>1008</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1009</v>
      </c>
      <c r="G276" s="84"/>
      <c r="H276" s="302" t="s">
        <v>1010</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1011</v>
      </c>
      <c r="F277" s="79" t="s">
        <v>1012</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1013</v>
      </c>
      <c r="G278" s="84"/>
      <c r="H278" s="87" t="s">
        <v>1014</v>
      </c>
      <c r="I278" s="107" t="s">
        <v>1015</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1016</v>
      </c>
      <c r="G279" s="84"/>
      <c r="H279" s="87" t="s">
        <v>1017</v>
      </c>
      <c r="I279" s="107" t="s">
        <v>1018</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1019</v>
      </c>
      <c r="G280" s="84"/>
      <c r="H280" s="87" t="s">
        <v>1020</v>
      </c>
      <c r="I280" s="107" t="s">
        <v>1021</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1022</v>
      </c>
      <c r="G281" s="84"/>
      <c r="H281" s="87" t="s">
        <v>1023</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1024</v>
      </c>
      <c r="G282" s="84"/>
      <c r="H282" s="87" t="s">
        <v>1025</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1026</v>
      </c>
      <c r="G283" s="84"/>
      <c r="H283" s="87" t="s">
        <v>1027</v>
      </c>
      <c r="I283" s="107" t="s">
        <v>1028</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1029</v>
      </c>
      <c r="G284" s="84"/>
      <c r="H284" s="87" t="s">
        <v>1030</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1031</v>
      </c>
      <c r="G285" s="84"/>
      <c r="H285" s="87" t="s">
        <v>1027</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1032</v>
      </c>
      <c r="G286" s="84"/>
      <c r="H286" s="87" t="s">
        <v>1033</v>
      </c>
      <c r="I286" s="107" t="s">
        <v>1021</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1034</v>
      </c>
      <c r="G287" s="84"/>
      <c r="H287" s="87" t="s">
        <v>1027</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1035</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1036</v>
      </c>
      <c r="G288" s="84"/>
      <c r="H288" s="87" t="s">
        <v>1037</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1038</v>
      </c>
      <c r="G289" s="84"/>
      <c r="H289" s="87" t="s">
        <v>1039</v>
      </c>
      <c r="I289" s="107" t="s">
        <v>1040</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1041</v>
      </c>
      <c r="G290" s="84"/>
      <c r="H290" s="87" t="s">
        <v>1042</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1043</v>
      </c>
      <c r="G291" s="84"/>
      <c r="H291" s="87" t="s">
        <v>1044</v>
      </c>
      <c r="I291" s="107" t="s">
        <v>1045</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1046</v>
      </c>
      <c r="G292" s="84"/>
      <c r="H292" s="87" t="s">
        <v>1044</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1047</v>
      </c>
      <c r="G293" s="84"/>
      <c r="H293" s="87" t="s">
        <v>1048</v>
      </c>
      <c r="I293" s="107" t="s">
        <v>1049</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1050</v>
      </c>
      <c r="G294" s="84"/>
      <c r="H294" s="302" t="s">
        <v>1051</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1052</v>
      </c>
      <c r="F295" s="79" t="s">
        <v>1053</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1054</v>
      </c>
      <c r="G296" s="84"/>
      <c r="H296" s="87" t="s">
        <v>1055</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1056</v>
      </c>
      <c r="G297" s="84"/>
      <c r="H297" s="87" t="s">
        <v>1057</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1058</v>
      </c>
      <c r="G298" s="84"/>
      <c r="H298" s="87" t="s">
        <v>1059</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1060</v>
      </c>
      <c r="G299" s="84"/>
      <c r="H299" s="87" t="s">
        <v>1061</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1062</v>
      </c>
      <c r="G300" s="84"/>
      <c r="H300" s="87" t="s">
        <v>1063</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1064</v>
      </c>
      <c r="G301" s="84"/>
      <c r="H301" s="87" t="s">
        <v>1065</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1066</v>
      </c>
      <c r="G302" s="84"/>
      <c r="H302" s="87" t="s">
        <v>1067</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1068</v>
      </c>
      <c r="G303" s="84"/>
      <c r="H303" s="87" t="s">
        <v>1069</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1070</v>
      </c>
      <c r="G304" s="84"/>
      <c r="H304" s="87" t="s">
        <v>1071</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1072</v>
      </c>
      <c r="G305" s="84"/>
      <c r="H305" s="87" t="s">
        <v>1073</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1074</v>
      </c>
      <c r="G306" s="84"/>
      <c r="H306" s="87" t="s">
        <v>1075</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1076</v>
      </c>
      <c r="G307" s="84"/>
      <c r="H307" s="87" t="s">
        <v>1077</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1078</v>
      </c>
      <c r="G308" s="84"/>
      <c r="H308" s="87" t="s">
        <v>1079</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1080</v>
      </c>
      <c r="G309" s="84"/>
      <c r="H309" s="87" t="s">
        <v>1081</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1082</v>
      </c>
      <c r="G310" s="84"/>
      <c r="H310" s="87" t="s">
        <v>1083</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1084</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1085</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1086</v>
      </c>
      <c r="G313" s="84"/>
      <c r="H313" s="87" t="s">
        <v>1087</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1088</v>
      </c>
      <c r="G314" s="84"/>
      <c r="H314" s="87" t="s">
        <v>1089</v>
      </c>
      <c r="I314" s="107" t="s">
        <v>610</v>
      </c>
      <c r="J314" s="107"/>
      <c r="K314" s="108">
        <v>0.21</v>
      </c>
      <c r="L314" s="108">
        <v>0.21</v>
      </c>
      <c r="M314" s="108">
        <v>0.21</v>
      </c>
      <c r="N314" s="108">
        <v>0.21</v>
      </c>
      <c r="O314" s="108">
        <v>0.21</v>
      </c>
      <c r="P314" s="108">
        <v>0.21</v>
      </c>
      <c r="Q314" s="87"/>
      <c r="R314" s="87" t="s">
        <v>1090</v>
      </c>
      <c r="S314" s="87" t="s">
        <v>1091</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1092</v>
      </c>
      <c r="G315" s="84"/>
      <c r="H315" s="87" t="s">
        <v>1093</v>
      </c>
      <c r="I315" s="107" t="s">
        <v>610</v>
      </c>
      <c r="J315" s="107"/>
      <c r="K315" s="108">
        <v>0.9</v>
      </c>
      <c r="L315" s="108">
        <v>0.9</v>
      </c>
      <c r="M315" s="108">
        <v>0.9</v>
      </c>
      <c r="N315" s="108">
        <v>0.9</v>
      </c>
      <c r="O315" s="108">
        <v>0.9</v>
      </c>
      <c r="P315" s="108">
        <v>0.9</v>
      </c>
      <c r="Q315" s="87"/>
      <c r="R315" s="87" t="s">
        <v>1094</v>
      </c>
      <c r="S315" s="87" t="s">
        <v>1095</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1096</v>
      </c>
      <c r="G316" s="84"/>
      <c r="H316" s="87" t="s">
        <v>1097</v>
      </c>
      <c r="I316" s="107" t="s">
        <v>2478</v>
      </c>
      <c r="J316" s="107"/>
      <c r="K316" s="108">
        <v>23.8</v>
      </c>
      <c r="L316" s="108">
        <v>23.8</v>
      </c>
      <c r="M316" s="108">
        <v>23.8</v>
      </c>
      <c r="N316" s="108">
        <v>23.8</v>
      </c>
      <c r="O316" s="108">
        <v>23.8</v>
      </c>
      <c r="P316" s="108">
        <v>23.8</v>
      </c>
      <c r="Q316" s="87"/>
      <c r="R316" s="87" t="s">
        <v>2479</v>
      </c>
      <c r="S316" s="87" t="s">
        <v>2479</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1098</v>
      </c>
      <c r="G317" s="84"/>
      <c r="H317" s="87" t="s">
        <v>1099</v>
      </c>
      <c r="I317" s="107" t="s">
        <v>2478</v>
      </c>
      <c r="J317" s="107"/>
      <c r="K317" s="108">
        <v>39.6</v>
      </c>
      <c r="L317" s="108">
        <v>39.6</v>
      </c>
      <c r="M317" s="108">
        <v>39.6</v>
      </c>
      <c r="N317" s="108">
        <v>39.6</v>
      </c>
      <c r="O317" s="108">
        <v>39.6</v>
      </c>
      <c r="P317" s="108">
        <v>39.6</v>
      </c>
      <c r="Q317" s="87"/>
      <c r="R317" s="87" t="s">
        <v>2479</v>
      </c>
      <c r="S317" s="87" t="s">
        <v>2479</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1100</v>
      </c>
      <c r="G318" s="84"/>
      <c r="H318" s="302" t="s">
        <v>1101</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1102</v>
      </c>
      <c r="F319" s="79" t="s">
        <v>1103</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1104</v>
      </c>
      <c r="G320" s="84"/>
      <c r="H320" s="87" t="s">
        <v>1105</v>
      </c>
      <c r="I320" s="107" t="s">
        <v>704</v>
      </c>
      <c r="J320" s="107"/>
      <c r="K320" s="108">
        <v>1.84E-2</v>
      </c>
      <c r="L320" s="108">
        <v>1.84E-2</v>
      </c>
      <c r="M320" s="108">
        <v>1.84E-2</v>
      </c>
      <c r="N320" s="108">
        <v>1.84E-2</v>
      </c>
      <c r="O320" s="108">
        <v>1.84E-2</v>
      </c>
      <c r="P320" s="108">
        <v>1.84E-2</v>
      </c>
      <c r="Q320" s="87"/>
      <c r="R320" s="87" t="s">
        <v>1106</v>
      </c>
      <c r="S320" s="87" t="s">
        <v>1106</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1107</v>
      </c>
      <c r="G321" s="84"/>
      <c r="H321" s="87" t="s">
        <v>1108</v>
      </c>
      <c r="I321" s="107" t="s">
        <v>610</v>
      </c>
      <c r="J321" s="107"/>
      <c r="K321" s="108">
        <v>13</v>
      </c>
      <c r="L321" s="108">
        <v>13</v>
      </c>
      <c r="M321" s="108">
        <v>13</v>
      </c>
      <c r="N321" s="108">
        <v>13</v>
      </c>
      <c r="O321" s="108">
        <v>13</v>
      </c>
      <c r="P321" s="108">
        <v>13</v>
      </c>
      <c r="Q321" s="87"/>
      <c r="R321" s="87" t="s">
        <v>1106</v>
      </c>
      <c r="S321" s="87" t="s">
        <v>1106</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1109</v>
      </c>
      <c r="G322" s="84"/>
      <c r="H322" s="87" t="s">
        <v>1108</v>
      </c>
      <c r="I322" s="107" t="s">
        <v>736</v>
      </c>
      <c r="J322" s="107"/>
      <c r="K322" s="108">
        <v>7.52</v>
      </c>
      <c r="L322" s="108">
        <v>7.52</v>
      </c>
      <c r="M322" s="108">
        <v>7.52</v>
      </c>
      <c r="N322" s="108">
        <v>7.52</v>
      </c>
      <c r="O322" s="108">
        <v>7.52</v>
      </c>
      <c r="P322" s="108">
        <v>7.52</v>
      </c>
      <c r="Q322" s="87"/>
      <c r="R322" s="87" t="s">
        <v>1106</v>
      </c>
      <c r="S322" s="87" t="s">
        <v>1106</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1110</v>
      </c>
      <c r="G323" s="84"/>
      <c r="H323" s="87" t="s">
        <v>1108</v>
      </c>
      <c r="I323" s="107" t="s">
        <v>610</v>
      </c>
      <c r="J323" s="107"/>
      <c r="K323" s="108">
        <v>23.7</v>
      </c>
      <c r="L323" s="108">
        <v>23.7</v>
      </c>
      <c r="M323" s="108">
        <v>23.7</v>
      </c>
      <c r="N323" s="108">
        <v>23.7</v>
      </c>
      <c r="O323" s="108">
        <v>23.7</v>
      </c>
      <c r="P323" s="108">
        <v>23.7</v>
      </c>
      <c r="Q323" s="87"/>
      <c r="R323" s="87" t="s">
        <v>1106</v>
      </c>
      <c r="S323" s="87" t="s">
        <v>1106</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1111</v>
      </c>
      <c r="G324" s="84"/>
      <c r="H324" s="87" t="s">
        <v>1108</v>
      </c>
      <c r="I324" s="107" t="s">
        <v>736</v>
      </c>
      <c r="J324" s="107"/>
      <c r="K324" s="108">
        <v>3.36</v>
      </c>
      <c r="L324" s="108">
        <v>3.36</v>
      </c>
      <c r="M324" s="108">
        <v>3.36</v>
      </c>
      <c r="N324" s="108">
        <v>3.36</v>
      </c>
      <c r="O324" s="108">
        <v>3.36</v>
      </c>
      <c r="P324" s="108">
        <v>3.36</v>
      </c>
      <c r="Q324" s="87"/>
      <c r="R324" s="87" t="s">
        <v>1106</v>
      </c>
      <c r="S324" s="87" t="s">
        <v>1106</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1112</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1113</v>
      </c>
      <c r="F326" s="79" t="s">
        <v>1114</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1115</v>
      </c>
      <c r="G327" s="84"/>
      <c r="H327" s="87" t="s">
        <v>1116</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1117</v>
      </c>
      <c r="G328" s="84"/>
      <c r="H328" s="87" t="s">
        <v>1118</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1119</v>
      </c>
      <c r="G329" s="84"/>
      <c r="H329" s="87" t="s">
        <v>1120</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1121</v>
      </c>
      <c r="G330" s="84"/>
      <c r="H330" s="87" t="s">
        <v>1122</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1123</v>
      </c>
      <c r="G331" s="84"/>
      <c r="H331" s="87" t="s">
        <v>1124</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x14ac:dyDescent="0.25">
      <c r="A332" s="54"/>
      <c r="B332" s="63"/>
      <c r="C332" s="56">
        <f>INT($C$40)+1</f>
        <v>2</v>
      </c>
      <c r="D332" s="84"/>
      <c r="E332" s="79"/>
      <c r="F332" s="312" t="s">
        <v>1125</v>
      </c>
      <c r="G332" s="84"/>
      <c r="H332" s="302" t="s">
        <v>1126</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1127</v>
      </c>
      <c r="F333" s="79" t="s">
        <v>1128</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1129</v>
      </c>
      <c r="G334" s="84"/>
      <c r="H334" s="87" t="s">
        <v>1130</v>
      </c>
      <c r="I334" s="107" t="s">
        <v>2470</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1131</v>
      </c>
      <c r="G335" s="84"/>
      <c r="H335" s="317" t="s">
        <v>1132</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collapsed="1" x14ac:dyDescent="0.25">
      <c r="A336" s="54"/>
      <c r="B336" s="63"/>
      <c r="C336" s="56">
        <f t="shared" si="43"/>
        <v>3</v>
      </c>
      <c r="D336" s="84"/>
      <c r="E336" s="79"/>
      <c r="F336" s="79" t="s">
        <v>1133</v>
      </c>
      <c r="G336" s="84"/>
      <c r="H336" s="87" t="s">
        <v>1134</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1135</v>
      </c>
      <c r="G337" s="84"/>
      <c r="H337" s="87" t="s">
        <v>1136</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1137</v>
      </c>
      <c r="G338" s="84"/>
      <c r="H338" s="87" t="s">
        <v>1138</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1139</v>
      </c>
      <c r="G339" s="84"/>
      <c r="H339" s="87" t="s">
        <v>1140</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1141</v>
      </c>
      <c r="G340" s="84"/>
      <c r="H340" s="87" t="s">
        <v>1142</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1143</v>
      </c>
      <c r="G341" s="84"/>
      <c r="H341" s="87" t="s">
        <v>1144</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1145</v>
      </c>
      <c r="AE341" s="87"/>
      <c r="AF341" s="108">
        <v>1</v>
      </c>
      <c r="AG341" s="108">
        <v>1</v>
      </c>
      <c r="AH341" s="84"/>
      <c r="AI341" s="66"/>
      <c r="AJ341" s="54"/>
      <c r="AK341" s="54"/>
      <c r="AL341" s="54"/>
    </row>
    <row r="342" spans="1:38" outlineLevel="2" x14ac:dyDescent="0.25">
      <c r="A342" s="54"/>
      <c r="B342" s="63"/>
      <c r="C342" s="56">
        <f>INT($C$40)+2</f>
        <v>3</v>
      </c>
      <c r="D342" s="84"/>
      <c r="E342" s="79"/>
      <c r="F342" s="79" t="s">
        <v>1146</v>
      </c>
      <c r="G342" s="84"/>
      <c r="H342" s="87" t="s">
        <v>1147</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1145</v>
      </c>
      <c r="AE342" s="87"/>
      <c r="AF342" s="108">
        <v>1</v>
      </c>
      <c r="AG342" s="108">
        <v>1</v>
      </c>
      <c r="AH342" s="84"/>
      <c r="AI342" s="66"/>
      <c r="AJ342" s="54"/>
      <c r="AK342" s="54"/>
      <c r="AL342" s="54"/>
    </row>
    <row r="343" spans="1:38" outlineLevel="2" collapsed="1" x14ac:dyDescent="0.25">
      <c r="A343" s="54"/>
      <c r="B343" s="63"/>
      <c r="C343" s="56">
        <f>INT($C$40)+2</f>
        <v>3</v>
      </c>
      <c r="D343" s="84"/>
      <c r="E343" s="79"/>
      <c r="F343" s="79" t="s">
        <v>1148</v>
      </c>
      <c r="G343" s="84"/>
      <c r="H343" s="87" t="s">
        <v>1149</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1145</v>
      </c>
      <c r="AE343" s="87"/>
      <c r="AF343" s="108">
        <v>1</v>
      </c>
      <c r="AG343" s="108">
        <v>1</v>
      </c>
      <c r="AH343" s="84"/>
      <c r="AI343" s="66"/>
      <c r="AJ343" s="54"/>
      <c r="AK343" s="54"/>
      <c r="AL343" s="54"/>
    </row>
    <row r="344" spans="1:38" hidden="1" outlineLevel="3" x14ac:dyDescent="0.25">
      <c r="A344" s="54"/>
      <c r="B344" s="63"/>
      <c r="C344" s="56">
        <f>INT($C$40)+3</f>
        <v>4</v>
      </c>
      <c r="D344" s="84"/>
      <c r="E344" s="79"/>
      <c r="F344" s="79" t="s">
        <v>1150</v>
      </c>
      <c r="G344" s="84"/>
      <c r="H344" s="87" t="s">
        <v>1151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1152</v>
      </c>
      <c r="G345" s="84"/>
      <c r="H345" s="87" t="s">
        <v>1153</v>
      </c>
      <c r="I345" s="107" t="s">
        <v>610</v>
      </c>
      <c r="J345" s="107"/>
      <c r="K345" s="108">
        <v>0.1</v>
      </c>
      <c r="L345" s="108">
        <v>0.1</v>
      </c>
      <c r="M345" s="108">
        <v>0.1</v>
      </c>
      <c r="N345" s="108">
        <v>0.1</v>
      </c>
      <c r="O345" s="108">
        <v>0.1</v>
      </c>
      <c r="P345" s="108">
        <v>0.1</v>
      </c>
      <c r="Q345" s="87"/>
      <c r="R345" s="87" t="s">
        <v>1154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1155</v>
      </c>
      <c r="G346" s="84"/>
      <c r="H346" s="318" t="s">
        <v>1156</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1157</v>
      </c>
      <c r="AE346" s="87"/>
      <c r="AF346" s="108">
        <v>1</v>
      </c>
      <c r="AG346" s="108">
        <v>1</v>
      </c>
      <c r="AH346" s="84"/>
      <c r="AI346" s="66"/>
      <c r="AJ346" s="54"/>
      <c r="AK346" s="54"/>
      <c r="AL346" s="54"/>
    </row>
    <row r="347" spans="1:38" outlineLevel="2" x14ac:dyDescent="0.25">
      <c r="A347" s="54"/>
      <c r="B347" s="63"/>
      <c r="C347" s="56">
        <f t="shared" si="46"/>
        <v>3</v>
      </c>
      <c r="D347" s="84"/>
      <c r="E347" s="79"/>
      <c r="F347" s="79" t="s">
        <v>1158</v>
      </c>
      <c r="G347" s="84"/>
      <c r="H347" s="87" t="s">
        <v>1159</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1160</v>
      </c>
      <c r="G348" s="84"/>
      <c r="H348" s="87" t="s">
        <v>1161</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1162</v>
      </c>
      <c r="G349" s="84"/>
      <c r="H349" s="87" t="s">
        <v>1163</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1164</v>
      </c>
      <c r="G350" s="84"/>
      <c r="H350" s="87" t="s">
        <v>1165</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1166</v>
      </c>
      <c r="G351" s="84"/>
      <c r="H351" s="87" t="s">
        <v>1167</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1168</v>
      </c>
      <c r="G352" s="84"/>
      <c r="H352" s="87" t="s">
        <v>1169</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1170</v>
      </c>
      <c r="G353" s="84"/>
      <c r="H353" s="87" t="s">
        <v>1171</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1172</v>
      </c>
      <c r="G354" s="84"/>
      <c r="H354" s="87" t="s">
        <v>1173</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2462</v>
      </c>
      <c r="G355" s="84"/>
      <c r="H355" s="87" t="s">
        <v>2467</v>
      </c>
      <c r="I355" s="107" t="s">
        <v>2470</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1157</v>
      </c>
      <c r="AE355" s="87"/>
      <c r="AF355" s="108">
        <v>1</v>
      </c>
      <c r="AG355" s="108">
        <v>1</v>
      </c>
      <c r="AH355" s="84"/>
      <c r="AI355" s="66"/>
      <c r="AJ355" s="54"/>
      <c r="AK355" s="54"/>
      <c r="AL355" s="54"/>
    </row>
    <row r="356" spans="1:38" outlineLevel="2" x14ac:dyDescent="0.25">
      <c r="A356" s="54"/>
      <c r="B356" s="63"/>
      <c r="C356" s="56">
        <f t="shared" si="46"/>
        <v>3</v>
      </c>
      <c r="D356" s="84"/>
      <c r="E356" s="79"/>
      <c r="F356" s="79" t="s">
        <v>2463</v>
      </c>
      <c r="G356" s="84"/>
      <c r="H356" s="87" t="s">
        <v>2471</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outlineLevel="2" x14ac:dyDescent="0.25">
      <c r="A357" s="54"/>
      <c r="B357" s="63"/>
      <c r="C357" s="56">
        <f t="shared" si="46"/>
        <v>3</v>
      </c>
      <c r="D357" s="84"/>
      <c r="E357" s="79"/>
      <c r="F357" s="79" t="s">
        <v>2464</v>
      </c>
      <c r="G357" s="84"/>
      <c r="H357" s="87" t="s">
        <v>2468</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outlineLevel="2" x14ac:dyDescent="0.25">
      <c r="A358" s="54"/>
      <c r="B358" s="63"/>
      <c r="C358" s="56">
        <f t="shared" si="46"/>
        <v>3</v>
      </c>
      <c r="D358" s="84"/>
      <c r="E358" s="79"/>
      <c r="F358" s="79" t="s">
        <v>2465</v>
      </c>
      <c r="G358" s="84"/>
      <c r="H358" s="87" t="s">
        <v>2472</v>
      </c>
      <c r="I358" s="107" t="s">
        <v>2473</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outlineLevel="2" x14ac:dyDescent="0.25">
      <c r="A359" s="54"/>
      <c r="B359" s="63"/>
      <c r="C359" s="56">
        <f t="shared" si="46"/>
        <v>3</v>
      </c>
      <c r="D359" s="84"/>
      <c r="E359" s="79"/>
      <c r="F359" s="79" t="s">
        <v>2466</v>
      </c>
      <c r="G359" s="84"/>
      <c r="H359" s="87" t="s">
        <v>2469</v>
      </c>
      <c r="I359" s="107" t="s">
        <v>2473</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1174</v>
      </c>
      <c r="G360" s="84"/>
      <c r="H360" s="302" t="s">
        <v>1175</v>
      </c>
      <c r="I360" s="148"/>
      <c r="J360" s="148" t="s">
        <v>1176</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1177</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1178</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1179</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1180</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1181</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1182</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1183</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1184</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1185</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1186</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1187</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1188</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1189</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1190</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1191</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1192</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1193</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1194</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1195</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1196</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1197</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1198</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1199</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1200</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1201</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1202</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1203</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1204</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1205</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1206</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1207</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1208</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1209</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1210</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1211</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1212</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1213</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1214</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1215</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1216</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1217</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1218</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1219</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1220</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1221</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1222</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1223</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1224</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1225</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1226</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1227</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1228</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1229</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1230</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1231</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1232</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1233</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1234</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1235</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1236</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1237</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1238</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1239</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1240</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1241</v>
      </c>
      <c r="G425" s="84"/>
      <c r="H425" s="87" t="s">
        <v>2390</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1242</v>
      </c>
      <c r="G426" s="84"/>
      <c r="H426" s="87" t="s">
        <v>2391</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1243</v>
      </c>
      <c r="G427" s="84"/>
      <c r="H427" s="87" t="s">
        <v>2392</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1244</v>
      </c>
      <c r="G428" s="84"/>
      <c r="H428" s="87" t="s">
        <v>2393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1245</v>
      </c>
      <c r="G429" s="84"/>
      <c r="H429" s="87" t="s">
        <v>2394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1246</v>
      </c>
      <c r="G430" s="84"/>
      <c r="H430" s="87" t="s">
        <v>2395</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1247</v>
      </c>
      <c r="G431" s="84"/>
      <c r="H431" s="87" t="s">
        <v>2396</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1248</v>
      </c>
      <c r="G432" s="84"/>
      <c r="H432" s="87" t="s">
        <v>2397</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1249</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1250</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1251</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1252</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1253</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1254</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1255</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1256</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1257</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1258</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1259</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1260</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1261</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1262</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1263</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1264</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1265</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1266</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1267</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1268</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1269</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1270</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1271</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1272</v>
      </c>
      <c r="G456" s="84"/>
      <c r="H456" s="87"/>
      <c r="I456" s="107"/>
      <c r="J456" s="107"/>
      <c r="K456" s="87"/>
      <c r="L456" s="87"/>
      <c r="M456" s="87"/>
      <c r="N456" s="87"/>
      <c r="O456" s="87"/>
      <c r="P456" s="87"/>
      <c r="Q456" s="87"/>
      <c r="R456" s="87"/>
      <c r="S456" s="87"/>
      <c r="T456" s="107" t="s">
        <v>1273</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1274</v>
      </c>
      <c r="G457" s="84"/>
      <c r="H457" s="87" t="s">
        <v>1275</v>
      </c>
      <c r="I457" s="107" t="s">
        <v>610</v>
      </c>
      <c r="J457" s="107" t="s">
        <v>1276</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1277</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1278</v>
      </c>
      <c r="G458" s="84"/>
      <c r="H458" s="87" t="s">
        <v>1279</v>
      </c>
      <c r="I458" s="107" t="s">
        <v>610</v>
      </c>
      <c r="J458" s="107" t="s">
        <v>1276</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1280</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1281</v>
      </c>
      <c r="G459" s="84"/>
      <c r="H459" s="87" t="s">
        <v>1282</v>
      </c>
      <c r="I459" s="107" t="s">
        <v>610</v>
      </c>
      <c r="J459" s="107" t="s">
        <v>1276</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1283</v>
      </c>
      <c r="G460" s="84"/>
      <c r="H460" s="87" t="s">
        <v>1284</v>
      </c>
      <c r="I460" s="107" t="s">
        <v>610</v>
      </c>
      <c r="J460" s="107" t="s">
        <v>1276</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1285</v>
      </c>
      <c r="G461" s="84"/>
      <c r="H461" s="87" t="s">
        <v>1286</v>
      </c>
      <c r="I461" s="107" t="s">
        <v>610</v>
      </c>
      <c r="J461" s="107" t="s">
        <v>1276</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1287</v>
      </c>
      <c r="G462" s="84"/>
      <c r="H462" s="87" t="s">
        <v>1288</v>
      </c>
      <c r="I462" s="107" t="s">
        <v>610</v>
      </c>
      <c r="J462" s="107" t="s">
        <v>1276</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1289</v>
      </c>
      <c r="G463" s="84"/>
      <c r="H463" s="87" t="s">
        <v>1290</v>
      </c>
      <c r="I463" s="107" t="s">
        <v>610</v>
      </c>
      <c r="J463" s="107" t="s">
        <v>1276</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1291</v>
      </c>
      <c r="G464" s="84"/>
      <c r="H464" s="87" t="s">
        <v>1292</v>
      </c>
      <c r="I464" s="107" t="s">
        <v>610</v>
      </c>
      <c r="J464" s="107" t="s">
        <v>1276</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1293</v>
      </c>
      <c r="G465" s="84"/>
      <c r="H465" s="87" t="s">
        <v>1294</v>
      </c>
      <c r="I465" s="107" t="s">
        <v>610</v>
      </c>
      <c r="J465" s="107" t="s">
        <v>1276</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1295</v>
      </c>
      <c r="G466" s="84"/>
      <c r="H466" s="87" t="s">
        <v>1296</v>
      </c>
      <c r="I466" s="107" t="s">
        <v>610</v>
      </c>
      <c r="J466" s="107" t="s">
        <v>1276</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1297</v>
      </c>
      <c r="G467" s="84"/>
      <c r="H467" s="87" t="s">
        <v>1298</v>
      </c>
      <c r="I467" s="107" t="s">
        <v>610</v>
      </c>
      <c r="J467" s="107" t="s">
        <v>1276</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1299</v>
      </c>
      <c r="G468" s="84"/>
      <c r="H468" s="87" t="s">
        <v>1300</v>
      </c>
      <c r="I468" s="107" t="s">
        <v>610</v>
      </c>
      <c r="J468" s="107" t="s">
        <v>1276</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1301</v>
      </c>
      <c r="G469" s="84"/>
      <c r="H469" s="87" t="s">
        <v>1302</v>
      </c>
      <c r="I469" s="107" t="s">
        <v>610</v>
      </c>
      <c r="J469" s="107" t="s">
        <v>1276</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1303</v>
      </c>
      <c r="G470" s="84"/>
      <c r="H470" s="87" t="s">
        <v>1304</v>
      </c>
      <c r="I470" s="107" t="s">
        <v>610</v>
      </c>
      <c r="J470" s="107" t="s">
        <v>1276</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1305</v>
      </c>
      <c r="G471" s="84"/>
      <c r="H471" s="87" t="s">
        <v>1306</v>
      </c>
      <c r="I471" s="107" t="s">
        <v>610</v>
      </c>
      <c r="J471" s="107" t="s">
        <v>1276</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1307</v>
      </c>
      <c r="G472" s="84"/>
      <c r="H472" s="87" t="s">
        <v>1308</v>
      </c>
      <c r="I472" s="107" t="s">
        <v>610</v>
      </c>
      <c r="J472" s="107" t="s">
        <v>1276</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1309</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1310</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1311</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1312</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1313</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1314</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1315</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1316</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1317</v>
      </c>
      <c r="G481" s="84"/>
      <c r="H481" s="87" t="s">
        <v>1318</v>
      </c>
      <c r="I481" s="107" t="s">
        <v>610</v>
      </c>
      <c r="J481" s="107" t="s">
        <v>1319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1320</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1321</v>
      </c>
      <c r="G482" s="84"/>
      <c r="H482" s="87" t="s">
        <v>1322</v>
      </c>
      <c r="I482" s="107" t="s">
        <v>610</v>
      </c>
      <c r="J482" s="107" t="s">
        <v>1319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1323</v>
      </c>
      <c r="G483" s="84"/>
      <c r="H483" s="87" t="s">
        <v>1324</v>
      </c>
      <c r="I483" s="107" t="s">
        <v>610</v>
      </c>
      <c r="J483" s="107" t="s">
        <v>1319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1325</v>
      </c>
      <c r="G484" s="84"/>
      <c r="H484" s="87" t="s">
        <v>1326</v>
      </c>
      <c r="I484" s="107" t="s">
        <v>610</v>
      </c>
      <c r="J484" s="107" t="s">
        <v>1319</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1327</v>
      </c>
      <c r="G485" s="84"/>
      <c r="H485" s="87" t="s">
        <v>1328</v>
      </c>
      <c r="I485" s="107" t="s">
        <v>610</v>
      </c>
      <c r="J485" s="107" t="s">
        <v>1319</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1329</v>
      </c>
      <c r="G486" s="84"/>
      <c r="H486" s="87" t="s">
        <v>1330</v>
      </c>
      <c r="I486" s="107" t="s">
        <v>610</v>
      </c>
      <c r="J486" s="107" t="s">
        <v>1319</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1331</v>
      </c>
      <c r="G487" s="84"/>
      <c r="H487" s="87" t="s">
        <v>1332</v>
      </c>
      <c r="I487" s="107" t="s">
        <v>610</v>
      </c>
      <c r="J487" s="107" t="s">
        <v>1319</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1333</v>
      </c>
      <c r="G488" s="84"/>
      <c r="H488" s="87" t="s">
        <v>1334</v>
      </c>
      <c r="I488" s="107" t="s">
        <v>610</v>
      </c>
      <c r="J488" s="107" t="s">
        <v>1319</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1335</v>
      </c>
      <c r="G489" s="84"/>
      <c r="H489" s="87" t="s">
        <v>2402</v>
      </c>
      <c r="I489" s="107" t="s">
        <v>610</v>
      </c>
      <c r="J489" s="107" t="s">
        <v>1276</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1336</v>
      </c>
      <c r="G490" s="84"/>
      <c r="H490" s="87" t="s">
        <v>1337</v>
      </c>
      <c r="I490" s="107" t="s">
        <v>610</v>
      </c>
      <c r="J490" s="107" t="s">
        <v>1276</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1338</v>
      </c>
      <c r="G491" s="84"/>
      <c r="H491" s="87" t="s">
        <v>1339</v>
      </c>
      <c r="I491" s="107" t="s">
        <v>610</v>
      </c>
      <c r="J491" s="107" t="s">
        <v>1276</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1340</v>
      </c>
      <c r="G492" s="84"/>
      <c r="H492" s="87" t="s">
        <v>1341</v>
      </c>
      <c r="I492" s="107" t="s">
        <v>610</v>
      </c>
      <c r="J492" s="107" t="s">
        <v>1276</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1342</v>
      </c>
      <c r="G493" s="84"/>
      <c r="H493" s="87" t="s">
        <v>1343</v>
      </c>
      <c r="I493" s="107" t="s">
        <v>610</v>
      </c>
      <c r="J493" s="107" t="s">
        <v>1276</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1344</v>
      </c>
      <c r="G494" s="84"/>
      <c r="H494" s="87" t="s">
        <v>1345</v>
      </c>
      <c r="I494" s="107" t="s">
        <v>610</v>
      </c>
      <c r="J494" s="107" t="s">
        <v>1276</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1346</v>
      </c>
      <c r="G495" s="84"/>
      <c r="H495" s="87" t="s">
        <v>1347</v>
      </c>
      <c r="I495" s="107" t="s">
        <v>610</v>
      </c>
      <c r="J495" s="107" t="s">
        <v>1276</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1348</v>
      </c>
      <c r="G496" s="84"/>
      <c r="H496" s="87" t="s">
        <v>1349</v>
      </c>
      <c r="I496" s="107" t="s">
        <v>610</v>
      </c>
      <c r="J496" s="107" t="s">
        <v>1276</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1350</v>
      </c>
      <c r="G497" s="84"/>
      <c r="H497" s="87" t="s">
        <v>1351</v>
      </c>
      <c r="I497" s="107" t="s">
        <v>610</v>
      </c>
      <c r="J497" s="107" t="s">
        <v>1276</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1352</v>
      </c>
      <c r="G498" s="84"/>
      <c r="H498" s="87" t="s">
        <v>1353</v>
      </c>
      <c r="I498" s="107" t="s">
        <v>610</v>
      </c>
      <c r="J498" s="107" t="s">
        <v>1276</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1354</v>
      </c>
      <c r="G499" s="84"/>
      <c r="H499" s="87" t="s">
        <v>1355</v>
      </c>
      <c r="I499" s="107" t="s">
        <v>610</v>
      </c>
      <c r="J499" s="107" t="s">
        <v>1276</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1356</v>
      </c>
      <c r="G500" s="84"/>
      <c r="H500" s="87" t="s">
        <v>1357</v>
      </c>
      <c r="I500" s="107" t="s">
        <v>610</v>
      </c>
      <c r="J500" s="107" t="s">
        <v>1276</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1358</v>
      </c>
      <c r="G501" s="84"/>
      <c r="H501" s="87" t="s">
        <v>1359</v>
      </c>
      <c r="I501" s="107" t="s">
        <v>610</v>
      </c>
      <c r="J501" s="107" t="s">
        <v>1276</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1360</v>
      </c>
      <c r="G502" s="84"/>
      <c r="H502" s="87" t="s">
        <v>1361</v>
      </c>
      <c r="I502" s="107" t="s">
        <v>610</v>
      </c>
      <c r="J502" s="107" t="s">
        <v>1276</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1362</v>
      </c>
      <c r="G503" s="84"/>
      <c r="H503" s="87" t="s">
        <v>1363</v>
      </c>
      <c r="I503" s="107" t="s">
        <v>610</v>
      </c>
      <c r="J503" s="107" t="s">
        <v>1276</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1364</v>
      </c>
      <c r="G504" s="84"/>
      <c r="H504" s="87" t="s">
        <v>1365</v>
      </c>
      <c r="I504" s="107" t="s">
        <v>610</v>
      </c>
      <c r="J504" s="107" t="s">
        <v>1276</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1366</v>
      </c>
      <c r="G505" s="84"/>
      <c r="H505" s="87" t="s">
        <v>1367</v>
      </c>
      <c r="I505" s="107" t="s">
        <v>610</v>
      </c>
      <c r="J505" s="107" t="s">
        <v>1276</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1368</v>
      </c>
      <c r="G506" s="84"/>
      <c r="H506" s="87" t="s">
        <v>1369</v>
      </c>
      <c r="I506" s="107" t="s">
        <v>610</v>
      </c>
      <c r="J506" s="107" t="s">
        <v>1276</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1370</v>
      </c>
      <c r="G507" s="84"/>
      <c r="H507" s="87" t="s">
        <v>1371</v>
      </c>
      <c r="I507" s="107" t="s">
        <v>610</v>
      </c>
      <c r="J507" s="107" t="s">
        <v>1276</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1372</v>
      </c>
      <c r="G508" s="84"/>
      <c r="H508" s="87" t="s">
        <v>1373</v>
      </c>
      <c r="I508" s="107" t="s">
        <v>610</v>
      </c>
      <c r="J508" s="107" t="s">
        <v>1276</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1374</v>
      </c>
      <c r="G509" s="84"/>
      <c r="H509" s="87" t="s">
        <v>1375</v>
      </c>
      <c r="I509" s="107" t="s">
        <v>610</v>
      </c>
      <c r="J509" s="107" t="s">
        <v>1276</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1376</v>
      </c>
      <c r="G510" s="84"/>
      <c r="H510" s="87" t="s">
        <v>1377</v>
      </c>
      <c r="I510" s="107" t="s">
        <v>610</v>
      </c>
      <c r="J510" s="107" t="s">
        <v>1276</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1378</v>
      </c>
      <c r="G511" s="84"/>
      <c r="H511" s="87" t="s">
        <v>1379</v>
      </c>
      <c r="I511" s="107" t="s">
        <v>610</v>
      </c>
      <c r="J511" s="107" t="s">
        <v>1276</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1380</v>
      </c>
      <c r="G512" s="84"/>
      <c r="H512" s="87" t="s">
        <v>1381</v>
      </c>
      <c r="I512" s="107" t="s">
        <v>610</v>
      </c>
      <c r="J512" s="107" t="s">
        <v>1276</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1382</v>
      </c>
      <c r="G513" s="84"/>
      <c r="H513" s="302" t="s">
        <v>1383</v>
      </c>
      <c r="I513" s="148"/>
      <c r="J513" s="148" t="s">
        <v>1176</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1384</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1385</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1386</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1387</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1388</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1389</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1390</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1391</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1392</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1393</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1394</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1395</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1396</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1397</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1398</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1399</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1400</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1401</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1402</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1403</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1404</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1405</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1406</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1407</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1408</v>
      </c>
      <c r="G538" s="84"/>
      <c r="H538" s="87" t="s">
        <v>1409</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1410</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1411</v>
      </c>
      <c r="G539" s="84"/>
      <c r="H539" s="87" t="s">
        <v>1412</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1413</v>
      </c>
      <c r="G540" s="84"/>
      <c r="H540" s="87" t="s">
        <v>1414</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1415</v>
      </c>
      <c r="G541" s="84"/>
      <c r="H541" s="87" t="s">
        <v>1416</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1410</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1417</v>
      </c>
      <c r="G542" s="84"/>
      <c r="H542" s="87" t="s">
        <v>1418</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1419</v>
      </c>
      <c r="G543" s="84"/>
      <c r="H543" s="87" t="s">
        <v>1420</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1421</v>
      </c>
      <c r="G544" s="84"/>
      <c r="H544" s="87" t="s">
        <v>1422</v>
      </c>
      <c r="I544" s="107"/>
      <c r="J544" s="107" t="s">
        <v>1319</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1423</v>
      </c>
      <c r="G545" s="84"/>
      <c r="H545" s="87" t="s">
        <v>1424</v>
      </c>
      <c r="I545" s="107"/>
      <c r="J545" s="107" t="s">
        <v>1319</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1425</v>
      </c>
      <c r="G546" s="84"/>
      <c r="H546" s="87" t="s">
        <v>1426</v>
      </c>
      <c r="I546" s="107"/>
      <c r="J546" s="107" t="s">
        <v>1319</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1427</v>
      </c>
      <c r="G547" s="84"/>
      <c r="H547" s="87" t="s">
        <v>1428</v>
      </c>
      <c r="I547" s="107"/>
      <c r="J547" s="107" t="s">
        <v>1319</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1429</v>
      </c>
      <c r="G548" s="84"/>
      <c r="H548" s="87" t="s">
        <v>1430</v>
      </c>
      <c r="I548" s="107"/>
      <c r="J548" s="107" t="s">
        <v>1319</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1431</v>
      </c>
      <c r="G549" s="84"/>
      <c r="H549" s="87" t="s">
        <v>1432</v>
      </c>
      <c r="I549" s="107"/>
      <c r="J549" s="107" t="s">
        <v>1319</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1433</v>
      </c>
      <c r="G550" s="84"/>
      <c r="H550" s="87" t="s">
        <v>1434</v>
      </c>
      <c r="I550" s="107" t="s">
        <v>610</v>
      </c>
      <c r="J550" s="107" t="s">
        <v>1276</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1435</v>
      </c>
      <c r="G551" s="84"/>
      <c r="H551" s="87" t="s">
        <v>1436</v>
      </c>
      <c r="I551" s="107" t="s">
        <v>610</v>
      </c>
      <c r="J551" s="107" t="s">
        <v>1276</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1437</v>
      </c>
      <c r="G552" s="84"/>
      <c r="H552" s="87" t="s">
        <v>1438</v>
      </c>
      <c r="I552" s="107" t="s">
        <v>610</v>
      </c>
      <c r="J552" s="107" t="s">
        <v>1276</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1439</v>
      </c>
      <c r="G553" s="84"/>
      <c r="H553" s="87" t="s">
        <v>1440</v>
      </c>
      <c r="I553" s="107" t="s">
        <v>610</v>
      </c>
      <c r="J553" s="107" t="s">
        <v>1276</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1441</v>
      </c>
      <c r="G554" s="84"/>
      <c r="H554" s="87" t="s">
        <v>1442</v>
      </c>
      <c r="I554" s="107" t="s">
        <v>610</v>
      </c>
      <c r="J554" s="107" t="s">
        <v>1276</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1443</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1444</v>
      </c>
      <c r="G555" s="84"/>
      <c r="H555" s="87" t="s">
        <v>1445</v>
      </c>
      <c r="I555" s="107" t="s">
        <v>610</v>
      </c>
      <c r="J555" s="107" t="s">
        <v>1276</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1446</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1447</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1448</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1449</v>
      </c>
      <c r="G559" s="84"/>
      <c r="H559" s="87" t="s">
        <v>1450</v>
      </c>
      <c r="I559" s="107"/>
      <c r="J559" s="107" t="s">
        <v>1319</v>
      </c>
      <c r="K559" s="108">
        <f>5.1/5</f>
        <v>1.02</v>
      </c>
      <c r="L559" s="108">
        <f>5.1/5</f>
        <v>1.02</v>
      </c>
      <c r="M559" s="108">
        <v>1</v>
      </c>
      <c r="N559" s="108">
        <v>1</v>
      </c>
      <c r="O559" s="108">
        <v>1</v>
      </c>
      <c r="P559" s="108">
        <v>1</v>
      </c>
      <c r="Q559" s="87"/>
      <c r="R559" s="87" t="s">
        <v>1451</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1452</v>
      </c>
      <c r="G560" s="84"/>
      <c r="H560" s="87" t="s">
        <v>1453</v>
      </c>
      <c r="I560" s="107"/>
      <c r="J560" s="107" t="s">
        <v>1319</v>
      </c>
      <c r="K560" s="108">
        <f>4.9/5</f>
        <v>0.98000000000000009</v>
      </c>
      <c r="L560" s="108">
        <f>4.9/5</f>
        <v>0.98000000000000009</v>
      </c>
      <c r="M560" s="108">
        <v>1</v>
      </c>
      <c r="N560" s="108">
        <v>1</v>
      </c>
      <c r="O560" s="108">
        <v>1</v>
      </c>
      <c r="P560" s="108">
        <v>1</v>
      </c>
      <c r="Q560" s="87"/>
      <c r="R560" s="87" t="s">
        <v>1454</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1455</v>
      </c>
      <c r="G561" s="84"/>
      <c r="H561" s="87" t="s">
        <v>1456</v>
      </c>
      <c r="I561" s="107"/>
      <c r="J561" s="107" t="s">
        <v>1319</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1457</v>
      </c>
      <c r="G562" s="84"/>
      <c r="H562" s="87" t="s">
        <v>1458</v>
      </c>
      <c r="I562" s="107" t="s">
        <v>610</v>
      </c>
      <c r="J562" s="107" t="s">
        <v>1276</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2404</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1459</v>
      </c>
      <c r="G563" s="84"/>
      <c r="H563" s="87" t="s">
        <v>1460</v>
      </c>
      <c r="I563" s="107" t="s">
        <v>610</v>
      </c>
      <c r="J563" s="107" t="s">
        <v>1276</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1461</v>
      </c>
      <c r="G564" s="84"/>
      <c r="H564" s="87" t="s">
        <v>1462</v>
      </c>
      <c r="I564" s="107" t="s">
        <v>610</v>
      </c>
      <c r="J564" s="107" t="s">
        <v>1276</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1463</v>
      </c>
      <c r="G565" s="84"/>
      <c r="H565" s="87" t="s">
        <v>1464</v>
      </c>
      <c r="I565" s="107" t="s">
        <v>610</v>
      </c>
      <c r="J565" s="107" t="s">
        <v>1276</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2404</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1465</v>
      </c>
      <c r="G566" s="84"/>
      <c r="H566" s="87" t="s">
        <v>1466</v>
      </c>
      <c r="I566" s="107" t="s">
        <v>610</v>
      </c>
      <c r="J566" s="107" t="s">
        <v>1276</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1467</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1468</v>
      </c>
      <c r="G567" s="84"/>
      <c r="H567" s="87" t="s">
        <v>1469</v>
      </c>
      <c r="I567" s="107" t="s">
        <v>610</v>
      </c>
      <c r="J567" s="107" t="s">
        <v>1276</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1470</v>
      </c>
      <c r="G568" s="84"/>
      <c r="H568" s="87" t="s">
        <v>1471</v>
      </c>
      <c r="I568" s="107" t="s">
        <v>610</v>
      </c>
      <c r="J568" s="107" t="s">
        <v>1276</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1472</v>
      </c>
      <c r="G569" s="84"/>
      <c r="H569" s="87" t="s">
        <v>1473</v>
      </c>
      <c r="I569" s="107" t="s">
        <v>610</v>
      </c>
      <c r="J569" s="107" t="s">
        <v>1276</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1474</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1475</v>
      </c>
      <c r="G570" s="84"/>
      <c r="H570" s="87" t="s">
        <v>1476</v>
      </c>
      <c r="I570" s="107" t="s">
        <v>610</v>
      </c>
      <c r="J570" s="107" t="s">
        <v>1276</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1477</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1478</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1479</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1480</v>
      </c>
      <c r="G574" s="84"/>
      <c r="H574" s="87" t="s">
        <v>1481</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1482</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1483</v>
      </c>
      <c r="G575" s="84"/>
      <c r="H575" s="87" t="s">
        <v>1484</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1485</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1486</v>
      </c>
      <c r="G576" s="84"/>
      <c r="H576" s="87" t="s">
        <v>1487</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1488</v>
      </c>
      <c r="G577" s="84"/>
      <c r="H577" s="87" t="s">
        <v>1489</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1490</v>
      </c>
      <c r="G578" s="84"/>
      <c r="H578" s="87" t="s">
        <v>1491</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1492</v>
      </c>
      <c r="G579" s="84"/>
      <c r="H579" s="87" t="s">
        <v>1493</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1494</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1495</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1496</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1497</v>
      </c>
      <c r="G583" s="84"/>
      <c r="H583" s="87" t="s">
        <v>1498</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1499</v>
      </c>
      <c r="G584" s="84"/>
      <c r="H584" s="87" t="s">
        <v>1500</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1501</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1502</v>
      </c>
      <c r="G585" s="84"/>
      <c r="H585" s="87" t="s">
        <v>1503</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1504</v>
      </c>
      <c r="G586" s="84"/>
      <c r="H586" s="302" t="s">
        <v>1505</v>
      </c>
      <c r="I586" s="148"/>
      <c r="J586" s="148" t="s">
        <v>1176</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1506</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1507</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1508</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1509</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1510</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1511</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1512</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1513</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1514</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1515</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1516</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1517</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1518</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1519</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1520</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1521</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1522</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1523</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1524</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1525</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1526</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1527</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1528</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1529</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1530</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1531</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1532</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1533</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1534</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1535</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1536</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1537</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1538</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1539</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1540</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1541</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1542</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1543</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1544</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1545</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1546</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1547</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1548</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1549</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1550</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1551</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1552</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1553</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1554</v>
      </c>
      <c r="G635" s="84"/>
      <c r="H635" s="87" t="s">
        <v>1555</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1556</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1557</v>
      </c>
      <c r="G636" s="84"/>
      <c r="H636" s="87" t="s">
        <v>1558</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-0.5727000000000001</v>
      </c>
      <c r="X636" s="319">
        <f t="shared" si="70"/>
        <v>-0.5727000000000001</v>
      </c>
      <c r="Y636" s="319">
        <f t="shared" si="70"/>
        <v>-0.5727000000000001</v>
      </c>
      <c r="Z636" s="319">
        <f t="shared" si="70"/>
        <v>-0.5727000000000001</v>
      </c>
      <c r="AA636" s="319">
        <f t="shared" si="70"/>
        <v>-0.5727000000000001</v>
      </c>
      <c r="AB636" s="319">
        <f t="shared" si="70"/>
        <v>-0.5727000000000001</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1559</v>
      </c>
      <c r="G637" s="84"/>
      <c r="H637" s="87" t="s">
        <v>1560</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-0.5727000000000001</v>
      </c>
      <c r="X637" s="319">
        <f t="shared" si="71"/>
        <v>-0.5727000000000001</v>
      </c>
      <c r="Y637" s="319">
        <f t="shared" si="71"/>
        <v>-0.5727000000000001</v>
      </c>
      <c r="Z637" s="319">
        <f t="shared" si="71"/>
        <v>-0.5727000000000001</v>
      </c>
      <c r="AA637" s="319">
        <f t="shared" si="71"/>
        <v>-0.5727000000000001</v>
      </c>
      <c r="AB637" s="319">
        <f t="shared" si="71"/>
        <v>-0.5727000000000001</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1561</v>
      </c>
      <c r="G638" s="84"/>
      <c r="H638" s="87" t="s">
        <v>1562</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-0.5727000000000001</v>
      </c>
      <c r="X638" s="319">
        <f t="shared" si="72"/>
        <v>-0.5727000000000001</v>
      </c>
      <c r="Y638" s="319">
        <f t="shared" si="72"/>
        <v>-0.5727000000000001</v>
      </c>
      <c r="Z638" s="319">
        <f t="shared" si="72"/>
        <v>-0.5727000000000001</v>
      </c>
      <c r="AA638" s="319">
        <f t="shared" si="72"/>
        <v>-0.5727000000000001</v>
      </c>
      <c r="AB638" s="319">
        <f t="shared" si="72"/>
        <v>-0.5727000000000001</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1563</v>
      </c>
      <c r="G639" s="84"/>
      <c r="H639" s="87" t="s">
        <v>1564</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-0.5727000000000001</v>
      </c>
      <c r="X639" s="319">
        <f t="shared" si="73"/>
        <v>-0.5727000000000001</v>
      </c>
      <c r="Y639" s="319">
        <f t="shared" si="73"/>
        <v>-0.5727000000000001</v>
      </c>
      <c r="Z639" s="319">
        <f t="shared" si="73"/>
        <v>-0.5727000000000001</v>
      </c>
      <c r="AA639" s="319">
        <f t="shared" si="73"/>
        <v>-0.5727000000000001</v>
      </c>
      <c r="AB639" s="319">
        <f t="shared" si="73"/>
        <v>-0.5727000000000001</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1565</v>
      </c>
      <c r="G640" s="84"/>
      <c r="H640" s="87" t="s">
        <v>1566</v>
      </c>
      <c r="I640" s="107"/>
      <c r="J640" s="107"/>
      <c r="K640" s="87"/>
      <c r="L640" s="87"/>
      <c r="M640" s="87"/>
      <c r="N640" s="87"/>
      <c r="O640" s="87"/>
      <c r="P640" s="87"/>
      <c r="Q640" s="87"/>
      <c r="R640" s="87"/>
      <c r="S640" s="87"/>
      <c r="T640" s="87"/>
      <c r="U640" s="319">
        <f>$737:$737</f>
        <v>-0.48270000000000002</v>
      </c>
      <c r="V640" s="319">
        <f t="shared" si="73"/>
        <v>-0.48270000000000002</v>
      </c>
      <c r="W640" s="319">
        <f t="shared" si="73"/>
        <v>-0.5727000000000001</v>
      </c>
      <c r="X640" s="319">
        <f t="shared" si="73"/>
        <v>-0.5727000000000001</v>
      </c>
      <c r="Y640" s="319">
        <f t="shared" si="73"/>
        <v>-0.5727000000000001</v>
      </c>
      <c r="Z640" s="319">
        <f t="shared" si="73"/>
        <v>-0.5727000000000001</v>
      </c>
      <c r="AA640" s="319">
        <f t="shared" si="73"/>
        <v>-0.5727000000000001</v>
      </c>
      <c r="AB640" s="319">
        <f t="shared" si="73"/>
        <v>-0.5727000000000001</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1567</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1568</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1569</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1570</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1571</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1572</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1573</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1574</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1575</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1576</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1577</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1578</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1579</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1580</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1581</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1582</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1583</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1584</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1585</v>
      </c>
      <c r="G659" s="84"/>
      <c r="H659" s="87" t="s">
        <v>1586</v>
      </c>
      <c r="I659" s="107" t="s">
        <v>806</v>
      </c>
      <c r="J659" s="107" t="s">
        <v>1276</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1587</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1588</v>
      </c>
      <c r="G660" s="84"/>
      <c r="H660" s="87" t="s">
        <v>1589</v>
      </c>
      <c r="I660" s="107" t="s">
        <v>806</v>
      </c>
      <c r="J660" s="107" t="s">
        <v>1276</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1590</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1591</v>
      </c>
      <c r="G661" s="84"/>
      <c r="H661" s="87" t="s">
        <v>1592</v>
      </c>
      <c r="I661" s="107" t="s">
        <v>806</v>
      </c>
      <c r="J661" s="107" t="s">
        <v>1276</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1593</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1594</v>
      </c>
      <c r="G662" s="84"/>
      <c r="H662" s="87" t="s">
        <v>1595</v>
      </c>
      <c r="I662" s="107" t="s">
        <v>806</v>
      </c>
      <c r="J662" s="107" t="s">
        <v>1276</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1596</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1597</v>
      </c>
      <c r="G663" s="84"/>
      <c r="H663" s="87" t="s">
        <v>1598</v>
      </c>
      <c r="I663" s="107" t="s">
        <v>806</v>
      </c>
      <c r="J663" s="107" t="s">
        <v>1276</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1599</v>
      </c>
      <c r="G664" s="84"/>
      <c r="H664" s="87" t="s">
        <v>1600</v>
      </c>
      <c r="I664" s="107" t="s">
        <v>806</v>
      </c>
      <c r="J664" s="107" t="s">
        <v>1276</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1601</v>
      </c>
      <c r="G665" s="84"/>
      <c r="H665" s="87" t="s">
        <v>1602</v>
      </c>
      <c r="I665" s="107" t="s">
        <v>1603</v>
      </c>
      <c r="J665" s="107" t="s">
        <v>1276</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1587</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1604</v>
      </c>
      <c r="G666" s="84"/>
      <c r="H666" s="87" t="s">
        <v>1605</v>
      </c>
      <c r="I666" s="107" t="s">
        <v>1603</v>
      </c>
      <c r="J666" s="107" t="s">
        <v>1276</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1590</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1606</v>
      </c>
      <c r="G667" s="84"/>
      <c r="H667" s="87" t="s">
        <v>1607</v>
      </c>
      <c r="I667" s="107" t="s">
        <v>1603</v>
      </c>
      <c r="J667" s="107" t="s">
        <v>1276</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1593</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1608</v>
      </c>
      <c r="G668" s="84"/>
      <c r="H668" s="87" t="s">
        <v>1609</v>
      </c>
      <c r="I668" s="107" t="s">
        <v>1603</v>
      </c>
      <c r="J668" s="107" t="s">
        <v>1276</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1610</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1611</v>
      </c>
      <c r="G669" s="84"/>
      <c r="H669" s="87" t="s">
        <v>1612</v>
      </c>
      <c r="I669" s="107" t="s">
        <v>1603</v>
      </c>
      <c r="J669" s="107" t="s">
        <v>1276</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1613</v>
      </c>
      <c r="G670" s="84"/>
      <c r="H670" s="87" t="s">
        <v>1614</v>
      </c>
      <c r="I670" s="107" t="s">
        <v>1603</v>
      </c>
      <c r="J670" s="107" t="s">
        <v>1276</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1615</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1616</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1617</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1618</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1619</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1620</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1621</v>
      </c>
      <c r="G677" s="84"/>
      <c r="H677" s="87" t="s">
        <v>1622</v>
      </c>
      <c r="I677" s="107"/>
      <c r="J677" s="107" t="s">
        <v>1319</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1556</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1623</v>
      </c>
      <c r="G678" s="84"/>
      <c r="H678" s="87" t="s">
        <v>1624</v>
      </c>
      <c r="I678" s="107"/>
      <c r="J678" s="107" t="s">
        <v>1319</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1625</v>
      </c>
      <c r="G679" s="84"/>
      <c r="H679" s="87" t="s">
        <v>1626</v>
      </c>
      <c r="I679" s="107"/>
      <c r="J679" s="107" t="s">
        <v>1319</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1627</v>
      </c>
      <c r="G680" s="84"/>
      <c r="H680" s="87" t="s">
        <v>1628</v>
      </c>
      <c r="I680" s="107"/>
      <c r="J680" s="107" t="s">
        <v>1319</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1629</v>
      </c>
      <c r="G681" s="84"/>
      <c r="H681" s="87" t="s">
        <v>1630</v>
      </c>
      <c r="I681" s="107"/>
      <c r="J681" s="107" t="s">
        <v>1319</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1631</v>
      </c>
      <c r="G682" s="84"/>
      <c r="H682" s="87" t="s">
        <v>1632</v>
      </c>
      <c r="I682" s="107"/>
      <c r="J682" s="107" t="s">
        <v>1319</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1633</v>
      </c>
      <c r="G683" s="84"/>
      <c r="H683" s="87" t="s">
        <v>1634</v>
      </c>
      <c r="I683" s="107" t="s">
        <v>806</v>
      </c>
      <c r="J683" s="107" t="s">
        <v>1276</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1556</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1635</v>
      </c>
      <c r="G684" s="84"/>
      <c r="H684" s="87" t="s">
        <v>1636</v>
      </c>
      <c r="I684" s="107" t="s">
        <v>806</v>
      </c>
      <c r="J684" s="107" t="s">
        <v>1276</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1637</v>
      </c>
      <c r="G685" s="84"/>
      <c r="H685" s="87" t="s">
        <v>1638</v>
      </c>
      <c r="I685" s="107" t="s">
        <v>806</v>
      </c>
      <c r="J685" s="107" t="s">
        <v>1276</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1639</v>
      </c>
      <c r="G686" s="84"/>
      <c r="H686" s="87" t="s">
        <v>1640</v>
      </c>
      <c r="I686" s="107" t="s">
        <v>806</v>
      </c>
      <c r="J686" s="107" t="s">
        <v>1276</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1641</v>
      </c>
      <c r="G687" s="84"/>
      <c r="H687" s="87" t="s">
        <v>1642</v>
      </c>
      <c r="I687" s="107" t="s">
        <v>806</v>
      </c>
      <c r="J687" s="107" t="s">
        <v>1276</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1643</v>
      </c>
      <c r="G688" s="84"/>
      <c r="H688" s="87" t="s">
        <v>1644</v>
      </c>
      <c r="I688" s="107" t="s">
        <v>806</v>
      </c>
      <c r="J688" s="107" t="s">
        <v>1276</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1645</v>
      </c>
      <c r="G689" s="84"/>
      <c r="H689" s="87" t="s">
        <v>1646</v>
      </c>
      <c r="I689" s="107" t="s">
        <v>806</v>
      </c>
      <c r="J689" s="107" t="s">
        <v>1276</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1467</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1647</v>
      </c>
      <c r="G690" s="84"/>
      <c r="H690" s="87" t="s">
        <v>1648</v>
      </c>
      <c r="I690" s="107" t="s">
        <v>806</v>
      </c>
      <c r="J690" s="107" t="s">
        <v>1276</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2405</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1649</v>
      </c>
      <c r="G691" s="84"/>
      <c r="H691" s="87" t="s">
        <v>1650</v>
      </c>
      <c r="I691" s="107" t="s">
        <v>806</v>
      </c>
      <c r="J691" s="107" t="s">
        <v>1276</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1651</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1652</v>
      </c>
      <c r="G692" s="84"/>
      <c r="H692" s="87" t="s">
        <v>1653</v>
      </c>
      <c r="I692" s="107" t="s">
        <v>806</v>
      </c>
      <c r="J692" s="107" t="s">
        <v>1276</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1654</v>
      </c>
      <c r="G693" s="84"/>
      <c r="H693" s="87" t="s">
        <v>1655</v>
      </c>
      <c r="I693" s="107" t="s">
        <v>806</v>
      </c>
      <c r="J693" s="107" t="s">
        <v>1276</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1656</v>
      </c>
      <c r="G694" s="84"/>
      <c r="H694" s="87" t="s">
        <v>1657</v>
      </c>
      <c r="I694" s="107" t="s">
        <v>806</v>
      </c>
      <c r="J694" s="107" t="s">
        <v>1276</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1658</v>
      </c>
      <c r="G695" s="84"/>
      <c r="H695" s="87" t="s">
        <v>1659</v>
      </c>
      <c r="I695" s="107" t="s">
        <v>806</v>
      </c>
      <c r="J695" s="107" t="s">
        <v>1276</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1474</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1660</v>
      </c>
      <c r="G696" s="84"/>
      <c r="H696" s="87" t="s">
        <v>1661</v>
      </c>
      <c r="I696" s="107" t="s">
        <v>806</v>
      </c>
      <c r="J696" s="107" t="s">
        <v>1276</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1662</v>
      </c>
      <c r="G697" s="84"/>
      <c r="H697" s="87" t="s">
        <v>1663</v>
      </c>
      <c r="I697" s="107" t="s">
        <v>806</v>
      </c>
      <c r="J697" s="107" t="s">
        <v>1276</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1651</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1664</v>
      </c>
      <c r="G698" s="84"/>
      <c r="H698" s="87" t="s">
        <v>1665</v>
      </c>
      <c r="I698" s="107" t="s">
        <v>806</v>
      </c>
      <c r="J698" s="107" t="s">
        <v>1276</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1666</v>
      </c>
      <c r="G699" s="84"/>
      <c r="H699" s="87" t="s">
        <v>1667</v>
      </c>
      <c r="I699" s="107" t="s">
        <v>806</v>
      </c>
      <c r="J699" s="107" t="s">
        <v>1276</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1668</v>
      </c>
      <c r="G700" s="84"/>
      <c r="H700" s="87" t="s">
        <v>1669</v>
      </c>
      <c r="I700" s="107" t="s">
        <v>806</v>
      </c>
      <c r="J700" s="107" t="s">
        <v>1276</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1670</v>
      </c>
      <c r="G701" s="84"/>
      <c r="H701" s="302" t="s">
        <v>1671</v>
      </c>
      <c r="I701" s="148"/>
      <c r="J701" s="148" t="s">
        <v>1176</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1672</v>
      </c>
      <c r="G702" s="84"/>
      <c r="H702" s="87" t="s">
        <v>1673</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1674</v>
      </c>
      <c r="G703" s="84"/>
      <c r="H703" s="87" t="s">
        <v>1675</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1676</v>
      </c>
      <c r="G704" s="84"/>
      <c r="H704" s="87" t="s">
        <v>1677</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1678</v>
      </c>
      <c r="G705" s="84"/>
      <c r="H705" s="87" t="s">
        <v>1679</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1113</v>
      </c>
      <c r="F706" s="79" t="s">
        <v>1680</v>
      </c>
      <c r="G706" s="84"/>
      <c r="H706" s="87" t="s">
        <v>1681</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1682</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1683</v>
      </c>
      <c r="G707" s="84"/>
      <c r="H707" s="87" t="s">
        <v>1684</v>
      </c>
      <c r="I707" s="107" t="s">
        <v>610</v>
      </c>
      <c r="J707" s="107"/>
      <c r="K707" s="87"/>
      <c r="L707" s="87"/>
      <c r="M707" s="108">
        <v>0</v>
      </c>
      <c r="N707" s="108">
        <v>0</v>
      </c>
      <c r="O707" s="108">
        <v>0</v>
      </c>
      <c r="P707" s="108">
        <v>0</v>
      </c>
      <c r="Q707" s="87"/>
      <c r="R707" s="87"/>
      <c r="S707" s="108" t="s">
        <v>1685</v>
      </c>
      <c r="T707" s="87"/>
      <c r="U707" s="108">
        <v>0.23</v>
      </c>
      <c r="V707" s="108">
        <v>0.23</v>
      </c>
      <c r="W707" s="108">
        <v>0.23</v>
      </c>
      <c r="X707" s="108">
        <v>0.34</v>
      </c>
      <c r="Y707" s="108">
        <v>0.34</v>
      </c>
      <c r="Z707" s="108">
        <v>0.34</v>
      </c>
      <c r="AA707" s="108">
        <v>0.34</v>
      </c>
      <c r="AB707" s="108">
        <v>0.34</v>
      </c>
      <c r="AC707" s="87"/>
      <c r="AD707" s="108" t="s">
        <v>1686</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1687</v>
      </c>
      <c r="G708" s="84"/>
      <c r="H708" s="87" t="s">
        <v>1688</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1686</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1689</v>
      </c>
      <c r="G709" s="84"/>
      <c r="H709" s="87" t="s">
        <v>1690</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1154</v>
      </c>
      <c r="AE709" s="87"/>
      <c r="AF709" s="108">
        <v>1</v>
      </c>
      <c r="AG709" s="108">
        <v>1</v>
      </c>
      <c r="AH709" s="84"/>
      <c r="AI709" s="66"/>
      <c r="AJ709" s="54"/>
      <c r="AK709" s="54"/>
      <c r="AL709" s="54"/>
    </row>
    <row r="710" spans="1:38" hidden="1" outlineLevel="2" x14ac:dyDescent="0.25">
      <c r="A710" s="54"/>
      <c r="B710" s="63"/>
      <c r="C710" s="56">
        <f t="shared" si="97"/>
        <v>3</v>
      </c>
      <c r="D710" s="84"/>
      <c r="E710" s="79" t="s">
        <v>1691</v>
      </c>
      <c r="F710" s="79" t="s">
        <v>1692</v>
      </c>
      <c r="G710" s="84"/>
      <c r="H710" s="87" t="s">
        <v>1693</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1682</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1694</v>
      </c>
      <c r="G711" s="84"/>
      <c r="H711" s="87" t="s">
        <v>1695</v>
      </c>
      <c r="I711" s="107" t="s">
        <v>610</v>
      </c>
      <c r="J711" s="107"/>
      <c r="K711" s="87"/>
      <c r="L711" s="87"/>
      <c r="M711" s="108">
        <v>0.5</v>
      </c>
      <c r="N711" s="108">
        <v>0.5</v>
      </c>
      <c r="O711" s="108">
        <v>0.5</v>
      </c>
      <c r="P711" s="108">
        <v>0.5</v>
      </c>
      <c r="Q711" s="87"/>
      <c r="R711" s="87"/>
      <c r="S711" s="108" t="s">
        <v>1696</v>
      </c>
      <c r="T711" s="87"/>
      <c r="U711" s="108">
        <v>-0.62</v>
      </c>
      <c r="V711" s="108">
        <v>-0.62</v>
      </c>
      <c r="W711" s="108">
        <v>-0.62</v>
      </c>
      <c r="X711" s="108">
        <v>0.18</v>
      </c>
      <c r="Y711" s="108">
        <v>0.18</v>
      </c>
      <c r="Z711" s="108">
        <v>0.18</v>
      </c>
      <c r="AA711" s="108">
        <v>0.18</v>
      </c>
      <c r="AB711" s="108">
        <v>0.18</v>
      </c>
      <c r="AC711" s="87"/>
      <c r="AD711" s="108" t="s">
        <v>1686</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1697</v>
      </c>
      <c r="G712" s="84"/>
      <c r="H712" s="87" t="s">
        <v>1698</v>
      </c>
      <c r="I712" s="107" t="s">
        <v>610</v>
      </c>
      <c r="J712" s="107"/>
      <c r="K712" s="87"/>
      <c r="L712" s="87"/>
      <c r="M712" s="87"/>
      <c r="N712" s="87"/>
      <c r="O712" s="87"/>
      <c r="P712" s="87"/>
      <c r="Q712" s="87"/>
      <c r="R712" s="87"/>
      <c r="S712" s="87"/>
      <c r="T712" s="87"/>
      <c r="U712" s="108">
        <v>0.22</v>
      </c>
      <c r="V712" s="108">
        <v>0.22</v>
      </c>
      <c r="W712" s="108">
        <v>6.6699999999999995E-2</v>
      </c>
      <c r="X712" s="108">
        <v>0.52</v>
      </c>
      <c r="Y712" s="108">
        <v>0.52</v>
      </c>
      <c r="Z712" s="108">
        <v>0.52</v>
      </c>
      <c r="AA712" s="108">
        <v>0.52</v>
      </c>
      <c r="AB712" s="108">
        <v>0.52</v>
      </c>
      <c r="AC712" s="87"/>
      <c r="AD712" s="108" t="s">
        <v>1686</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1699</v>
      </c>
      <c r="G713" s="84"/>
      <c r="H713" s="87" t="s">
        <v>1700</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1701</v>
      </c>
      <c r="AE713" s="87"/>
      <c r="AF713" s="108">
        <v>1</v>
      </c>
      <c r="AG713" s="108">
        <v>1</v>
      </c>
      <c r="AH713" s="84"/>
      <c r="AI713" s="66"/>
      <c r="AJ713" s="54"/>
      <c r="AK713" s="54"/>
      <c r="AL713" s="54"/>
    </row>
    <row r="714" spans="1:38" hidden="1" outlineLevel="2" x14ac:dyDescent="0.25">
      <c r="A714" s="54"/>
      <c r="B714" s="63"/>
      <c r="C714" s="56">
        <f t="shared" si="97"/>
        <v>3</v>
      </c>
      <c r="D714" s="84"/>
      <c r="E714" s="79" t="s">
        <v>1702</v>
      </c>
      <c r="F714" s="79" t="s">
        <v>1703</v>
      </c>
      <c r="G714" s="84"/>
      <c r="H714" s="87" t="s">
        <v>1704</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1682</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1705</v>
      </c>
      <c r="G715" s="84"/>
      <c r="H715" s="87" t="s">
        <v>1695</v>
      </c>
      <c r="I715" s="107" t="s">
        <v>610</v>
      </c>
      <c r="J715" s="107"/>
      <c r="K715" s="87"/>
      <c r="L715" s="87"/>
      <c r="M715" s="108">
        <v>1</v>
      </c>
      <c r="N715" s="108">
        <v>1</v>
      </c>
      <c r="O715" s="108">
        <v>1</v>
      </c>
      <c r="P715" s="108">
        <v>1</v>
      </c>
      <c r="Q715" s="87"/>
      <c r="R715" s="87"/>
      <c r="S715" s="108" t="s">
        <v>1696</v>
      </c>
      <c r="T715" s="87"/>
      <c r="U715" s="108">
        <v>1.9</v>
      </c>
      <c r="V715" s="108">
        <v>1.9</v>
      </c>
      <c r="W715" s="108">
        <f>1.5-0.15</f>
        <v>1.35</v>
      </c>
      <c r="X715" s="108">
        <v>1.33</v>
      </c>
      <c r="Y715" s="108">
        <v>1.33</v>
      </c>
      <c r="Z715" s="108">
        <v>1.33</v>
      </c>
      <c r="AA715" s="108">
        <v>1.33</v>
      </c>
      <c r="AB715" s="108">
        <v>1.33</v>
      </c>
      <c r="AC715" s="87"/>
      <c r="AD715" s="108" t="s">
        <v>1686</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1706</v>
      </c>
      <c r="G716" s="84"/>
      <c r="H716" s="87" t="s">
        <v>1698</v>
      </c>
      <c r="I716" s="107" t="s">
        <v>610</v>
      </c>
      <c r="J716" s="107"/>
      <c r="K716" s="87"/>
      <c r="L716" s="87"/>
      <c r="M716" s="87"/>
      <c r="N716" s="87"/>
      <c r="O716" s="87"/>
      <c r="P716" s="87"/>
      <c r="Q716" s="87"/>
      <c r="R716" s="87"/>
      <c r="S716" s="87"/>
      <c r="T716" s="87"/>
      <c r="U716" s="108">
        <v>2.41</v>
      </c>
      <c r="V716" s="108">
        <v>2.41</v>
      </c>
      <c r="W716" s="108">
        <v>2.25</v>
      </c>
      <c r="X716" s="108">
        <v>1.35</v>
      </c>
      <c r="Y716" s="108">
        <v>1.35</v>
      </c>
      <c r="Z716" s="108">
        <v>1.35</v>
      </c>
      <c r="AA716" s="108">
        <v>1.35</v>
      </c>
      <c r="AB716" s="108">
        <v>1.35</v>
      </c>
      <c r="AC716" s="87"/>
      <c r="AD716" s="108" t="s">
        <v>1686</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1707</v>
      </c>
      <c r="G717" s="84"/>
      <c r="H717" s="87" t="s">
        <v>1700</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1701</v>
      </c>
      <c r="AE717" s="87"/>
      <c r="AF717" s="108">
        <v>1</v>
      </c>
      <c r="AG717" s="108">
        <v>1</v>
      </c>
      <c r="AH717" s="84"/>
      <c r="AI717" s="66"/>
      <c r="AJ717" s="54"/>
      <c r="AK717" s="54"/>
      <c r="AL717" s="54"/>
    </row>
    <row r="718" spans="1:38" hidden="1" outlineLevel="2" x14ac:dyDescent="0.25">
      <c r="A718" s="54"/>
      <c r="B718" s="63"/>
      <c r="C718" s="56">
        <f t="shared" si="97"/>
        <v>3</v>
      </c>
      <c r="D718" s="84"/>
      <c r="E718" s="79" t="s">
        <v>1708</v>
      </c>
      <c r="F718" s="79" t="s">
        <v>1709</v>
      </c>
      <c r="G718" s="84"/>
      <c r="H718" s="87" t="s">
        <v>1710</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1711</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1712</v>
      </c>
      <c r="G719" s="84"/>
      <c r="H719" s="87" t="s">
        <v>1713</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1711</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1714</v>
      </c>
      <c r="G720" s="84"/>
      <c r="H720" s="87" t="s">
        <v>1715</v>
      </c>
      <c r="I720" s="107" t="s">
        <v>1716</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1717</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1718</v>
      </c>
      <c r="G721" s="84"/>
      <c r="H721" s="87" t="s">
        <v>1719</v>
      </c>
      <c r="I721" s="107" t="s">
        <v>1716</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1720</v>
      </c>
      <c r="AE721" s="87"/>
      <c r="AF721" s="108">
        <v>1</v>
      </c>
      <c r="AG721" s="108">
        <v>1</v>
      </c>
      <c r="AH721" s="84"/>
      <c r="AI721" s="66"/>
      <c r="AJ721" s="54"/>
      <c r="AK721" s="54"/>
      <c r="AL721" s="54"/>
    </row>
    <row r="722" spans="1:38" hidden="1" outlineLevel="2" x14ac:dyDescent="0.25">
      <c r="A722" s="54"/>
      <c r="B722" s="63"/>
      <c r="C722" s="56">
        <f t="shared" si="97"/>
        <v>3</v>
      </c>
      <c r="D722" s="84"/>
      <c r="E722" s="79" t="s">
        <v>1721</v>
      </c>
      <c r="F722" s="79" t="s">
        <v>1722</v>
      </c>
      <c r="G722" s="84"/>
      <c r="H722" s="87" t="s">
        <v>1723</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1711</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1724</v>
      </c>
      <c r="G723" s="84"/>
      <c r="H723" s="87" t="s">
        <v>1713</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1711</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1725</v>
      </c>
      <c r="G724" s="84"/>
      <c r="H724" s="87" t="s">
        <v>1715</v>
      </c>
      <c r="I724" s="107" t="s">
        <v>1716</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1726</v>
      </c>
      <c r="G725" s="84"/>
      <c r="H725" s="87" t="s">
        <v>1719</v>
      </c>
      <c r="I725" s="107" t="s">
        <v>1716</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1727</v>
      </c>
      <c r="F726" s="79" t="s">
        <v>1728</v>
      </c>
      <c r="G726" s="84"/>
      <c r="H726" s="87" t="s">
        <v>1729</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1711</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1730</v>
      </c>
      <c r="G727" s="84"/>
      <c r="H727" s="87" t="s">
        <v>1713</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1686</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1731</v>
      </c>
      <c r="G728" s="84"/>
      <c r="H728" s="87" t="s">
        <v>1715</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1686</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1732</v>
      </c>
      <c r="G729" s="84"/>
      <c r="H729" s="87" t="s">
        <v>1719</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1686</v>
      </c>
      <c r="AE729" s="87"/>
      <c r="AF729" s="108">
        <v>1</v>
      </c>
      <c r="AG729" s="108">
        <v>1</v>
      </c>
      <c r="AH729" s="84"/>
      <c r="AI729" s="66"/>
      <c r="AJ729" s="54"/>
      <c r="AK729" s="54"/>
      <c r="AL729" s="54"/>
    </row>
    <row r="730" spans="1:38" hidden="1" outlineLevel="2" x14ac:dyDescent="0.25">
      <c r="A730" s="54"/>
      <c r="B730" s="63"/>
      <c r="C730" s="56">
        <f t="shared" si="97"/>
        <v>3</v>
      </c>
      <c r="D730" s="84"/>
      <c r="E730" s="79" t="s">
        <v>1733</v>
      </c>
      <c r="F730" s="79" t="s">
        <v>1734</v>
      </c>
      <c r="G730" s="84"/>
      <c r="H730" s="87" t="s">
        <v>1723</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1711</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1735</v>
      </c>
      <c r="G731" s="84"/>
      <c r="H731" s="87" t="s">
        <v>1713</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1686</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1736</v>
      </c>
      <c r="G732" s="84"/>
      <c r="H732" s="87" t="s">
        <v>1715</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1686</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1737</v>
      </c>
      <c r="G733" s="84"/>
      <c r="H733" s="87" t="s">
        <v>1719</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1686</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1738</v>
      </c>
      <c r="G734" s="84"/>
      <c r="H734" s="87" t="s">
        <v>1739</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1740</v>
      </c>
      <c r="G735" s="84"/>
      <c r="H735" s="87" t="s">
        <v>1741</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1742</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1743</v>
      </c>
      <c r="G736" s="84"/>
      <c r="H736" s="87" t="s">
        <v>1744</v>
      </c>
      <c r="I736" s="107" t="s">
        <v>610</v>
      </c>
      <c r="J736" s="107"/>
      <c r="K736" s="87"/>
      <c r="L736" s="87"/>
      <c r="M736" s="87"/>
      <c r="N736" s="87"/>
      <c r="O736" s="87"/>
      <c r="P736" s="87"/>
      <c r="Q736" s="87"/>
      <c r="R736" s="87"/>
      <c r="S736" s="87"/>
      <c r="T736" s="87"/>
      <c r="U736" s="108">
        <v>-0.48270000000000002</v>
      </c>
      <c r="V736" s="108">
        <v>-0.48270000000000002</v>
      </c>
      <c r="W736" s="108">
        <f>-0.4827-0.2+0.11</f>
        <v>-0.5727000000000001</v>
      </c>
      <c r="X736" s="311">
        <f t="shared" si="100"/>
        <v>-0.5727000000000001</v>
      </c>
      <c r="Y736" s="311">
        <f t="shared" si="100"/>
        <v>-0.5727000000000001</v>
      </c>
      <c r="Z736" s="311">
        <f t="shared" si="100"/>
        <v>-0.5727000000000001</v>
      </c>
      <c r="AA736" s="311">
        <f t="shared" si="100"/>
        <v>-0.5727000000000001</v>
      </c>
      <c r="AB736" s="311">
        <f t="shared" si="100"/>
        <v>-0.5727000000000001</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1745</v>
      </c>
      <c r="G737" s="84"/>
      <c r="H737" s="87" t="s">
        <v>1746</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-0.5727000000000001</v>
      </c>
      <c r="X737" s="309">
        <f t="shared" si="101"/>
        <v>-0.5727000000000001</v>
      </c>
      <c r="Y737" s="309">
        <f t="shared" si="101"/>
        <v>-0.5727000000000001</v>
      </c>
      <c r="Z737" s="309">
        <f t="shared" si="101"/>
        <v>-0.5727000000000001</v>
      </c>
      <c r="AA737" s="309">
        <f t="shared" si="101"/>
        <v>-0.5727000000000001</v>
      </c>
      <c r="AB737" s="309">
        <f t="shared" si="101"/>
        <v>-0.5727000000000001</v>
      </c>
      <c r="AC737" s="87"/>
      <c r="AD737" s="87" t="s">
        <v>1747</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1748</v>
      </c>
      <c r="G738" s="84"/>
      <c r="H738" s="87" t="s">
        <v>2398</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1749</v>
      </c>
      <c r="G739" s="84"/>
      <c r="H739" s="87" t="s">
        <v>2399</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2407</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1750</v>
      </c>
      <c r="G740" s="84"/>
      <c r="H740" s="87" t="s">
        <v>2400</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1751</v>
      </c>
      <c r="G741" s="84"/>
      <c r="H741" s="87" t="s">
        <v>2401</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1752</v>
      </c>
      <c r="G742" s="84"/>
      <c r="H742" s="87" t="s">
        <v>1673</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1753</v>
      </c>
      <c r="G743" s="84"/>
      <c r="H743" s="87" t="s">
        <v>1675</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1754</v>
      </c>
      <c r="G744" s="84"/>
      <c r="H744" s="87" t="s">
        <v>1677</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1755</v>
      </c>
      <c r="G745" s="84"/>
      <c r="H745" s="87" t="s">
        <v>1679</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1756</v>
      </c>
      <c r="F746" s="79" t="s">
        <v>1757</v>
      </c>
      <c r="G746" s="84"/>
      <c r="H746" s="87" t="s">
        <v>1758</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1711</v>
      </c>
      <c r="AE746" s="87"/>
      <c r="AF746" s="87">
        <v>1</v>
      </c>
      <c r="AG746" s="87">
        <v>1</v>
      </c>
      <c r="AH746" s="84"/>
      <c r="AI746" s="66"/>
      <c r="AJ746" s="54"/>
      <c r="AK746" s="54"/>
      <c r="AL746" s="54"/>
    </row>
    <row r="747" spans="1:38" hidden="1" outlineLevel="2" x14ac:dyDescent="0.25">
      <c r="A747" s="54"/>
      <c r="B747" s="63"/>
      <c r="C747" s="56">
        <f>INT($C$40)+2</f>
        <v>3</v>
      </c>
      <c r="D747" s="84"/>
      <c r="E747" s="79"/>
      <c r="F747" s="79" t="s">
        <v>1759</v>
      </c>
      <c r="G747" s="84"/>
      <c r="H747" s="87" t="s">
        <v>1675</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1145</v>
      </c>
      <c r="AE747" s="87"/>
      <c r="AF747" s="108">
        <v>1</v>
      </c>
      <c r="AG747" s="108">
        <v>1</v>
      </c>
      <c r="AH747" s="84"/>
      <c r="AI747" s="66"/>
      <c r="AJ747" s="54"/>
      <c r="AK747" s="54"/>
      <c r="AL747" s="54"/>
    </row>
    <row r="748" spans="1:38" hidden="1" outlineLevel="2" x14ac:dyDescent="0.25">
      <c r="A748" s="54"/>
      <c r="B748" s="63"/>
      <c r="C748" s="56">
        <f>INT($C$40)+2</f>
        <v>3</v>
      </c>
      <c r="D748" s="84"/>
      <c r="E748" s="79"/>
      <c r="F748" s="79" t="s">
        <v>1760</v>
      </c>
      <c r="G748" s="84"/>
      <c r="H748" s="87" t="s">
        <v>1677</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1145</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1761</v>
      </c>
      <c r="G749" s="84"/>
      <c r="H749" s="87" t="s">
        <v>1679</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1145</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1762</v>
      </c>
      <c r="G750" s="84"/>
      <c r="H750" s="87" t="s">
        <v>1763</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1764</v>
      </c>
      <c r="G751" s="84"/>
      <c r="H751" s="87" t="s">
        <v>1675</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1765</v>
      </c>
      <c r="G752" s="84"/>
      <c r="H752" s="87" t="s">
        <v>1677</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1766</v>
      </c>
      <c r="G753" s="84"/>
      <c r="H753" s="87" t="s">
        <v>1679</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1767</v>
      </c>
      <c r="G754" s="84"/>
      <c r="H754" s="87" t="s">
        <v>1768</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1769</v>
      </c>
      <c r="G755" s="84"/>
      <c r="H755" s="87" t="s">
        <v>1675</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1770</v>
      </c>
      <c r="G756" s="84"/>
      <c r="H756" s="87" t="s">
        <v>1677</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1771</v>
      </c>
      <c r="G757" s="84"/>
      <c r="H757" s="87" t="s">
        <v>1679</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899</v>
      </c>
      <c r="F758" s="79" t="s">
        <v>1772</v>
      </c>
      <c r="G758" s="84"/>
      <c r="H758" s="87" t="s">
        <v>1773</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1774</v>
      </c>
      <c r="G759" s="84"/>
      <c r="H759" s="87" t="s">
        <v>1775</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1776</v>
      </c>
      <c r="G760" s="84"/>
      <c r="H760" s="87" t="s">
        <v>1777</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1778</v>
      </c>
      <c r="G761" s="84"/>
      <c r="H761" s="87" t="s">
        <v>1779</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902</v>
      </c>
      <c r="F762" s="79" t="s">
        <v>1780</v>
      </c>
      <c r="G762" s="84"/>
      <c r="H762" s="87" t="s">
        <v>1781</v>
      </c>
      <c r="I762" s="107" t="s">
        <v>610</v>
      </c>
      <c r="J762" s="107" t="s">
        <v>1319</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1782</v>
      </c>
      <c r="G763" s="84"/>
      <c r="H763" s="87" t="s">
        <v>1783</v>
      </c>
      <c r="I763" s="107" t="s">
        <v>129</v>
      </c>
      <c r="J763" s="107" t="s">
        <v>1319</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1784</v>
      </c>
      <c r="G764" s="84"/>
      <c r="H764" s="87" t="s">
        <v>1785</v>
      </c>
      <c r="I764" s="107" t="s">
        <v>129</v>
      </c>
      <c r="J764" s="107" t="s">
        <v>1319</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1786</v>
      </c>
      <c r="G765" s="84"/>
      <c r="H765" s="87" t="s">
        <v>1787</v>
      </c>
      <c r="I765" s="107" t="s">
        <v>129</v>
      </c>
      <c r="J765" s="107" t="s">
        <v>1319</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1788</v>
      </c>
      <c r="G766" s="84"/>
      <c r="H766" s="87" t="s">
        <v>1789</v>
      </c>
      <c r="I766" s="107" t="s">
        <v>610</v>
      </c>
      <c r="J766" s="107" t="s">
        <v>1276</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1790</v>
      </c>
      <c r="G767" s="84"/>
      <c r="H767" s="87" t="s">
        <v>1791</v>
      </c>
      <c r="I767" s="107" t="s">
        <v>806</v>
      </c>
      <c r="J767" s="107" t="s">
        <v>1276</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2403</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1792</v>
      </c>
      <c r="G768" s="84"/>
      <c r="H768" s="87" t="s">
        <v>1793</v>
      </c>
      <c r="I768" s="107" t="s">
        <v>806</v>
      </c>
      <c r="J768" s="107" t="s">
        <v>1276</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1794</v>
      </c>
      <c r="G769" s="84"/>
      <c r="H769" s="87" t="s">
        <v>1795</v>
      </c>
      <c r="I769" s="107" t="s">
        <v>806</v>
      </c>
      <c r="J769" s="107" t="s">
        <v>1276</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1796</v>
      </c>
      <c r="G770" s="84"/>
      <c r="H770" s="87" t="s">
        <v>2406</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1798</v>
      </c>
      <c r="G771" s="84"/>
      <c r="H771" s="87" t="s">
        <v>1675</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1799</v>
      </c>
      <c r="G772" s="84"/>
      <c r="H772" s="87" t="s">
        <v>1677</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1800</v>
      </c>
      <c r="G773" s="84"/>
      <c r="H773" s="87" t="s">
        <v>1679</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1801</v>
      </c>
      <c r="G774" s="84"/>
      <c r="H774" s="87" t="s">
        <v>1802</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1803</v>
      </c>
      <c r="G775" s="84"/>
      <c r="H775" s="87" t="s">
        <v>1804</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1805</v>
      </c>
      <c r="G776" s="84"/>
      <c r="H776" s="87" t="s">
        <v>1806</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1807</v>
      </c>
      <c r="G777" s="84"/>
      <c r="H777" s="87" t="s">
        <v>1808</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1809</v>
      </c>
      <c r="G778" s="84"/>
      <c r="H778" s="87" t="s">
        <v>1673</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1810</v>
      </c>
      <c r="G779" s="84"/>
      <c r="H779" s="87" t="s">
        <v>1675</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1811</v>
      </c>
      <c r="G780" s="84"/>
      <c r="H780" s="87" t="s">
        <v>1677</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1812</v>
      </c>
      <c r="G781" s="84"/>
      <c r="H781" s="87" t="s">
        <v>1679</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1813</v>
      </c>
      <c r="G782" s="84"/>
      <c r="H782" s="302" t="s">
        <v>1814</v>
      </c>
      <c r="I782" s="148"/>
      <c r="J782" s="148" t="s">
        <v>1176</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906</v>
      </c>
      <c r="F783" s="79" t="s">
        <v>1815</v>
      </c>
      <c r="G783" s="84"/>
      <c r="H783" s="87" t="s">
        <v>1816</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1817</v>
      </c>
      <c r="AE783" s="87"/>
      <c r="AF783" s="87">
        <v>1</v>
      </c>
      <c r="AG783" s="87">
        <v>1</v>
      </c>
      <c r="AH783" s="84"/>
      <c r="AI783" s="66"/>
      <c r="AJ783" s="54"/>
      <c r="AK783" s="54"/>
      <c r="AL783" s="54"/>
    </row>
    <row r="784" spans="1:38" hidden="1" outlineLevel="2" x14ac:dyDescent="0.25">
      <c r="A784" s="54"/>
      <c r="B784" s="63"/>
      <c r="C784" s="56">
        <f>INT($C$40)+2</f>
        <v>3</v>
      </c>
      <c r="D784" s="84"/>
      <c r="E784" s="79"/>
      <c r="F784" s="79" t="s">
        <v>1818</v>
      </c>
      <c r="G784" s="84"/>
      <c r="H784" s="87" t="s">
        <v>1819</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1815</v>
      </c>
      <c r="G785" s="84"/>
      <c r="H785" s="87" t="s">
        <v>1820</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1821</v>
      </c>
      <c r="G786" s="84"/>
      <c r="H786" s="87" t="s">
        <v>1822</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1823</v>
      </c>
      <c r="G787" s="84"/>
      <c r="H787" s="87" t="s">
        <v>1673</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1824</v>
      </c>
      <c r="G788" s="84"/>
      <c r="H788" s="87" t="s">
        <v>1675</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1825</v>
      </c>
      <c r="G789" s="84"/>
      <c r="H789" s="87" t="s">
        <v>1677</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1826</v>
      </c>
      <c r="G790" s="84"/>
      <c r="H790" s="87" t="s">
        <v>1679</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1827</v>
      </c>
      <c r="G791" s="84"/>
      <c r="H791" s="87" t="s">
        <v>1673</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1828</v>
      </c>
      <c r="G792" s="84"/>
      <c r="H792" s="87" t="s">
        <v>1675</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1829</v>
      </c>
      <c r="G793" s="84"/>
      <c r="H793" s="87" t="s">
        <v>1677</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1830</v>
      </c>
      <c r="G794" s="84"/>
      <c r="H794" s="87" t="s">
        <v>1679</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1831</v>
      </c>
      <c r="G795" s="84"/>
      <c r="H795" s="87" t="s">
        <v>1673</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1832</v>
      </c>
      <c r="G796" s="84"/>
      <c r="H796" s="87" t="s">
        <v>1675</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1833</v>
      </c>
      <c r="G797" s="84"/>
      <c r="H797" s="87" t="s">
        <v>1677</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1834</v>
      </c>
      <c r="G798" s="84"/>
      <c r="H798" s="87" t="s">
        <v>1679</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1835</v>
      </c>
      <c r="G799" s="84"/>
      <c r="H799" s="87" t="s">
        <v>1673</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1836</v>
      </c>
      <c r="G800" s="84"/>
      <c r="H800" s="87" t="s">
        <v>1675</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1837</v>
      </c>
      <c r="G801" s="84"/>
      <c r="H801" s="87" t="s">
        <v>1677</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1838</v>
      </c>
      <c r="G802" s="84"/>
      <c r="H802" s="87" t="s">
        <v>1679</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1839</v>
      </c>
      <c r="G803" s="84"/>
      <c r="H803" s="87" t="s">
        <v>1673</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1840</v>
      </c>
      <c r="G804" s="84"/>
      <c r="H804" s="87" t="s">
        <v>1675</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1841</v>
      </c>
      <c r="G805" s="84"/>
      <c r="H805" s="87" t="s">
        <v>1677</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1842</v>
      </c>
      <c r="G806" s="84"/>
      <c r="H806" s="87" t="s">
        <v>1679</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1843</v>
      </c>
      <c r="G807" s="84"/>
      <c r="H807" s="87" t="s">
        <v>1673</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1844</v>
      </c>
      <c r="G808" s="84"/>
      <c r="H808" s="87" t="s">
        <v>1675</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1845</v>
      </c>
      <c r="G809" s="84"/>
      <c r="H809" s="87" t="s">
        <v>1677</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1846</v>
      </c>
      <c r="G810" s="84"/>
      <c r="H810" s="87" t="s">
        <v>1679</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1847</v>
      </c>
      <c r="G811" s="84"/>
      <c r="H811" s="87" t="s">
        <v>1673</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1848</v>
      </c>
      <c r="G812" s="84"/>
      <c r="H812" s="87" t="s">
        <v>1675</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1849</v>
      </c>
      <c r="G813" s="84"/>
      <c r="H813" s="87" t="s">
        <v>1677</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1850</v>
      </c>
      <c r="G814" s="84"/>
      <c r="H814" s="87" t="s">
        <v>1679</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1851</v>
      </c>
      <c r="G815" s="84"/>
      <c r="H815" s="87" t="s">
        <v>1673</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1852</v>
      </c>
      <c r="G816" s="84"/>
      <c r="H816" s="87" t="s">
        <v>1675</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1853</v>
      </c>
      <c r="G817" s="84"/>
      <c r="H817" s="87" t="s">
        <v>1677</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1854</v>
      </c>
      <c r="G818" s="84"/>
      <c r="H818" s="87" t="s">
        <v>1679</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1855</v>
      </c>
      <c r="G819" s="84"/>
      <c r="H819" s="87" t="s">
        <v>1673</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1856</v>
      </c>
      <c r="G820" s="84"/>
      <c r="H820" s="87" t="s">
        <v>1675</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1857</v>
      </c>
      <c r="G821" s="84"/>
      <c r="H821" s="87" t="s">
        <v>1677</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1858</v>
      </c>
      <c r="G822" s="84"/>
      <c r="H822" s="87" t="s">
        <v>1679</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1859</v>
      </c>
      <c r="G823" s="84"/>
      <c r="H823" s="87" t="s">
        <v>1673</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1860</v>
      </c>
      <c r="G824" s="84"/>
      <c r="H824" s="87" t="s">
        <v>1675</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1861</v>
      </c>
      <c r="G825" s="84"/>
      <c r="H825" s="87" t="s">
        <v>1677</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1862</v>
      </c>
      <c r="G826" s="84"/>
      <c r="H826" s="87" t="s">
        <v>1679</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1863</v>
      </c>
      <c r="G827" s="84"/>
      <c r="H827" s="87" t="s">
        <v>1673</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1864</v>
      </c>
      <c r="G828" s="84"/>
      <c r="H828" s="87" t="s">
        <v>1675</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1865</v>
      </c>
      <c r="G829" s="84"/>
      <c r="H829" s="87" t="s">
        <v>1677</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1866</v>
      </c>
      <c r="G830" s="84"/>
      <c r="H830" s="87" t="s">
        <v>1679</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1867</v>
      </c>
      <c r="G831" s="84"/>
      <c r="H831" s="87" t="s">
        <v>1763</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1868</v>
      </c>
      <c r="G832" s="84"/>
      <c r="H832" s="87" t="s">
        <v>1675</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1869</v>
      </c>
      <c r="G833" s="84"/>
      <c r="H833" s="87" t="s">
        <v>1677</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1870</v>
      </c>
      <c r="G834" s="84"/>
      <c r="H834" s="87" t="s">
        <v>1679</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1871</v>
      </c>
      <c r="G835" s="84"/>
      <c r="H835" s="87" t="s">
        <v>1768</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1872</v>
      </c>
      <c r="G836" s="84"/>
      <c r="H836" s="87" t="s">
        <v>1675</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1873</v>
      </c>
      <c r="G837" s="84"/>
      <c r="H837" s="87" t="s">
        <v>1677</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1874</v>
      </c>
      <c r="G838" s="84"/>
      <c r="H838" s="87" t="s">
        <v>1679</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1875</v>
      </c>
      <c r="G839" s="84"/>
      <c r="H839" s="87" t="s">
        <v>1673</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1876</v>
      </c>
      <c r="G840" s="84"/>
      <c r="H840" s="87" t="s">
        <v>1675</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1877</v>
      </c>
      <c r="G841" s="84"/>
      <c r="H841" s="87" t="s">
        <v>1677</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1878</v>
      </c>
      <c r="G842" s="84"/>
      <c r="H842" s="87" t="s">
        <v>1679</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1879</v>
      </c>
      <c r="G843" s="84"/>
      <c r="H843" s="87" t="s">
        <v>1673</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1880</v>
      </c>
      <c r="G844" s="84"/>
      <c r="H844" s="87" t="s">
        <v>1675</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1881</v>
      </c>
      <c r="G845" s="84"/>
      <c r="H845" s="87" t="s">
        <v>1677</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1882</v>
      </c>
      <c r="G846" s="84"/>
      <c r="H846" s="87" t="s">
        <v>1679</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1883</v>
      </c>
      <c r="G847" s="84"/>
      <c r="H847" s="87" t="s">
        <v>1673</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1884</v>
      </c>
      <c r="G848" s="84"/>
      <c r="H848" s="87" t="s">
        <v>1675</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1885</v>
      </c>
      <c r="G849" s="84"/>
      <c r="H849" s="87" t="s">
        <v>1677</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1886</v>
      </c>
      <c r="G850" s="84"/>
      <c r="H850" s="87" t="s">
        <v>1679</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1887</v>
      </c>
      <c r="G851" s="84"/>
      <c r="H851" s="87" t="s">
        <v>1797</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1888</v>
      </c>
      <c r="G852" s="84"/>
      <c r="H852" s="87" t="s">
        <v>1675</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1889</v>
      </c>
      <c r="G853" s="84"/>
      <c r="H853" s="87" t="s">
        <v>1677</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1890</v>
      </c>
      <c r="G854" s="84"/>
      <c r="H854" s="87" t="s">
        <v>1679</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1891</v>
      </c>
      <c r="G855" s="84"/>
      <c r="H855" s="87" t="s">
        <v>1802</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1892</v>
      </c>
      <c r="G856" s="84"/>
      <c r="H856" s="87" t="s">
        <v>1804</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1893</v>
      </c>
      <c r="G857" s="84"/>
      <c r="H857" s="87" t="s">
        <v>1806</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1894</v>
      </c>
      <c r="G858" s="84"/>
      <c r="H858" s="87" t="s">
        <v>1808</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1895</v>
      </c>
      <c r="F859" s="79" t="s">
        <v>1896</v>
      </c>
      <c r="G859" s="84"/>
      <c r="H859" s="87" t="s">
        <v>1897</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1898</v>
      </c>
      <c r="AE859" s="87"/>
      <c r="AF859" s="87">
        <v>1</v>
      </c>
      <c r="AG859" s="87">
        <v>1</v>
      </c>
      <c r="AH859" s="84"/>
      <c r="AI859" s="66"/>
      <c r="AJ859" s="54"/>
      <c r="AK859" s="54"/>
      <c r="AL859" s="54"/>
    </row>
    <row r="860" spans="1:38" hidden="1" outlineLevel="2" x14ac:dyDescent="0.25">
      <c r="A860" s="54"/>
      <c r="B860" s="63"/>
      <c r="C860" s="56">
        <f>INT($C$40)+2</f>
        <v>3</v>
      </c>
      <c r="D860" s="84"/>
      <c r="E860" s="79"/>
      <c r="F860" s="79" t="s">
        <v>1899</v>
      </c>
      <c r="G860" s="84"/>
      <c r="H860" s="87" t="s">
        <v>1900</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1901</v>
      </c>
      <c r="G861" s="84"/>
      <c r="H861" s="87" t="s">
        <v>1902</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1903</v>
      </c>
      <c r="G862" s="84"/>
      <c r="H862" s="87" t="s">
        <v>1904</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1905</v>
      </c>
      <c r="G863" s="84"/>
      <c r="H863" s="302" t="s">
        <v>1906</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1907</v>
      </c>
      <c r="F864" s="79" t="s">
        <v>1908</v>
      </c>
      <c r="G864" s="84"/>
      <c r="H864" s="87" t="s">
        <v>1909</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1910</v>
      </c>
      <c r="G865" s="84"/>
      <c r="H865" s="148" t="s">
        <v>1911</v>
      </c>
      <c r="I865" s="107" t="s">
        <v>1912</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1913</v>
      </c>
      <c r="AE865" s="87"/>
      <c r="AF865" s="108">
        <v>1</v>
      </c>
      <c r="AG865" s="108">
        <v>1</v>
      </c>
      <c r="AH865" s="84"/>
      <c r="AI865" s="66"/>
      <c r="AJ865" s="54"/>
      <c r="AK865" s="54"/>
      <c r="AL865" s="54"/>
    </row>
    <row r="866" spans="1:38" hidden="1" outlineLevel="2" x14ac:dyDescent="0.25">
      <c r="A866" s="54"/>
      <c r="B866" s="63"/>
      <c r="C866" s="56">
        <f>INT($C$40)+2</f>
        <v>3</v>
      </c>
      <c r="D866" s="84"/>
      <c r="E866" s="79"/>
      <c r="F866" s="79" t="s">
        <v>1914</v>
      </c>
      <c r="G866" s="84"/>
      <c r="H866" s="87" t="s">
        <v>1915</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1916</v>
      </c>
      <c r="G867" s="84"/>
      <c r="H867" s="87" t="s">
        <v>1917</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1918</v>
      </c>
      <c r="G868" s="84"/>
      <c r="H868" s="87" t="s">
        <v>1919</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1905</v>
      </c>
      <c r="G869" s="84"/>
      <c r="H869" s="325" t="s">
        <v>1920</v>
      </c>
      <c r="I869" s="148"/>
      <c r="J869" s="148" t="s">
        <v>1176</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1921</v>
      </c>
      <c r="G870" s="84"/>
      <c r="H870" s="87" t="s">
        <v>1922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1923</v>
      </c>
      <c r="G871" s="84"/>
      <c r="H871" s="87" t="s">
        <v>1924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1925</v>
      </c>
      <c r="G872" s="84"/>
      <c r="H872" s="87" t="s">
        <v>1926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1927</v>
      </c>
      <c r="G873" s="84"/>
      <c r="H873" s="87" t="s">
        <v>1928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1929</v>
      </c>
      <c r="G874" s="84"/>
      <c r="H874" s="87" t="s">
        <v>1930</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1931</v>
      </c>
      <c r="G875" s="84"/>
      <c r="H875" s="87" t="s">
        <v>1932</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1933</v>
      </c>
      <c r="G876" s="84"/>
      <c r="H876" s="87" t="s">
        <v>1934</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1935</v>
      </c>
      <c r="G877" s="84"/>
      <c r="H877" s="87" t="s">
        <v>1936</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1937</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1938</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1939</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1940</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1941</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1942</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1943</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1944</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1945</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1946</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1947</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1948</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1949</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1950</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1951</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1952</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1953</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1954</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1955</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1956</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1957</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1958</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1959</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1960</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1961</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1962</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1963</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1964</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1965</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1966</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1967</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1968</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1969</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1970</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1971</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1972</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1973</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1974</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1975</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1976</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1977</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1978</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1979</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1980</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1981</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1982</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1983</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1984</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1985</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1986</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1987</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1988</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1989</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1990</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1991</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1992</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1993</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1994</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1995</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1996</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1997</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1998</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1999</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2000</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2001</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2002</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2003</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2004</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2005</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2006</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2007</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2008</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2009</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2010</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2011</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2012</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2013</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2014</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2015</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2016</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2017</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2018</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2019</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2020</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2021</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2022</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2023</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2024</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2025</v>
      </c>
      <c r="G966" s="84"/>
      <c r="H966" s="87" t="s">
        <v>2026</v>
      </c>
      <c r="I966" s="107" t="s">
        <v>2386</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2027</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2028</v>
      </c>
      <c r="G967" s="84"/>
      <c r="H967" s="87" t="s">
        <v>2029</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2030</v>
      </c>
      <c r="G968" s="84"/>
      <c r="H968" s="87" t="s">
        <v>2031</v>
      </c>
      <c r="I968" s="107" t="s">
        <v>2385</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2032</v>
      </c>
      <c r="G969" s="84"/>
      <c r="H969" s="87" t="s">
        <v>2033</v>
      </c>
      <c r="I969" s="107" t="s">
        <v>2385</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2034</v>
      </c>
      <c r="G970" s="84"/>
      <c r="H970" s="87" t="s">
        <v>2035</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2036</v>
      </c>
      <c r="G971" s="84"/>
      <c r="H971" s="87" t="s">
        <v>2037</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2038</v>
      </c>
      <c r="G972" s="84"/>
      <c r="H972" s="87" t="s">
        <v>2039</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2040</v>
      </c>
      <c r="G973" s="84"/>
      <c r="H973" s="87" t="s">
        <v>2041</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2383</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2042</v>
      </c>
      <c r="G974" s="84"/>
      <c r="H974" s="87" t="s">
        <v>2043</v>
      </c>
      <c r="I974" s="107" t="s">
        <v>2388</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2044</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2045</v>
      </c>
      <c r="G975" s="84"/>
      <c r="H975" s="87" t="s">
        <v>2046</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2047</v>
      </c>
      <c r="G976" s="84"/>
      <c r="H976" s="87" t="s">
        <v>2048</v>
      </c>
      <c r="I976" s="107" t="s">
        <v>2387</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2049</v>
      </c>
      <c r="G977" s="84"/>
      <c r="H977" s="87" t="s">
        <v>2050</v>
      </c>
      <c r="I977" s="107" t="s">
        <v>2387</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2051</v>
      </c>
      <c r="G978" s="84"/>
      <c r="H978" s="87" t="s">
        <v>2052</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2053</v>
      </c>
      <c r="G979" s="84"/>
      <c r="H979" s="87" t="s">
        <v>2054</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2055</v>
      </c>
      <c r="G980" s="84"/>
      <c r="H980" s="87" t="s">
        <v>2056</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2057</v>
      </c>
      <c r="G981" s="84"/>
      <c r="H981" s="87" t="s">
        <v>1936</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2383</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2058</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2059</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2060</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2061</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2062</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2063</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2064</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2065</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2066</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2067</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2068</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2069</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2070</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2071</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2072</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2073</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2074</v>
      </c>
      <c r="G998" s="84"/>
      <c r="H998" s="87" t="s">
        <v>2075</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2076</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2077</v>
      </c>
      <c r="G999" s="84"/>
      <c r="H999" s="87" t="s">
        <v>2078</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2404</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2079</v>
      </c>
      <c r="G1000" s="84"/>
      <c r="H1000" s="87" t="s">
        <v>2080</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2081</v>
      </c>
      <c r="G1001" s="84"/>
      <c r="H1001" s="87" t="s">
        <v>2082</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2083</v>
      </c>
      <c r="G1002" s="84"/>
      <c r="H1002" s="87" t="s">
        <v>2084</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2085</v>
      </c>
      <c r="G1003" s="84"/>
      <c r="H1003" s="87" t="s">
        <v>2086</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2087</v>
      </c>
      <c r="G1004" s="84"/>
      <c r="H1004" s="87" t="s">
        <v>2088</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2089</v>
      </c>
      <c r="G1005" s="84"/>
      <c r="H1005" s="87" t="s">
        <v>2090</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2091</v>
      </c>
      <c r="G1006" s="84"/>
      <c r="H1006" s="87" t="s">
        <v>2092</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1467</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2093</v>
      </c>
      <c r="G1007" s="84"/>
      <c r="H1007" s="87" t="s">
        <v>2094</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2404</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2095</v>
      </c>
      <c r="G1008" s="84"/>
      <c r="H1008" s="87" t="s">
        <v>1926</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2096</v>
      </c>
      <c r="G1009" s="84"/>
      <c r="H1009" s="87" t="s">
        <v>1928</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2097</v>
      </c>
      <c r="G1010" s="84"/>
      <c r="H1010" s="87" t="s">
        <v>1930</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2098</v>
      </c>
      <c r="G1011" s="84"/>
      <c r="H1011" s="87" t="s">
        <v>2086</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2099</v>
      </c>
      <c r="G1012" s="84"/>
      <c r="H1012" s="87" t="s">
        <v>2088</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2100</v>
      </c>
      <c r="G1013" s="84"/>
      <c r="H1013" s="87" t="s">
        <v>2101</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2102</v>
      </c>
      <c r="G1014" s="84"/>
      <c r="H1014" s="87" t="s">
        <v>2103</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1474</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2104</v>
      </c>
      <c r="G1015" s="84"/>
      <c r="H1015" s="87" t="s">
        <v>2105</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2106</v>
      </c>
      <c r="G1016" s="84"/>
      <c r="H1016" s="87" t="s">
        <v>2107</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2108</v>
      </c>
      <c r="G1017" s="84"/>
      <c r="H1017" s="87" t="s">
        <v>2109</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2110</v>
      </c>
      <c r="G1018" s="84"/>
      <c r="H1018" s="87" t="s">
        <v>2111</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2112</v>
      </c>
      <c r="G1019" s="84"/>
      <c r="H1019" s="87" t="s">
        <v>2113</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2114</v>
      </c>
      <c r="G1020" s="84"/>
      <c r="H1020" s="87" t="s">
        <v>2115</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2116</v>
      </c>
      <c r="G1021" s="84"/>
      <c r="H1021" s="87" t="s">
        <v>2117</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1905</v>
      </c>
      <c r="G1022" s="84"/>
      <c r="H1022" s="325" t="s">
        <v>2118</v>
      </c>
      <c r="I1022" s="148"/>
      <c r="J1022" s="148" t="s">
        <v>1176</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2119</v>
      </c>
      <c r="G1023" s="84"/>
      <c r="H1023" s="87" t="s">
        <v>2120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2121</v>
      </c>
      <c r="G1024" s="84"/>
      <c r="H1024" s="87" t="s">
        <v>2122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2123</v>
      </c>
      <c r="G1025" s="84"/>
      <c r="H1025" s="87" t="s">
        <v>2124</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2125</v>
      </c>
      <c r="G1026" s="84"/>
      <c r="H1026" s="87" t="s">
        <v>2126</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2127</v>
      </c>
      <c r="G1027" s="84"/>
      <c r="H1027" s="87" t="s">
        <v>2128</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2129</v>
      </c>
      <c r="G1028" s="84"/>
      <c r="H1028" s="87" t="s">
        <v>2130</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2131</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2132</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2133</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2134</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2135</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2136</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2137</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2138</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2139</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2140</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2141</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2142</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2143</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2144</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2145</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2146</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2147</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2148</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2149</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2150</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2151</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2152</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2153</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2154</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2155</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2156</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2157</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2158</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2159</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2160</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2161</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2162</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2163</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2164</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2165</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2166</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2167</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2168</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2169</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2170</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2171</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2172</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2173</v>
      </c>
      <c r="G1071" s="84"/>
      <c r="H1071" s="87" t="s">
        <v>2174</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2175</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2176</v>
      </c>
      <c r="G1072" s="84"/>
      <c r="H1072" s="87" t="s">
        <v>2177</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2178</v>
      </c>
      <c r="G1073" s="84"/>
      <c r="H1073" s="87" t="s">
        <v>2179</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2180</v>
      </c>
      <c r="G1074" s="84"/>
      <c r="H1074" s="87" t="s">
        <v>2181</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2182</v>
      </c>
      <c r="G1075" s="84"/>
      <c r="H1075" s="87" t="s">
        <v>2183</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2184</v>
      </c>
      <c r="G1076" s="84"/>
      <c r="H1076" s="87" t="s">
        <v>2185</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2186</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2187</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2188</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2189</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2190</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2191</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2192</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2193</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2194</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2195</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2196</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2197</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2198</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2199</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2200</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2201</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2202</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2203</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2204</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2205</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2206</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2207</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2208</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2209</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2210</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2211</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2212</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2213</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2214</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2215</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2216</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2217</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2218</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2219</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2220</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2221</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2222</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2223</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2224</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2225</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2226</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2227</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2228</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2229</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2230</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2231</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2232</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2233</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2234</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2235</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2236</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2237</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2238</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2239</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2240</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2241</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2242</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2243</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2244</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2245</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2246</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2247</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2248</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2249</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2250</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2251</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2252</v>
      </c>
      <c r="G1143" s="84"/>
      <c r="H1143" s="87" t="s">
        <v>2253</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2254</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2255</v>
      </c>
      <c r="G1144" s="84"/>
      <c r="H1144" s="87" t="s">
        <v>2256</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2257</v>
      </c>
      <c r="G1145" s="84"/>
      <c r="H1145" s="87" t="s">
        <v>2258</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2259</v>
      </c>
      <c r="G1146" s="84"/>
      <c r="H1146" s="87" t="s">
        <v>2260</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2261</v>
      </c>
      <c r="G1147" s="84"/>
      <c r="H1147" s="87" t="s">
        <v>2262</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2263</v>
      </c>
      <c r="G1148" s="84"/>
      <c r="H1148" s="87" t="s">
        <v>2264</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2265</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2266</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2267</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2268</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2269</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2270</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2271</v>
      </c>
      <c r="G1155" s="84"/>
      <c r="H1155" s="87" t="s">
        <v>2272</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2273</v>
      </c>
      <c r="G1156" s="84"/>
      <c r="H1156" s="87" t="s">
        <v>2274</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2275</v>
      </c>
      <c r="G1157" s="84"/>
      <c r="H1157" s="87" t="s">
        <v>2276</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2277</v>
      </c>
      <c r="G1158" s="84"/>
      <c r="H1158" s="87" t="s">
        <v>2278</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2279</v>
      </c>
      <c r="G1159" s="84"/>
      <c r="H1159" s="87" t="s">
        <v>2280</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2281</v>
      </c>
      <c r="G1160" s="84"/>
      <c r="H1160" s="87" t="s">
        <v>2282</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194</v>
      </c>
      <c r="I18" s="90">
        <v>2</v>
      </c>
      <c r="J18" s="370" t="s">
        <v>2283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195</v>
      </c>
      <c r="I21" s="110">
        <v>1</v>
      </c>
      <c r="J21" s="367" t="s">
        <v>2284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2285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2286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c r="L46" s="81"/>
      <c r="M46" s="81"/>
      <c r="N46" s="81"/>
      <c r="O46" s="81"/>
      <c r="P46" s="81"/>
      <c r="Q46" s="81"/>
      <c r="R46" s="81" t="s">
        <v>2287</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INT(MAX($C$57:$C$115))+1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2289</v>
      </c>
      <c r="I52" s="87" t="s">
        <v>2290</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2291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1905</v>
      </c>
      <c r="G58" s="84"/>
      <c r="H58" s="325" t="s">
        <v>2292</v>
      </c>
      <c r="I58" s="90">
        <v>2</v>
      </c>
      <c r="J58" s="148" t="s">
        <v>1176</v>
      </c>
      <c r="K58" s="90">
        <v>3</v>
      </c>
      <c r="L58" s="90">
        <v>6</v>
      </c>
      <c r="M58" s="116"/>
      <c r="N58" s="116"/>
      <c r="O58" s="116"/>
      <c r="P58" s="116"/>
      <c r="Q58" s="116"/>
      <c r="R58" s="108" t="s">
        <v>2293</v>
      </c>
      <c r="S58" s="116"/>
      <c r="T58" s="116"/>
      <c r="U58" s="116"/>
      <c r="V58" s="116"/>
      <c r="W58" s="116"/>
      <c r="X58" s="116"/>
      <c r="Y58" s="116"/>
      <c r="Z58" s="84"/>
      <c r="AA58" s="66"/>
      <c r="AB58" s="54"/>
      <c r="AC58" s="54"/>
      <c r="AD58" s="54"/>
    </row>
    <row r="59" spans="1:30" outlineLevel="2" x14ac:dyDescent="0.25">
      <c r="A59" s="54"/>
      <c r="B59" s="63"/>
      <c r="C59" s="98">
        <f>INT($C$40)+2</f>
        <v>3</v>
      </c>
      <c r="D59" s="84"/>
      <c r="E59" s="79" t="s">
        <v>2294</v>
      </c>
      <c r="F59" s="79" t="s">
        <v>2295</v>
      </c>
      <c r="G59" s="84"/>
      <c r="H59" s="87" t="s">
        <v>2296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2297</v>
      </c>
      <c r="G60" s="84"/>
      <c r="H60" s="87" t="s">
        <v>2298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2299</v>
      </c>
      <c r="G61" s="84"/>
      <c r="H61" s="87" t="s">
        <v>2300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2301</v>
      </c>
      <c r="G62" s="84"/>
      <c r="H62" s="87" t="s">
        <v>2302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2303</v>
      </c>
      <c r="G63" s="84"/>
      <c r="H63" s="87" t="s">
        <v>2304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2305</v>
      </c>
      <c r="G64" s="84"/>
      <c r="H64" s="87" t="s">
        <v>2306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2307</v>
      </c>
      <c r="G65" s="84"/>
      <c r="H65" s="87" t="s">
        <v>2308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2309</v>
      </c>
      <c r="G66" s="84"/>
      <c r="H66" s="87" t="s">
        <v>2298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2310</v>
      </c>
      <c r="G67" s="84"/>
      <c r="H67" s="87" t="s">
        <v>2300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2311</v>
      </c>
      <c r="G68" s="84"/>
      <c r="H68" s="87" t="s">
        <v>2302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2312</v>
      </c>
      <c r="G69" s="84"/>
      <c r="H69" s="87" t="s">
        <v>2304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2313</v>
      </c>
      <c r="G70" s="84"/>
      <c r="H70" s="87" t="s">
        <v>2306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2314</v>
      </c>
      <c r="G71" s="84"/>
      <c r="H71" s="87" t="s">
        <v>2315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2316</v>
      </c>
      <c r="G72" s="84"/>
      <c r="H72" s="87" t="s">
        <v>2298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2317</v>
      </c>
      <c r="G73" s="84"/>
      <c r="H73" s="87" t="s">
        <v>2300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2318</v>
      </c>
      <c r="G74" s="84"/>
      <c r="H74" s="87" t="s">
        <v>2302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2319</v>
      </c>
      <c r="G75" s="84"/>
      <c r="H75" s="87" t="s">
        <v>2304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2320</v>
      </c>
      <c r="G76" s="84"/>
      <c r="H76" s="87" t="s">
        <v>2306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3" t="s">
        <v>1905</v>
      </c>
      <c r="G77" s="84"/>
      <c r="H77" s="325" t="s">
        <v>2321</v>
      </c>
      <c r="I77" s="148"/>
      <c r="J77" s="148" t="s">
        <v>1176</v>
      </c>
      <c r="K77" s="90">
        <v>6</v>
      </c>
      <c r="L77" s="90">
        <v>6</v>
      </c>
      <c r="M77" s="87"/>
      <c r="N77" s="87"/>
      <c r="O77" s="87"/>
      <c r="P77" s="87"/>
      <c r="Q77" s="87"/>
      <c r="R77" s="108" t="s">
        <v>2293</v>
      </c>
      <c r="S77" s="87"/>
      <c r="T77" s="87"/>
      <c r="U77" s="87"/>
      <c r="V77" s="87"/>
      <c r="W77" s="87"/>
      <c r="X77" s="87"/>
      <c r="Y77" s="87"/>
      <c r="Z77" s="84"/>
      <c r="AA77" s="66"/>
      <c r="AB77" s="54"/>
      <c r="AC77" s="54"/>
      <c r="AD77" s="54"/>
    </row>
    <row r="78" spans="1:30" outlineLevel="3" x14ac:dyDescent="0.25">
      <c r="A78" s="54"/>
      <c r="B78" s="63"/>
      <c r="C78" s="98">
        <f t="shared" si="0"/>
        <v>4</v>
      </c>
      <c r="D78" s="84"/>
      <c r="E78" s="79" t="s">
        <v>2322</v>
      </c>
      <c r="F78" s="79" t="s">
        <v>2323</v>
      </c>
      <c r="G78" s="84"/>
      <c r="H78" s="87" t="s">
        <v>2324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2325</v>
      </c>
      <c r="G79" s="84"/>
      <c r="H79" s="87" t="s">
        <v>2298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2326</v>
      </c>
      <c r="G80" s="84"/>
      <c r="H80" s="87" t="s">
        <v>2300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2327</v>
      </c>
      <c r="G81" s="84"/>
      <c r="H81" s="87" t="s">
        <v>2302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2328</v>
      </c>
      <c r="G82" s="84"/>
      <c r="H82" s="87" t="s">
        <v>2304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2329</v>
      </c>
      <c r="G83" s="84"/>
      <c r="H83" s="87" t="s">
        <v>2306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2330</v>
      </c>
      <c r="G84" s="84"/>
      <c r="H84" s="87" t="s">
        <v>2331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2332</v>
      </c>
      <c r="G85" s="84"/>
      <c r="H85" s="87" t="s">
        <v>2298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2333</v>
      </c>
      <c r="G86" s="84"/>
      <c r="H86" s="87" t="s">
        <v>2300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2334</v>
      </c>
      <c r="G87" s="84"/>
      <c r="H87" s="87" t="s">
        <v>2302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2335</v>
      </c>
      <c r="G88" s="84"/>
      <c r="H88" s="87" t="s">
        <v>2304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2336</v>
      </c>
      <c r="G89" s="84"/>
      <c r="H89" s="87" t="s">
        <v>2306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2337</v>
      </c>
      <c r="G90" s="84"/>
      <c r="H90" s="87" t="s">
        <v>2338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2339</v>
      </c>
      <c r="G91" s="84"/>
      <c r="H91" s="87" t="s">
        <v>2298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2340</v>
      </c>
      <c r="G92" s="84"/>
      <c r="H92" s="87" t="s">
        <v>2300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2341</v>
      </c>
      <c r="G93" s="84"/>
      <c r="H93" s="87" t="s">
        <v>2302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2342</v>
      </c>
      <c r="G94" s="84"/>
      <c r="H94" s="87" t="s">
        <v>2304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2343</v>
      </c>
      <c r="G95" s="84"/>
      <c r="H95" s="87" t="s">
        <v>2306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2344</v>
      </c>
      <c r="G96" s="84"/>
      <c r="H96" s="87" t="s">
        <v>2345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2346</v>
      </c>
      <c r="G97" s="84"/>
      <c r="H97" s="87" t="s">
        <v>2298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2347</v>
      </c>
      <c r="G98" s="84"/>
      <c r="H98" s="87" t="s">
        <v>2300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2348</v>
      </c>
      <c r="G99" s="84"/>
      <c r="H99" s="87" t="s">
        <v>2302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2349</v>
      </c>
      <c r="G100" s="84"/>
      <c r="H100" s="87" t="s">
        <v>2304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2350</v>
      </c>
      <c r="G101" s="84"/>
      <c r="H101" s="87" t="s">
        <v>2306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2351</v>
      </c>
      <c r="G102" s="84"/>
      <c r="H102" s="87" t="s">
        <v>2352</v>
      </c>
      <c r="I102" s="107" t="s">
        <v>2353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2354</v>
      </c>
      <c r="G103" s="84"/>
      <c r="H103" s="87" t="s">
        <v>2298</v>
      </c>
      <c r="I103" s="107" t="s">
        <v>2353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2355</v>
      </c>
      <c r="G104" s="84"/>
      <c r="H104" s="87" t="s">
        <v>2300</v>
      </c>
      <c r="I104" s="107" t="s">
        <v>2353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2356</v>
      </c>
      <c r="G105" s="84"/>
      <c r="H105" s="87" t="s">
        <v>2302</v>
      </c>
      <c r="I105" s="107" t="s">
        <v>2353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2357</v>
      </c>
      <c r="G106" s="84"/>
      <c r="H106" s="87" t="s">
        <v>2304</v>
      </c>
      <c r="I106" s="107" t="s">
        <v>2353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2358</v>
      </c>
      <c r="G107" s="84"/>
      <c r="H107" s="87" t="s">
        <v>2306</v>
      </c>
      <c r="I107" s="107" t="s">
        <v>2353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2359</v>
      </c>
      <c r="G108" s="84"/>
      <c r="H108" s="87" t="s">
        <v>2360</v>
      </c>
      <c r="I108" s="107" t="s">
        <v>2361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2362</v>
      </c>
      <c r="G109" s="84"/>
      <c r="H109" s="87" t="s">
        <v>2298</v>
      </c>
      <c r="I109" s="107" t="s">
        <v>2361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2363</v>
      </c>
      <c r="G110" s="84"/>
      <c r="H110" s="87" t="s">
        <v>2300</v>
      </c>
      <c r="I110" s="107" t="s">
        <v>2361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2364</v>
      </c>
      <c r="G111" s="84"/>
      <c r="H111" s="87" t="s">
        <v>2302</v>
      </c>
      <c r="I111" s="107" t="s">
        <v>2361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2365</v>
      </c>
      <c r="G112" s="84"/>
      <c r="H112" s="87" t="s">
        <v>2304</v>
      </c>
      <c r="I112" s="107" t="s">
        <v>2361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2366</v>
      </c>
      <c r="G113" s="84"/>
      <c r="H113" s="87" t="s">
        <v>2306</v>
      </c>
      <c r="I113" s="107" t="s">
        <v>2361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196</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205</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2376</v>
      </c>
    </row>
    <row r="7" spans="1:5" x14ac:dyDescent="0.25">
      <c r="A7" s="3" t="s">
        <v>2377</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2021-04-13T05:01:14Z</dcterms:modified>
</cp:coreProperties>
</file>