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EF202E2D-EF7B-44B8-A52E-521833C02BB7}" xr6:coauthVersionLast="45" xr6:coauthVersionMax="46" xr10:uidLastSave="{00000000-0000-0000-0000-000000000000}"/>
  <bookViews>
    <workbookView xWindow="28680" yWindow="-120" windowWidth="29040" windowHeight="158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0" i="13" l="1"/>
  <c r="AB355" i="14"/>
  <c r="AA355" i="14"/>
  <c r="Z355" i="14"/>
  <c r="Y355" i="14"/>
  <c r="X355" i="14"/>
  <c r="W355" i="14"/>
  <c r="V355" i="14"/>
  <c r="U355" i="14"/>
  <c r="C359" i="14"/>
  <c r="C358" i="14"/>
  <c r="C357" i="14"/>
  <c r="C356" i="14"/>
  <c r="C355" i="14"/>
  <c r="W736" i="14"/>
  <c r="W71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<sst xmlns="http://schemas.openxmlformats.org/spreadsheetml/2006/main" count="4159" uniqueCount="2481">
  <si>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</si>
  <si>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</si>
  <si>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</si>
  <si>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</si>
  <si>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</si>
  <si>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</si>
  <si>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</si>
  <si>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</si>
  <si>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</si>
  <si>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</si>
  <si>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</si>
  <si>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</si>
  <si>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</si>
  <si>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</si>
  <si>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</si>
  <si>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</si>
  <si>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</si>
  <si>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</si>
  <si>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</si>
  <si>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</si>
  <si>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</si>
  <si>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</si>
  <si>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</si>
  <si>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</si>
  <si>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</si>
  <si>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</si>
  <si>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</si>
  <si>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</si>
  <si>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</si>
  <si>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</si>
  <si>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</si>
  <si>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</si>
  <si>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</si>
  <si>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</si>
  <si>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</si>
  <si>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</si>
  <si>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</si>
  <si>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</si>
  <si>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</si>
  <si>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</si>
  <si>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</si>
  <si>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</si>
  <si>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</si>
  <si>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</si>
  <si>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</si>
  <si>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</si>
  <si>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</si>
  <si>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</si>
  <si>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</si>
  <si>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</si>
  <si>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</si>
  <si>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</si>
  <si>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</si>
  <si>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</si>
  <si>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</si>
  <si>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</si>
  <si>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</si>
  <si>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</si>
  <si>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</si>
  <si>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</si>
  <si>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</si>
  <si>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</si>
  <si>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</si>
  <si>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</si>
  <si>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</si>
  <si>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</si>
  <si>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</si>
  <si>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</si>
  <si>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</si>
  <si>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</si>
  <si>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</si>
  <si>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</si>
  <si>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</si>
  <si>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</si>
  <si>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</si>
  <si>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</si>
  <si>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</si>
  <si>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</si>
  <si>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</si>
  <si>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</si>
  <si>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</si>
  <si>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</si>
  <si>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</si>
  <si>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</si>
  <si>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</si>
  <si>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</si>
  <si>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</si>
  <si>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</si>
  <si>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</si>
  <si>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</si>
  <si>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</si>
  <si>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</si>
  <si>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</si>
  <si>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</si>
  <si>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</si>
  <si>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</si>
  <si>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</si>
  <si>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</si>
  <si>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</si>
  <si>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</si>
  <si>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</si>
  <si>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</si>
  <si>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</si>
  <si>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</si>
  <si>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</si>
  <si>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</si>
  <si>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</si>
  <si>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</si>
  <si>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</si>
  <si>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</si>
  <si>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</si>
  <si>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</si>
  <si>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</si>
  <si>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</si>
  <si>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</si>
  <si>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</si>
  <si>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</si>
  <si>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</si>
  <si>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</si>
  <si>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</si>
  <si>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</si>
  <si>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</si>
  <si>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</si>
  <si>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</si>
  <si>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</si>
  <si>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</si>
  <si>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</si>
  <si>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</si>
  <si>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</si>
  <si>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</si>
  <si>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</si>
  <si>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</si>
  <si>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</si>
  <si>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</si>
  <si>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</si>
  <si>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</si>
  <si>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</si>
  <si>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</si>
  <si>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</si>
  <si>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</si>
  <si>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</si>
  <si>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</si>
  <si>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</si>
  <si>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</si>
  <si>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</si>
  <si>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</si>
  <si>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</si>
  <si>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</si>
  <si>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</si>
  <si>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</si>
  <si>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</si>
  <si>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</si>
  <si>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</si>
  <si>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</si>
  <si>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</si>
  <si>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</si>
  <si>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</si>
  <si>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</si>
  <si>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</si>
  <si>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</si>
  <si>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</si>
  <si>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</si>
  <si>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</si>
  <si>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</si>
  <si>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</si>
  <si>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</si>
  <si>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</si>
  <si>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</si>
  <si>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</si>
  <si>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</si>
  <si>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</si>
  <si>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</si>
  <si>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</si>
  <si>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</si>
  <si>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</si>
  <si>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</si>
  <si>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</si>
  <si>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</si>
  <si>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</si>
  <si>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</si>
  <si>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</si>
  <si>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</si>
  <si>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</si>
  <si>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</si>
  <si>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</si>
  <si>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</si>
  <si>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</si>
  <si>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</si>
  <si>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</si>
  <si>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</si>
  <si>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</si>
  <si>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</si>
  <si>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</si>
  <si>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</si>
  <si>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</si>
  <si>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</si>
  <si>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</si>
  <si>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</si>
  <si>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</si>
  <si>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</si>
  <si>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</si>
  <si>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</si>
  <si>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</si>
  <si>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</si>
  <si>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</si>
  <si>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</si>
  <si>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</si>
  <si>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</si>
  <si>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</si>
  <si>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</si>
  <si>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</si>
  <si>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</si>
  <si>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</si>
  <si>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</si>
  <si>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</si>
  <si>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</si>
  <si>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</si>
  <si>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</si>
  <si>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</si>
  <si>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</si>
  <si>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</si>
  <si>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</si>
  <si>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</si>
  <si>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</si>
  <si>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</si>
  <si>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</si>
  <si>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</si>
  <si>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</si>
  <si>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</si>
  <si>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</si>
  <si>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</si>
  <si>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</si>
  <si>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</si>
  <si>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</si>
  <si>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</si>
  <si>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</si>
  <si>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</si>
  <si>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</si>
  <si>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</si>
  <si>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</si>
  <si>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</si>
  <si>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</si>
  <si>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</si>
  <si>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</si>
  <si>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</si>
  <si>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</si>
  <si>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</si>
  <si>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</si>
  <si>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</si>
  <si>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</si>
  <si>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</si>
  <si>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</si>
  <si>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</si>
  <si>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</si>
  <si>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</si>
  <si>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</si>
  <si>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</si>
  <si>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</si>
  <si>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</si>
  <si>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</si>
  <si>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</si>
  <si>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</si>
  <si>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</si>
  <si>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</si>
  <si>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</si>
  <si>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</si>
  <si>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</si>
  <si>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</si>
  <si>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</si>
  <si>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</si>
  <si>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</si>
  <si>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</si>
  <si>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</si>
  <si>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</si>
  <si>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</si>
  <si>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</si>
  <si>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</si>
  <si>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</si>
  <si>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</si>
  <si>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</si>
  <si>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</si>
  <si>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</si>
  <si>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</si>
  <si>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</si>
  <si>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</si>
  <si>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</si>
  <si>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</si>
  <si>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</si>
  <si>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</si>
  <si>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</si>
  <si>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</si>
  <si>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</si>
  <si>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</si>
  <si>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</si>
  <si>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</si>
  <si>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</si>
  <si>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</si>
  <si>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</si>
  <si>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</si>
  <si>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</si>
  <si>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</si>
  <si>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</si>
  <si>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</si>
  <si>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</si>
  <si>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</si>
  <si>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</si>
  <si>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</si>
  <si>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</si>
  <si>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</si>
  <si>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</si>
  <si>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</si>
  <si>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</si>
  <si>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</si>
  <si>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</si>
  <si>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</si>
  <si>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</si>
  <si>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</si>
  <si>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</si>
  <si>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</si>
  <si>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</si>
  <si>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</si>
  <si>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</si>
  <si>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</si>
  <si>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</si>
  <si>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</si>
  <si>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</si>
  <si>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</si>
  <si>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</si>
  <si>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</si>
  <si>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</si>
  <si>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</si>
  <si>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</si>
  <si>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</si>
  <si>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</si>
  <si>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</si>
  <si>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</si>
  <si>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</si>
  <si>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</si>
  <si>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</si>
  <si>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</si>
  <si>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</si>
  <si>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</si>
  <si>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</si>
  <si>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</si>
  <si>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</si>
  <si>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</si>
  <si>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</si>
  <si>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</si>
  <si>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</si>
  <si>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</si>
  <si>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</si>
  <si>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</si>
  <si>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</si>
  <si>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</si>
  <si>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</si>
  <si>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</si>
  <si>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</si>
  <si>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</si>
  <si>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</si>
  <si>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</si>
  <si>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</si>
  <si>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</si>
  <si>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</si>
  <si>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</si>
  <si>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</si>
  <si>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</si>
  <si>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</si>
  <si>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</si>
  <si>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</si>
  <si>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</si>
  <si>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</si>
  <si>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</si>
  <si>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</si>
  <si>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</si>
  <si>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</si>
  <si>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</si>
  <si>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</si>
  <si>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</si>
  <si>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</si>
  <si>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</si>
  <si>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</si>
  <si>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</si>
  <si>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</si>
  <si>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</si>
  <si>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</si>
  <si>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</si>
  <si>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</si>
  <si>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</si>
  <si>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</si>
  <si>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</si>
  <si>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</si>
  <si>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</si>
  <si>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</si>
  <si>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</si>
  <si>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</si>
  <si>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</si>
  <si>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</si>
  <si>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</si>
  <si>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</si>
  <si>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</si>
  <si>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</si>
  <si>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</si>
  <si>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</si>
  <si>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</si>
  <si>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</si>
  <si>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</si>
  <si>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</si>
  <si>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</si>
  <si>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</si>
  <si>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</si>
  <si>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</si>
  <si>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</si>
  <si>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</si>
  <si>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</si>
  <si>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</si>
  <si>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</si>
  <si>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</si>
  <si>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</si>
  <si>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</si>
  <si>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</si>
  <si>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</si>
  <si>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</si>
  <si>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</si>
  <si>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</si>
  <si>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</si>
  <si>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</si>
  <si>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</si>
  <si>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</si>
  <si>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</si>
  <si>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</si>
  <si>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</si>
  <si>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</si>
  <si>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</si>
  <si>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</si>
  <si>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</si>
  <si>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</si>
  <si>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</si>
  <si>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</si>
  <si>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</si>
  <si>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</si>
  <si>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</si>
  <si>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</si>
  <si>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</si>
  <si>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</si>
  <si>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</si>
  <si>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</si>
  <si>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</si>
  <si>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</si>
  <si>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</si>
  <si>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</si>
  <si>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</si>
  <si>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</si>
  <si>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</si>
  <si>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</si>
  <si>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</si>
  <si>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</si>
  <si>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</si>
  <si>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</si>
  <si>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</si>
  <si>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</si>
  <si>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</si>
  <si>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</si>
  <si>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</si>
  <si>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</si>
  <si>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</si>
  <si>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</si>
  <si>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</si>
  <si>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</si>
  <si>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</si>
  <si>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</si>
  <si>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</si>
  <si>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</si>
  <si>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</si>
  <si>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</si>
  <si>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</si>
  <si>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</si>
  <si>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</si>
  <si>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</si>
  <si>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</si>
  <si>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</si>
  <si>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</si>
  <si>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</si>
  <si>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</si>
  <si>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</si>
  <si>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</si>
  <si>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</si>
  <si>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</si>
  <si>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</si>
  <si>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</si>
  <si>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</si>
  <si>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</si>
  <si>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</si>
  <si>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</si>
  <si>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</si>
  <si>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</si>
  <si>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</si>
  <si>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</si>
  <si>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</si>
  <si>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</si>
  <si>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</si>
  <si>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</si>
  <si>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</si>
  <si>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</si>
  <si>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</si>
  <si>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</si>
  <si>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</si>
  <si>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</si>
  <si>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</si>
  <si>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</si>
  <si>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</si>
  <si>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</si>
  <si>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</si>
  <si>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</si>
  <si>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</si>
  <si>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</si>
  <si>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</si>
  <si>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</si>
  <si>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</si>
  <si>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</si>
  <si>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</si>
  <si>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</si>
  <si>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</si>
  <si>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</si>
  <si>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</si>
  <si>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</si>
  <si>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</si>
  <si>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</si>
  <si>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</si>
  <si>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</si>
  <si>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</si>
  <si>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</si>
  <si>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</si>
  <si>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</si>
  <si>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</si>
  <si>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</si>
  <si>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</si>
  <si>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</si>
  <si>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</si>
  <si>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</si>
  <si>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</si>
  <si>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</si>
  <si>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</si>
  <si>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</si>
  <si>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</si>
  <si>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</si>
  <si>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</si>
  <si>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</si>
  <si>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</si>
  <si>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</si>
  <si>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</si>
  <si>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</si>
  <si>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</si>
  <si>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</si>
  <si>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</si>
  <si>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</si>
  <si>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</si>
  <si>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</si>
  <si>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</si>
  <si>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</si>
  <si>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</si>
  <si>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</si>
  <si>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</si>
  <si>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</si>
  <si>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</si>
  <si>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</si>
  <si>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</si>
  <si>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</si>
  <si>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</si>
  <si>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</si>
  <si>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</si>
  <si>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</si>
  <si>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</si>
  <si>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</si>
  <si>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</si>
  <si>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</si>
  <si>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</si>
  <si>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</si>
  <si>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</si>
  <si>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</si>
  <si>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</si>
  <si>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</si>
  <si>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</si>
  <si>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</si>
  <si>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</si>
  <si>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</si>
  <si>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</si>
  <si>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</si>
  <si>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</si>
  <si>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</si>
  <si>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</si>
  <si>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</si>
  <si>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</si>
  <si>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</si>
  <si>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</si>
  <si>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</si>
  <si>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</si>
  <si>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</si>
  <si>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</si>
  <si>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</si>
  <si>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</si>
  <si>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</si>
  <si>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</si>
  <si>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</si>
  <si>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</si>
  <si>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</si>
  <si>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</si>
  <si>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</si>
  <si>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</si>
  <si>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</si>
  <si>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</si>
  <si>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</si>
  <si>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</si>
  <si>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</si>
  <si>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</si>
  <si>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</si>
  <si>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</si>
  <si>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</si>
  <si>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</si>
  <si>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</si>
  <si>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</si>
  <si>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</si>
  <si>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</si>
  <si>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</si>
  <si>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</si>
  <si>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</si>
  <si>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</si>
  <si>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</si>
  <si>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</si>
  <si>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</si>
  <si>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</si>
  <si>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</si>
  <si>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</si>
  <si>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</si>
  <si>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</si>
  <si>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</si>
  <si>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</si>
  <si>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</si>
  <si>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</si>
  <si>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</si>
  <si>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</si>
  <si>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</si>
  <si>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</si>
  <si>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</si>
  <si>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</si>
  <si>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</si>
  <si>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</si>
  <si>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</si>
  <si>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</si>
  <si>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</si>
  <si>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</si>
  <si>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</si>
  <si>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</si>
  <si>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</si>
  <si>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</si>
  <si>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</si>
  <si>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</si>
  <si>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</si>
  <si>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</si>
  <si>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</si>
  <si>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</si>
  <si>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</si>
  <si>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</si>
  <si>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</si>
  <si>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</si>
  <si>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</si>
  <si>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</si>
  <si>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</si>
  <si>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</si>
  <si>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</si>
  <si>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</si>
  <si>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</si>
  <si>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</si>
  <si>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</si>
  <si>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</si>
  <si>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</si>
  <si>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</si>
  <si>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</si>
  <si>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</si>
  <si>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</si>
  <si>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</si>
  <si>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</si>
  <si>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</si>
  <si>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</si>
  <si>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</si>
  <si>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</si>
  <si>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</si>
  <si>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</si>
  <si>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</si>
  <si>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</si>
  <si>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</si>
  <si>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</si>
  <si>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</si>
  <si>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</si>
  <si>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</si>
  <si>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</si>
  <si>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</si>
  <si>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</si>
  <si>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</si>
  <si>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</si>
  <si>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</si>
  <si>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</si>
  <si>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</si>
  <si>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</si>
  <si>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</si>
  <si>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</si>
  <si>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</si>
  <si>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</si>
  <si>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</si>
  <si>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</si>
  <si>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</si>
  <si>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</si>
  <si>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</si>
  <si>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</si>
  <si>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</si>
  <si>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</si>
  <si>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</si>
  <si>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</si>
  <si>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</si>
  <si>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</si>
  <si>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</si>
  <si>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</si>
  <si>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</si>
  <si>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</si>
  <si>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</si>
  <si>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</si>
  <si>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</si>
  <si>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</si>
  <si>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</si>
  <si>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</si>
  <si>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</si>
  <si>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</si>
  <si>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</si>
  <si>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</si>
  <si>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</si>
  <si>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</si>
  <si>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</si>
  <si>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</si>
  <si>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</si>
  <si>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</si>
  <si>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</si>
  <si>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</si>
  <si>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</si>
  <si>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</si>
  <si>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</si>
  <si>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</si>
  <si>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</si>
  <si>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</si>
  <si>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</si>
  <si>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</si>
  <si>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</si>
  <si>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</si>
  <si>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</si>
  <si>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</si>
  <si>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</si>
  <si>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</si>
  <si>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</si>
  <si>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</si>
  <si>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</si>
  <si>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</si>
  <si>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</si>
  <si>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</si>
  <si>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</si>
  <si>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</si>
  <si>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</si>
  <si>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</si>
  <si>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</si>
  <si>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</si>
  <si>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</si>
  <si>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</si>
  <si>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</si>
  <si>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</si>
  <si>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</si>
  <si>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</si>
  <si>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</si>
  <si>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</si>
  <si>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</si>
  <si>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</si>
  <si>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</si>
  <si>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</si>
  <si>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</si>
  <si>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</si>
  <si>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</si>
  <si>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</si>
  <si>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</si>
  <si>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</si>
  <si>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</si>
  <si>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</si>
  <si>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</si>
  <si>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</si>
  <si>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</si>
  <si>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</si>
  <si>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</si>
  <si>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</si>
  <si>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</si>
  <si>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</si>
  <si>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</si>
  <si>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</si>
  <si>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</si>
  <si>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</si>
  <si>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</si>
  <si>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</si>
  <si>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</si>
  <si>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</si>
  <si>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</si>
  <si>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</si>
  <si>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</si>
  <si>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</si>
  <si>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</si>
  <si>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</si>
  <si>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</si>
  <si>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</si>
  <si>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</si>
  <si>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</si>
  <si>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</si>
  <si>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</si>
  <si>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</si>
  <si>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</si>
  <si>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</si>
  <si>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</si>
  <si>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</si>
  <si>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</si>
  <si>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</si>
  <si>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</si>
  <si>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</si>
  <si>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</si>
  <si>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</si>
  <si>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</si>
  <si>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</si>
  <si>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</si>
  <si>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</si>
  <si>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</si>
  <si>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</si>
  <si>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</si>
  <si>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</si>
  <si>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</si>
  <si>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</si>
  <si>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</si>
  <si>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</si>
  <si>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</si>
  <si>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</si>
  <si>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</si>
  <si>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</si>
  <si>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</si>
  <si>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</si>
  <si>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</si>
  <si>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</si>
  <si>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</si>
  <si>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</si>
  <si>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</si>
  <si>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</si>
  <si>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</si>
  <si>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</si>
  <si>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</si>
  <si>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</si>
  <si>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</si>
  <si>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</si>
  <si>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</si>
  <si>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</si>
  <si>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</si>
  <si>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</si>
  <si>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</si>
  <si>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</si>
  <si>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</si>
  <si>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</si>
  <si>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</si>
  <si>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</si>
  <si>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</si>
  <si>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</si>
  <si>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</si>
  <si>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</si>
  <si>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</si>
  <si>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</si>
  <si>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</si>
  <si>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</si>
  <si>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</si>
  <si>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</si>
  <si>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</si>
  <si>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</si>
  <si>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</si>
  <si>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</si>
  <si>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</si>
  <si>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</si>
  <si>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</si>
  <si>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</si>
  <si>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</si>
  <si>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</si>
  <si>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</si>
  <si>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</si>
  <si>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</si>
  <si>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</si>
  <si>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</si>
  <si>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</si>
  <si>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</si>
  <si>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</si>
  <si>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</si>
  <si>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</si>
  <si>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</si>
  <si>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</si>
  <si>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</si>
  <si>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</si>
  <si>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</si>
  <si>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</si>
  <si>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</si>
  <si>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</si>
  <si>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</si>
  <si>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</si>
  <si>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</si>
  <si>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</si>
  <si>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</si>
  <si>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</si>
  <si>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</si>
  <si>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</si>
  <si>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</si>
  <si>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</si>
  <si>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</si>
  <si>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</si>
  <si>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</si>
  <si>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</si>
  <si>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</si>
  <si>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</si>
  <si>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</si>
  <si>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</si>
  <si>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</si>
  <si>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</si>
  <si>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</si>
  <si>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</si>
  <si>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</si>
  <si>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</si>
  <si>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</si>
  <si>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</si>
  <si>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</si>
  <si>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</si>
  <si>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</si>
  <si>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</si>
  <si>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</si>
  <si>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</si>
  <si>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</si>
  <si>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</si>
  <si>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</si>
  <si>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</si>
  <si>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</si>
  <si>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</si>
  <si>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</si>
  <si>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</si>
  <si>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</si>
  <si>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</si>
  <si>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</si>
  <si>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</si>
  <si>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</si>
  <si>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</si>
  <si>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</si>
  <si>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</si>
  <si>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</si>
  <si>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</si>
  <si>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</si>
  <si>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</si>
  <si>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</si>
  <si>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</si>
  <si>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</si>
  <si>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</si>
  <si>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</si>
  <si>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</si>
  <si>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</si>
  <si>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</si>
  <si>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</si>
  <si>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</si>
  <si>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</si>
  <si>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</si>
  <si>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</si>
  <si>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</si>
  <si>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</si>
  <si>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</si>
  <si>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</si>
  <si>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</si>
  <si>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</si>
  <si>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</si>
  <si>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</si>
  <si>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</si>
  <si>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</si>
  <si>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</si>
  <si>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</si>
  <si>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</si>
  <si>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</si>
  <si>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</si>
  <si>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</si>
  <si>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</si>
  <si>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</si>
  <si>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</si>
  <si>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</si>
  <si>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</si>
  <si>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</si>
  <si>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</si>
  <si>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</si>
  <si>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</si>
  <si>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</si>
  <si>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</si>
  <si>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</si>
  <si>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</si>
  <si>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</si>
  <si>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</si>
  <si>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</si>
  <si>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</si>
  <si>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</si>
  <si>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</si>
  <si>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</si>
  <si>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</si>
  <si>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</si>
  <si>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</si>
  <si>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</si>
  <si>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</si>
  <si>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</si>
  <si>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</si>
  <si>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</si>
  <si>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</si>
  <si>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</si>
  <si>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</si>
  <si>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</si>
  <si>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</si>
  <si>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</si>
  <si>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</si>
  <si>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</si>
  <si>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</si>
  <si>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</si>
  <si>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</si>
  <si>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</si>
  <si>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</si>
  <si>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</si>
  <si>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</si>
  <si>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</si>
  <si>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</si>
  <si>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</si>
  <si>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</si>
  <si>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</si>
  <si>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</si>
  <si>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</si>
  <si>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</si>
  <si>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</si>
  <si>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</si>
  <si>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</si>
  <si>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</si>
  <si>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</si>
  <si>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</si>
  <si>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</si>
  <si>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</si>
  <si>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</si>
  <si>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</si>
  <si>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</si>
  <si>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</si>
  <si>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</si>
  <si>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</si>
  <si>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</si>
  <si>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</si>
  <si>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</si>
  <si>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</si>
  <si>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</si>
  <si>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</si>
  <si>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</si>
  <si>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</si>
  <si>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</si>
  <si>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</si>
  <si>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</si>
  <si>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</si>
  <si>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</si>
  <si>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</si>
  <si>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</si>
  <si>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</si>
  <si>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</si>
  <si>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</si>
  <si>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</si>
  <si>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</si>
  <si>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</si>
  <si>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</si>
  <si>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</si>
  <si>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</si>
  <si>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</si>
  <si>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</si>
  <si>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</si>
  <si>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</si>
  <si>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</si>
  <si>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</si>
  <si>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</si>
  <si>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</si>
  <si>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</si>
  <si>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</si>
  <si>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</si>
  <si>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</si>
  <si>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</si>
  <si>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</si>
  <si>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</si>
  <si>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</si>
  <si>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</si>
  <si>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</si>
  <si>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</si>
  <si>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</si>
  <si>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</si>
  <si>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</si>
  <si>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</si>
  <si>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</si>
  <si>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</si>
  <si>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</si>
  <si>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</si>
  <si>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</si>
  <si>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</si>
  <si>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</si>
  <si>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</si>
  <si>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</si>
  <si>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</si>
  <si>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</si>
  <si>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</si>
  <si>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</si>
  <si>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</si>
  <si>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</si>
  <si>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</si>
  <si>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</si>
  <si>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</si>
  <si>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</si>
  <si>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</si>
  <si>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</si>
  <si>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</si>
  <si>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</si>
  <si>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</si>
  <si>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</si>
  <si>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</si>
  <si>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</si>
  <si>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</si>
  <si>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</si>
  <si>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</si>
  <si>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</si>
  <si>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</si>
  <si>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</si>
  <si>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</si>
  <si>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</si>
  <si>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</si>
  <si>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</si>
  <si>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</si>
  <si>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</si>
  <si>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</si>
  <si>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</si>
  <si>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</si>
  <si>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</si>
  <si>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</si>
  <si>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</si>
  <si>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</si>
  <si>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</si>
  <si>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</si>
  <si>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</si>
  <si>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</si>
  <si>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</si>
  <si>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</si>
  <si>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</si>
  <si>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</si>
  <si>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</si>
  <si>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</si>
  <si>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</si>
  <si>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</si>
  <si>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</si>
  <si>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</si>
  <si>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</si>
  <si>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</si>
  <si>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</si>
  <si>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</si>
  <si>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</si>
  <si>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</si>
  <si>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</si>
  <si>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</si>
  <si>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</si>
  <si>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</si>
  <si>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</si>
  <si>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</si>
  <si>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</si>
  <si>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</si>
  <si>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</si>
  <si>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</si>
  <si>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</si>
  <si>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</si>
  <si>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</si>
  <si>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</si>
  <si>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</si>
  <si>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</si>
  <si>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</si>
  <si>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</si>
  <si>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</si>
  <si>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</si>
  <si>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</si>
  <si>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</si>
  <si>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</si>
  <si>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</si>
  <si>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</si>
  <si>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</si>
  <si>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</si>
  <si>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</si>
  <si>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</si>
  <si>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</si>
  <si>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</si>
  <si>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</si>
  <si>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</si>
  <si>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</si>
  <si>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</si>
  <si>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</si>
  <si>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</si>
  <si>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</si>
  <si>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</si>
  <si>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</si>
  <si>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</si>
  <si>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</si>
  <si>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</si>
  <si>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</si>
  <si>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</si>
  <si>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</si>
  <si>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</si>
  <si>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</si>
  <si>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</si>
  <si>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</si>
  <si>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</si>
  <si>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</si>
  <si>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</si>
  <si>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</si>
  <si>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</si>
  <si>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</si>
  <si>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</si>
  <si>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</si>
  <si>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</si>
  <si>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</si>
  <si>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</si>
  <si>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</si>
  <si>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</si>
  <si>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</si>
  <si>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</si>
  <si>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</si>
  <si>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</si>
  <si>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</si>
  <si>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</si>
  <si>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</si>
  <si>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</si>
  <si>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</si>
  <si>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</si>
  <si>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</si>
  <si>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</si>
  <si>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</si>
  <si>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</si>
  <si>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</si>
  <si>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</si>
  <si>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</si>
  <si>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</si>
  <si>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</si>
  <si>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</si>
  <si>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</si>
  <si>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</si>
  <si>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</si>
  <si>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</si>
  <si>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</si>
  <si>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</si>
  <si>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</si>
  <si>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</si>
  <si>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</si>
  <si>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</si>
  <si>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</si>
  <si>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</si>
  <si>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</si>
  <si>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</si>
  <si>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</si>
  <si>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</si>
  <si>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</si>
  <si>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</si>
  <si>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</si>
  <si>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</si>
  <si>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</si>
  <si>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</si>
  <si>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</si>
  <si>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</si>
  <si>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</si>
  <si>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</si>
  <si>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</si>
  <si>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</si>
  <si>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</si>
  <si>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</si>
  <si>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</si>
  <si>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</si>
  <si>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</si>
  <si>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</si>
  <si>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</si>
  <si>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</si>
  <si>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</si>
  <si>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</si>
  <si>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</si>
  <si>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</si>
  <si>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</si>
  <si>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</si>
  <si>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</si>
  <si>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</si>
  <si>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</si>
  <si>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</si>
  <si>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</si>
  <si>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</si>
  <si>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</si>
  <si>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</si>
  <si>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</si>
  <si>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</si>
  <si>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</si>
  <si>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</si>
  <si>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</si>
  <si>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</si>
  <si>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</si>
  <si>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</si>
  <si>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</si>
  <si>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</si>
  <si>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</si>
  <si>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</si>
  <si>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</si>
  <si>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</si>
  <si>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</si>
  <si>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</si>
  <si>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</si>
  <si>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</si>
  <si>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</si>
  <si>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</si>
  <si>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</si>
  <si>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</si>
  <si>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</si>
  <si>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</si>
  <si>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</si>
  <si>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</si>
  <si>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</si>
  <si>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</si>
  <si>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</si>
  <si>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</si>
  <si>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</si>
  <si>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</si>
  <si>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</si>
  <si>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</si>
  <si>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</si>
  <si>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</si>
  <si>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</si>
  <si>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</si>
  <si>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</si>
  <si>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</si>
  <si>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</si>
  <si>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</si>
  <si>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</si>
  <si>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</si>
  <si>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</si>
  <si>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</si>
  <si>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</si>
  <si>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</si>
  <si>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</si>
  <si>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</si>
  <si>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</si>
  <si>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</si>
  <si>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</si>
  <si>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</si>
  <si>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</si>
  <si>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</si>
  <si>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</si>
  <si>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</si>
  <si>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</si>
  <si>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</si>
  <si>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</si>
  <si>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</si>
  <si>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</si>
  <si>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</si>
  <si>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</si>
  <si>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</si>
  <si>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</si>
  <si>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</si>
  <si>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</si>
  <si>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</si>
  <si>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</si>
  <si>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</si>
  <si>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</si>
  <si>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</si>
  <si>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</si>
  <si>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</si>
  <si>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</si>
  <si>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</si>
  <si>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</si>
  <si>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</si>
  <si>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</si>
  <si>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</si>
  <si>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</si>
  <si>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</si>
  <si>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</si>
  <si>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</si>
  <si>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</si>
  <si>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</si>
  <si>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</si>
  <si>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</si>
  <si>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</si>
  <si>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</si>
  <si>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</si>
  <si>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</si>
  <si>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</si>
  <si>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</si>
  <si>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</si>
  <si>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</si>
  <si>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</si>
  <si>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</si>
  <si>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</si>
  <si>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</si>
  <si>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</si>
  <si>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</si>
  <si>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</si>
  <si>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</si>
  <si>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</si>
  <si>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</si>
  <si>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</si>
  <si>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</si>
  <si>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</si>
  <si>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</si>
  <si>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</si>
  <si>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</si>
  <si>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</si>
  <si>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</si>
  <si>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</si>
  <si>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</si>
  <si>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</si>
  <si>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</si>
  <si>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</si>
  <si>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</si>
  <si>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</si>
  <si>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</si>
  <si>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</si>
  <si>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</si>
  <si>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</si>
  <si>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</si>
  <si>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</si>
  <si>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</si>
  <si>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</si>
  <si>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</si>
  <si>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</si>
  <si>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</si>
  <si>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</si>
  <si>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</si>
  <si>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</si>
  <si>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</si>
  <si>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</si>
  <si>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</si>
  <si>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</si>
  <si>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</si>
  <si>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</si>
  <si>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</si>
  <si>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</si>
  <si>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</si>
  <si>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</si>
  <si>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</si>
  <si>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</si>
  <si>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</si>
  <si>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</si>
  <si>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</si>
  <si>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</si>
  <si>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</si>
  <si>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</si>
  <si>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</si>
  <si>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</si>
  <si>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</si>
  <si>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</si>
  <si>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</si>
  <si>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</si>
  <si>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</si>
  <si>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</si>
  <si>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</si>
  <si>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</si>
  <si>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</si>
  <si>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</si>
  <si>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</si>
  <si>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</si>
  <si>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</si>
  <si>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</si>
  <si>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</si>
  <si>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</si>
  <si>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</si>
  <si>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</si>
  <si>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</si>
  <si>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</si>
  <si>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</si>
  <si>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</si>
  <si>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</si>
  <si>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</si>
  <si>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</si>
  <si>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</si>
  <si>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</si>
  <si>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</si>
  <si>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</si>
  <si>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</si>
  <si>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</si>
  <si>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</si>
  <si>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</si>
  <si>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</si>
  <si>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</si>
  <si>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</si>
  <si>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</si>
  <si>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</si>
  <si>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</si>
  <si>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</si>
  <si>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</si>
  <si>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</si>
  <si>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</si>
  <si>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</si>
  <si>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</si>
  <si>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</si>
  <si>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</si>
  <si>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</si>
  <si>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</si>
  <si>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</si>
  <si>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</si>
  <si>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</si>
  <si>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</si>
  <si>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</si>
  <si>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</si>
  <si>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</si>
  <si>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</si>
  <si>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</si>
  <si>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</si>
  <si>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</si>
  <si>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</si>
  <si>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</si>
  <si>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</si>
  <si>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</si>
  <si>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</si>
  <si>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</si>
  <si>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</si>
  <si>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</si>
  <si>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</si>
  <si>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</si>
  <si>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</si>
  <si>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</si>
  <si>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</si>
  <si>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</si>
  <si>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</si>
  <si>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</si>
  <si>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</si>
  <si>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</si>
  <si>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</si>
  <si>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</si>
  <si>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</si>
  <si>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</si>
  <si>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</si>
  <si>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</si>
  <si>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</si>
  <si>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</si>
  <si>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</si>
  <si>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</si>
  <si>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</si>
  <si>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</si>
  <si>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</si>
  <si>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</si>
  <si>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</si>
  <si>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</si>
  <si>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</si>
  <si>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</si>
  <si>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</si>
  <si>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</si>
  <si>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</si>
  <si>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</si>
  <si>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</si>
  <si>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</si>
  <si>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</si>
  <si>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</si>
  <si>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</si>
  <si>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</si>
  <si>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</si>
  <si>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</si>
  <si>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</si>
  <si>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</si>
  <si>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</si>
  <si>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</si>
  <si>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</si>
  <si>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</si>
  <si>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</si>
  <si>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</si>
  <si>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</si>
  <si>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</si>
  <si>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</si>
  <si>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</si>
  <si>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</si>
  <si>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</si>
  <si>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</si>
  <si>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</si>
  <si>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</si>
  <si>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</si>
  <si>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</si>
  <si>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</si>
  <si>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</si>
  <si>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</si>
  <si>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</si>
  <si>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</si>
  <si>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</si>
  <si>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</si>
  <si>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</si>
  <si>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</si>
  <si>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</si>
  <si>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</si>
  <si>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</si>
  <si>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</si>
  <si>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</si>
  <si>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</si>
  <si>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</si>
  <si>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</si>
  <si>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</si>
  <si>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</si>
  <si>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</si>
  <si>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</si>
  <si>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</si>
  <si>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</si>
  <si>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</si>
  <si>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</si>
  <si>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</si>
  <si>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</si>
  <si>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</si>
  <si>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</si>
  <si>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</si>
  <si>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</si>
  <si>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</si>
  <si>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</si>
  <si>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</si>
  <si>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</si>
  <si>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</si>
  <si>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</si>
  <si>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</si>
  <si>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</si>
  <si>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</si>
  <si>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</si>
  <si>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</si>
  <si>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</si>
  <si>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</si>
  <si>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</si>
  <si>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</si>
  <si>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</si>
  <si>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</si>
  <si>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</si>
  <si>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</si>
  <si>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</si>
  <si>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</si>
  <si>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</si>
  <si>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</si>
  <si>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</si>
  <si>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</si>
  <si>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</si>
  <si>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</si>
  <si>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</si>
  <si>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</si>
  <si>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</si>
  <si>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</si>
  <si>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</si>
  <si>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</si>
  <si>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</si>
  <si>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</si>
  <si>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</si>
  <si>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</si>
  <si>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</si>
  <si>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</si>
  <si>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</si>
  <si>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</si>
  <si>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</si>
  <si>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</si>
  <si>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</si>
  <si>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</si>
  <si>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</si>
  <si>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</si>
  <si>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</si>
  <si>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</si>
  <si>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</si>
  <si>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</si>
  <si>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</si>
  <si>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</si>
  <si>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</si>
  <si>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</si>
  <si>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</si>
  <si>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</si>
  <si>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</si>
  <si>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</si>
  <si>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</si>
  <si>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</si>
  <si>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</si>
  <si>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</si>
  <si>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</si>
  <si>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</si>
  <si>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</si>
  <si>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</si>
  <si>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</si>
  <si>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</si>
  <si>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</si>
  <si>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</si>
  <si>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</si>
  <si>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</si>
  <si>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</si>
  <si>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</si>
  <si>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</si>
  <si>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</si>
  <si>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</si>
  <si>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</si>
  <si>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</si>
  <si>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</si>
  <si>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</si>
  <si>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</si>
  <si>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</si>
  <si>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</si>
  <si>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</si>
  <si>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</si>
  <si>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</si>
  <si>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</si>
  <si>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</si>
  <si>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</si>
  <si>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</si>
  <si>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</si>
  <si>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</si>
  <si>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</si>
  <si>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</si>
  <si>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</si>
  <si>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</si>
  <si>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</si>
  <si>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</si>
  <si>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</si>
  <si>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</si>
  <si>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</si>
  <si>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</si>
  <si>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</si>
  <si>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</si>
  <si>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</si>
  <si>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</si>
  <si>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</si>
  <si>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</si>
  <si>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</si>
  <si>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</si>
  <si>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</si>
  <si>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</si>
  <si>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</si>
  <si>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</si>
  <si>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</si>
  <si>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</si>
  <si>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</si>
  <si>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</si>
  <si>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</si>
  <si>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</si>
  <si>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</si>
  <si>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</si>
  <si>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</si>
  <si>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</si>
  <si>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</si>
  <si>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</si>
  <si>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</si>
  <si>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</si>
  <si>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</si>
  <si>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</si>
  <si>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</si>
  <si>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</si>
  <si>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</si>
  <si>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</si>
  <si>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</si>
  <si>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</si>
  <si>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</si>
  <si>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</si>
  <si>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</si>
  <si>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</si>
  <si>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</si>
  <si>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</si>
  <si>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</si>
  <si>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</si>
  <si>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</si>
  <si>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</si>
  <si>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</si>
  <si>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</si>
  <si>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</si>
  <si>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</si>
  <si>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</si>
  <si>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</si>
  <si>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</si>
  <si>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</si>
  <si>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</si>
  <si>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</si>
  <si>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</si>
  <si>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</si>
  <si>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</si>
  <si>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</si>
  <si>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</si>
  <si>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</si>
  <si>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</si>
  <si>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</si>
  <si>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</si>
  <si>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</si>
  <si>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</si>
  <si>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</si>
  <si>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</si>
  <si>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</si>
  <si>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</si>
  <si>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</si>
  <si>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</si>
  <si>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</si>
  <si>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</si>
  <si>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</si>
  <si>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</si>
  <si>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</si>
  <si>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</si>
  <si>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</si>
  <si>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</si>
  <si>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</si>
  <si>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</si>
  <si>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</si>
  <si>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</si>
  <si>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</si>
  <si>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</si>
  <si>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</si>
  <si>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</si>
  <si>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</si>
  <si>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</si>
  <si>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</si>
  <si>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</si>
  <si>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</si>
  <si>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</si>
  <si>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</si>
  <si>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</si>
  <si>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</si>
  <si>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</si>
  <si>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</si>
  <si>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</si>
  <si>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</si>
  <si>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</si>
  <si>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</si>
  <si>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</si>
  <si>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</si>
  <si>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</si>
  <si>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</si>
  <si>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</si>
  <si>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</si>
  <si>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</si>
  <si>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</si>
  <si>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</si>
  <si>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</si>
  <si>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</si>
  <si>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</si>
  <si>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</si>
  <si>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</si>
  <si>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</si>
  <si>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</si>
  <si>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</si>
  <si>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</si>
  <si>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</si>
  <si>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</si>
  <si>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</si>
  <si>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</si>
  <si>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</si>
  <si>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</si>
  <si>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</si>
  <si>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</si>
  <si>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</si>
  <si>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</si>
  <si>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</si>
  <si>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</si>
  <si>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</si>
  <si>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</si>
  <si>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</si>
  <si>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</si>
  <si>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</si>
  <si>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</si>
  <si>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</si>
  <si>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</si>
  <si>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</si>
  <si>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</si>
  <si>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</si>
  <si>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</si>
  <si>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</si>
  <si>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</si>
  <si>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</si>
  <si>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</si>
  <si>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</si>
  <si>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</si>
  <si>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</si>
  <si>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</si>
  <si>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</si>
  <si>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</si>
  <si>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</si>
  <si>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</si>
  <si>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</si>
  <si>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</si>
  <si>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</si>
  <si>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</si>
  <si>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</si>
  <si>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</si>
  <si>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</si>
  <si>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</si>
  <si>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</si>
  <si>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</si>
  <si>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</si>
  <si>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</si>
  <si>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</si>
  <si>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</si>
  <si>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</si>
  <si>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</si>
  <si>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</si>
  <si>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</si>
  <si>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</si>
  <si>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</si>
  <si>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</si>
  <si>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</si>
  <si>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</si>
  <si>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</si>
  <si>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</si>
  <si>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</si>
  <si>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</si>
  <si>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</si>
  <si>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</si>
  <si>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</si>
  <si>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</si>
  <si>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</si>
  <si>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</si>
  <si>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</si>
  <si>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</si>
  <si>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</si>
  <si>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</si>
  <si>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</si>
  <si>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</si>
  <si>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</si>
  <si>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</si>
  <si>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</si>
  <si>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</si>
  <si>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</si>
  <si>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</si>
  <si>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</si>
  <si>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</si>
  <si>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</si>
  <si>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</si>
  <si>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</si>
  <si>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</si>
  <si>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</si>
  <si>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</si>
  <si>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</si>
  <si>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</si>
  <si>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</si>
  <si>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</si>
  <si>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</si>
  <si>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</si>
  <si>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</si>
  <si>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</si>
  <si>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</si>
  <si>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</si>
  <si>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</si>
  <si>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</si>
  <si>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</si>
  <si>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</si>
  <si>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</si>
  <si>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</si>
  <si>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</si>
  <si>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</si>
  <si>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</si>
  <si>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</si>
  <si>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</si>
  <si>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</si>
  <si>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</si>
  <si>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</si>
  <si>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</si>
  <si>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</si>
  <si>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</si>
  <si>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</si>
  <si>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</si>
  <si>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</si>
  <si>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</si>
  <si>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</si>
  <si>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</si>
  <si>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</si>
  <si>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</si>
  <si>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</si>
  <si>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</si>
  <si>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</si>
  <si>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</si>
  <si>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</si>
  <si>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</si>
  <si>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</si>
  <si>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</si>
  <si>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</si>
  <si>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</si>
  <si>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</si>
  <si>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</si>
  <si>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</si>
  <si>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</si>
  <si>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</si>
  <si>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</si>
  <si>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</si>
  <si>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</si>
  <si>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</si>
  <si>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</si>
  <si>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</si>
  <si>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</si>
  <si>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</si>
  <si>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</si>
  <si>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</si>
  <si>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</si>
  <si>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</si>
  <si>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</si>
  <si>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</si>
  <si>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</si>
  <si>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</si>
  <si>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</si>
  <si>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</si>
  <si>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</si>
  <si>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</si>
  <si>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</si>
  <si>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</si>
  <si>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</si>
  <si>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</si>
  <si>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</si>
  <si>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</si>
  <si>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</si>
  <si>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</si>
  <si>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</si>
  <si>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</si>
  <si>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</si>
  <si>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</si>
  <si>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</si>
  <si>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</si>
  <si>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</si>
  <si>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</si>
  <si>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</si>
  <si>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</si>
  <si>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</si>
  <si>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</si>
  <si>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</si>
  <si>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</si>
  <si>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</si>
  <si>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</si>
  <si>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</si>
  <si>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</si>
  <si>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</si>
  <si>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</si>
  <si>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</si>
  <si>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</si>
  <si>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</si>
  <si>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</si>
  <si>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</si>
  <si>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</si>
  <si>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</si>
  <si>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</si>
  <si>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</si>
  <si>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</si>
  <si>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</si>
  <si>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</si>
  <si>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</si>
  <si>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</si>
  <si>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</si>
  <si>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</si>
  <si>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</si>
  <si>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</si>
  <si>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</si>
  <si>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</si>
  <si>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</si>
  <si>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</si>
  <si>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</si>
  <si>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</si>
  <si>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</si>
  <si>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</si>
  <si>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</si>
  <si>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</si>
  <si>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</si>
  <si>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</si>
  <si>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</si>
  <si>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</si>
  <si>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</si>
  <si>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</si>
  <si>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</si>
  <si>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</si>
  <si>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</si>
  <si>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</si>
  <si>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</si>
  <si>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</si>
  <si>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</si>
  <si>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</si>
  <si>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</si>
  <si>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</si>
  <si>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</si>
  <si>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</si>
  <si>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</si>
  <si>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</si>
  <si>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</si>
  <si>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</si>
  <si>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</si>
  <si>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</si>
  <si>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</si>
  <si>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</si>
  <si>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</si>
  <si>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</si>
  <si>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</si>
  <si>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</si>
  <si>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</si>
  <si>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</si>
  <si>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</si>
  <si>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</si>
  <si>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</si>
  <si>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</si>
  <si>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</si>
  <si>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</si>
  <si>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</si>
  <si>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</si>
  <si>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</si>
  <si>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</si>
  <si>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</si>
  <si>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</si>
  <si>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</si>
  <si>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</si>
  <si>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</si>
  <si>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</si>
  <si>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</si>
  <si>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</si>
  <si>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</si>
  <si>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</si>
  <si>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</si>
  <si>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</si>
  <si>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</si>
  <si>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</si>
  <si>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</si>
  <si>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</si>
  <si>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</si>
  <si>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</si>
  <si>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</si>
  <si>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</si>
  <si>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</si>
  <si>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</si>
  <si>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</si>
  <si>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</si>
  <si>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</si>
  <si>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</si>
  <si>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</si>
  <si>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</si>
  <si>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</si>
  <si>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</si>
  <si>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</si>
  <si>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</si>
  <si>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</si>
  <si>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</si>
  <si>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</si>
  <si>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</si>
  <si>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</si>
  <si>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</si>
  <si>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</si>
  <si>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</si>
  <si>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</si>
  <si>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</si>
  <si>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</si>
  <si>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</si>
  <si>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</si>
  <si>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</si>
  <si>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</si>
  <si>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</si>
  <si>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</si>
  <si>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</si>
  <si>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</si>
  <si>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</si>
  <si>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</si>
  <si>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</si>
  <si>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</si>
  <si>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</si>
  <si>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</si>
  <si>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</si>
  <si>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</si>
  <si>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</si>
  <si>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</si>
  <si>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</si>
  <si>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</si>
  <si>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</si>
  <si>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</si>
  <si>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</si>
  <si>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</si>
  <si>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</si>
  <si>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</si>
  <si>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</si>
  <si>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</si>
  <si>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</si>
  <si>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</si>
  <si>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</si>
  <si>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</si>
  <si>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</si>
  <si>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</si>
  <si>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</si>
  <si>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</si>
  <si>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</si>
  <si>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</si>
  <si>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</si>
  <si>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</si>
  <si>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</si>
  <si>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</si>
  <si>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</si>
  <si>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</si>
  <si>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</si>
  <si>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</si>
  <si>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</si>
  <si>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</si>
  <si>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</si>
  <si>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</si>
  <si>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</si>
  <si>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</si>
  <si>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</si>
  <si>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</si>
  <si>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</si>
  <si>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</si>
  <si>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</si>
  <si>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</si>
  <si>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</si>
  <si>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</si>
  <si>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</si>
  <si>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</si>
  <si>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</si>
  <si>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</si>
  <si>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</si>
  <si>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</si>
  <si>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</si>
  <si>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</si>
  <si>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</si>
  <si>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</si>
  <si>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</si>
  <si>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</si>
  <si>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</si>
  <si>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</si>
  <si>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</si>
  <si>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</si>
  <si>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</si>
  <si>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</si>
  <si>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</si>
  <si>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</si>
  <si>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</si>
  <si>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</si>
  <si>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</si>
  <si>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</si>
  <si>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</si>
  <si>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</si>
  <si>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</si>
  <si>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</si>
  <si>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</si>
  <si>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</si>
  <si>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</si>
  <si>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</si>
  <si>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</si>
  <si>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</si>
  <si>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</si>
  <si>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</si>
  <si>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</si>
  <si>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</si>
  <si>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</si>
  <si>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</si>
  <si>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</si>
  <si>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</si>
  <si>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</si>
  <si>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</si>
  <si>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</si>
  <si>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</si>
  <si>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</si>
  <si>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</si>
  <si>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</si>
  <si>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</si>
  <si>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</si>
  <si>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</si>
  <si>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</si>
  <si>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</si>
  <si>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</si>
  <si>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</si>
  <si>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</si>
  <si>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</si>
  <si>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</si>
  <si>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</si>
  <si>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</si>
  <si>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</si>
  <si>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</si>
  <si>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</si>
  <si>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</si>
  <si>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</si>
  <si>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</si>
  <si>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</si>
  <si>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</si>
  <si>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</si>
  <si>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</si>
  <si>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</si>
  <si>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</si>
  <si>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</si>
  <si>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</si>
  <si>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</si>
  <si>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</si>
  <si>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</si>
  <si>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</si>
  <si>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</si>
  <si>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</si>
  <si>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</si>
  <si>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</si>
  <si>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</si>
  <si>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</si>
  <si>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</si>
  <si>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</si>
  <si>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</si>
  <si>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</si>
  <si>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</si>
  <si>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</si>
  <si>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</si>
  <si>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</si>
  <si>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</si>
  <si>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</si>
  <si>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</si>
  <si>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</si>
  <si>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</si>
  <si>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</si>
  <si>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</si>
  <si>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</si>
  <si>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</si>
  <si>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</si>
  <si>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</si>
  <si>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</si>
  <si>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</si>
  <si>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</si>
  <si>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</si>
  <si>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</si>
  <si>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</si>
  <si>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</si>
  <si>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</si>
  <si>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</si>
  <si>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</si>
  <si>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</si>
  <si>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</si>
  <si>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</si>
  <si>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</si>
  <si>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</si>
  <si>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</si>
  <si>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</si>
  <si>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</si>
  <si>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</si>
  <si>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</si>
  <si>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</si>
  <si>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</si>
  <si>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</si>
  <si>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</si>
  <si>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</si>
  <si>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</si>
  <si>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</si>
  <si>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</si>
  <si>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</si>
  <si>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</si>
  <si>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</si>
  <si>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</si>
  <si>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</si>
  <si>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</si>
  <si>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</si>
  <si>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</si>
  <si>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</si>
  <si>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</si>
  <si>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</si>
  <si>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</si>
  <si>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</si>
  <si>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</si>
  <si>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</si>
  <si>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</si>
  <si>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</si>
  <si>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</si>
  <si>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</si>
  <si>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</si>
  <si>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</si>
  <si>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</si>
  <si>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</si>
  <si>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</si>
  <si>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</si>
  <si>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</si>
  <si>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</si>
  <si>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</si>
  <si>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</si>
  <si>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</si>
  <si>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</si>
  <si>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</si>
  <si>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</si>
  <si>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</si>
  <si>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</si>
  <si>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</si>
  <si>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</si>
  <si>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</si>
  <si>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</si>
  <si>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</si>
  <si>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</si>
  <si>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</si>
  <si>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</si>
  <si>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</si>
  <si>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</si>
  <si>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</si>
  <si>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</si>
  <si>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</si>
  <si>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</si>
  <si>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</si>
  <si>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</si>
  <si>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</si>
  <si>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</si>
  <si>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</si>
  <si>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</si>
  <si>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</si>
  <si>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</si>
  <si>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</si>
  <si>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</si>
  <si>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</si>
  <si>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</si>
  <si>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</si>
  <si>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</si>
  <si>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</si>
  <si>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</si>
  <si>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</si>
  <si>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</si>
  <si>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</si>
  <si>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</si>
  <si>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</si>
  <si>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</si>
  <si>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</si>
  <si>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</si>
  <si>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</si>
  <si>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</si>
  <si>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</si>
  <si>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</si>
  <si>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</si>
  <si>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</si>
  <si>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</si>
  <si>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</si>
  <si>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</si>
  <si>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</si>
  <si>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</si>
  <si>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</si>
  <si>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</si>
  <si>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</si>
  <si>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</si>
  <si>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</si>
  <si>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</si>
  <si>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</si>
  <si>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</si>
  <si>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</si>
  <si>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</si>
  <si>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</si>
  <si>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</si>
  <si>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</si>
  <si>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</si>
  <si>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</si>
  <si>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</si>
  <si>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</si>
  <si>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</si>
  <si>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</si>
  <si>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</si>
  <si>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</si>
  <si>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</si>
  <si>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</si>
  <si>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</si>
  <si>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</si>
  <si>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</si>
  <si>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</si>
  <si>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</si>
  <si>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</si>
  <si>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</si>
  <si>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</si>
  <si>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</si>
  <si>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</si>
  <si>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</si>
  <si>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</si>
  <si>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</si>
  <si>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</si>
  <si>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</si>
  <si>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</si>
  <si>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</si>
  <si>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</si>
  <si>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</si>
  <si>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</si>
  <si>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</si>
  <si>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</si>
  <si>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</si>
  <si>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</si>
  <si>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</si>
  <si>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</si>
  <si>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</si>
  <si>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</si>
  <si>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</si>
  <si>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</si>
  <si>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</si>
  <si>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</si>
  <si>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</si>
  <si>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</si>
  <si>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</si>
  <si>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</si>
  <si>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</si>
  <si>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</si>
  <si>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</si>
  <si>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</si>
  <si>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</si>
  <si>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</si>
  <si>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</si>
  <si>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</si>
  <si>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MJ kgDM-1</t>
  </si>
  <si>
    <t>Hutton's group (2020)</t>
  </si>
  <si>
    <t>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</si>
</sst>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122</v>
      </c>
    </row>
    <row r="29" spans="1:3" x14ac:dyDescent="0.35">
      <c r="A29" s="10" t="s">
        <v>121</v>
      </c>
      <c r="B29" s="8">
        <v>15</v>
      </c>
      <c r="C29" s="1" t="s">
        <v>17</v>
      </c>
    </row>
    <row r="30" spans="1:3" ht="6.65" customHeight="1" x14ac:dyDescent="0.35">
      <c r="A30" s="3"/>
    </row>
    <row r="31" spans="1:3" x14ac:dyDescent="0.35">
      <c r="A31" s="10" t="s">
        <v>120</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118</v>
      </c>
      <c r="B40" s="6">
        <v>43692</v>
      </c>
    </row>
    <row r="42" spans="1:9" x14ac:dyDescent="0.35">
      <c r="A42" s="48" t="s">
        <v>89</v>
      </c>
      <c r="B42" s="48" t="s">
        <v>90</v>
      </c>
      <c r="C42" s="48" t="s">
        <v>91</v>
      </c>
      <c r="D42" s="48" t="s">
        <v>96</v>
      </c>
      <c r="E42" s="48" t="s">
        <v>97</v>
      </c>
      <c r="F42" s="48" t="s">
        <v>98</v>
      </c>
      <c r="G42" s="48" t="s">
        <v>99</v>
      </c>
      <c r="H42" s="48" t="s">
        <v>111</v>
      </c>
    </row>
    <row r="43" spans="1:9" x14ac:dyDescent="0.3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3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111</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110</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1.04*1.05</f>
        <v>1.0920000000000001</v>
      </c>
    </row>
    <row r="59" spans="1:8" x14ac:dyDescent="0.35">
      <c r="A59" s="4" t="s">
        <v>5</v>
      </c>
      <c r="B59" s="4">
        <v>295</v>
      </c>
      <c r="C59" s="4">
        <v>280</v>
      </c>
      <c r="D59" s="52">
        <v>0.8</v>
      </c>
      <c r="E59" s="53">
        <f>1-D59</f>
        <v>0.19999999999999996</v>
      </c>
      <c r="F59" s="4">
        <v>0.15</v>
      </c>
      <c r="G59" s="4">
        <v>12.05</v>
      </c>
      <c r="H59" s="4">
        <f>0.86*1.05</f>
        <v>0.90300000000000002</v>
      </c>
    </row>
    <row r="60" spans="1:8" x14ac:dyDescent="0.35">
      <c r="A60" s="4" t="s">
        <v>8</v>
      </c>
      <c r="B60" s="4">
        <v>550</v>
      </c>
      <c r="C60" s="4">
        <v>550</v>
      </c>
      <c r="D60" s="52">
        <v>1</v>
      </c>
      <c r="E60" s="53">
        <f>1-D60</f>
        <v>0</v>
      </c>
      <c r="F60" s="4">
        <v>0.12</v>
      </c>
      <c r="G60" s="4">
        <v>21.95</v>
      </c>
      <c r="H60" s="4">
        <f>1.04*1.05</f>
        <v>1.0920000000000001</v>
      </c>
    </row>
    <row r="62" spans="1:8" x14ac:dyDescent="0.35">
      <c r="A62" s="3" t="s">
        <v>106</v>
      </c>
    </row>
    <row r="63" spans="1:8" x14ac:dyDescent="0.35">
      <c r="A63" s="5" t="s">
        <v>107</v>
      </c>
      <c r="B63" s="4">
        <v>23</v>
      </c>
    </row>
    <row r="64" spans="1:8" ht="9.65" customHeight="1" x14ac:dyDescent="0.35">
      <c r="A64" s="3"/>
    </row>
    <row r="65" spans="1:2" x14ac:dyDescent="0.35">
      <c r="A65" s="4" t="s">
        <v>103</v>
      </c>
      <c r="B65" s="4" t="s">
        <v>104</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105</v>
      </c>
      <c r="B69" s="4">
        <v>780</v>
      </c>
    </row>
    <row r="70" spans="1:2" x14ac:dyDescent="0.35">
      <c r="A70" s="4" t="s">
        <v>61</v>
      </c>
      <c r="B70" s="4">
        <v>550</v>
      </c>
    </row>
    <row r="71" spans="1:2" x14ac:dyDescent="0.35">
      <c r="A71" s="4" t="s">
        <v>153</v>
      </c>
      <c r="B71" s="4">
        <v>500</v>
      </c>
    </row>
    <row r="72" spans="1:2" x14ac:dyDescent="0.35">
      <c r="A72" s="4" t="s">
        <v>63</v>
      </c>
      <c r="B72" s="4">
        <v>520</v>
      </c>
    </row>
    <row r="75" spans="1:2" x14ac:dyDescent="0.35">
      <c r="A75" s="3" t="s">
        <v>112</v>
      </c>
    </row>
    <row r="76" spans="1:2" x14ac:dyDescent="0.35">
      <c r="A76" s="5" t="s">
        <v>167</v>
      </c>
      <c r="B76" s="4">
        <v>80000</v>
      </c>
    </row>
    <row r="78" spans="1:2" x14ac:dyDescent="0.35">
      <c r="A78" s="5" t="s">
        <v>168</v>
      </c>
      <c r="B78" s="4">
        <v>80000</v>
      </c>
    </row>
    <row r="80" spans="1:2" x14ac:dyDescent="0.35">
      <c r="A80" s="5" t="s">
        <v>113</v>
      </c>
      <c r="B80" s="52">
        <v>0.09</v>
      </c>
    </row>
    <row r="82" spans="1:2" x14ac:dyDescent="0.35">
      <c r="A82" s="5" t="s">
        <v>114</v>
      </c>
      <c r="B82" s="52">
        <v>3.5000000000000003E-2</v>
      </c>
    </row>
    <row r="84" spans="1:2" x14ac:dyDescent="0.35">
      <c r="A84" s="5" t="s">
        <v>115</v>
      </c>
      <c r="B84" s="4">
        <v>2.3E-2</v>
      </c>
    </row>
    <row r="86" spans="1:2" x14ac:dyDescent="0.35">
      <c r="A86" s="5" t="s">
        <v>169</v>
      </c>
      <c r="B86" s="4">
        <v>28</v>
      </c>
    </row>
    <row r="88" spans="1:2" x14ac:dyDescent="0.35">
      <c r="A88" s="5" t="s">
        <v>116</v>
      </c>
      <c r="B88" s="52">
        <v>0.09</v>
      </c>
    </row>
    <row r="90" spans="1:2" x14ac:dyDescent="0.3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148</v>
      </c>
    </row>
    <row r="8" spans="1:2" x14ac:dyDescent="0.35">
      <c r="A8" s="4" t="s">
        <v>147</v>
      </c>
      <c r="B8" s="46">
        <v>0.05</v>
      </c>
    </row>
    <row r="10" spans="1:2" x14ac:dyDescent="0.35">
      <c r="A10" s="3" t="s">
        <v>146</v>
      </c>
    </row>
    <row r="11" spans="1:2" x14ac:dyDescent="0.35">
      <c r="A11" s="4" t="s">
        <v>2449</v>
      </c>
      <c r="B11" s="46">
        <v>0.5</v>
      </c>
    </row>
    <row r="12" spans="1:2" x14ac:dyDescent="0.35">
      <c r="A12" s="4" t="s">
        <v>2450</v>
      </c>
      <c r="B12" s="46">
        <v>0</v>
      </c>
    </row>
    <row r="14" spans="1:2" x14ac:dyDescent="0.35">
      <c r="A14" s="3" t="s">
        <v>154</v>
      </c>
    </row>
    <row r="15" spans="1:2" x14ac:dyDescent="0.35">
      <c r="A15" s="4" t="s">
        <v>23</v>
      </c>
      <c r="B15" s="46">
        <v>0.02</v>
      </c>
    </row>
    <row r="17" spans="1:2" x14ac:dyDescent="0.35">
      <c r="A17" s="3" t="s">
        <v>123</v>
      </c>
    </row>
    <row r="18" spans="1:2" x14ac:dyDescent="0.3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3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3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35">
      <c r="A18" s="54"/>
      <c r="B18" s="63"/>
      <c r="C18" s="56">
        <f>INT($C$6)+1.045</f>
        <v>2.0449999999999999</v>
      </c>
      <c r="D18" s="84"/>
      <c r="E18" s="79"/>
      <c r="F18" s="79"/>
      <c r="G18" s="84"/>
      <c r="H18" s="87" t="s">
        <v>194</v>
      </c>
      <c r="I18" s="90">
        <v>1</v>
      </c>
      <c r="J18" s="366" t="s">
        <v>2425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35">
      <c r="A21" s="54"/>
      <c r="B21" s="63"/>
      <c r="C21" s="56">
        <f>INT($C$6)+1.045</f>
        <v>2.0449999999999999</v>
      </c>
      <c r="D21" s="84"/>
      <c r="E21" s="79"/>
      <c r="F21" s="79"/>
      <c r="G21" s="84"/>
      <c r="H21" s="87" t="s">
        <v>195</v>
      </c>
      <c r="I21" s="110">
        <v>1</v>
      </c>
      <c r="J21" s="367" t="s">
        <v>2424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15" customHeight="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3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5" customHeight="1" outlineLevel="2" x14ac:dyDescent="0.3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3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3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3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3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3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3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3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3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3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3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3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3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3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3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3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3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15" customHeight="1" outlineLevel="3" x14ac:dyDescent="0.3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15" customHeight="1" outlineLevel="2" x14ac:dyDescent="0.3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15" customHeight="1" outlineLevel="1" x14ac:dyDescent="0.3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15" customHeight="1" x14ac:dyDescent="0.3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3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3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3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3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3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3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3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3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abSelected="1" zoomScale="91" zoomScaleNormal="91" workbookViewId="0">
      <selection activeCell="P387" sqref="P387:Q401"/>
    </sheetView>
  </sheetViews>
  <sheetFormatPr defaultColWidth="9.1796875" defaultRowHeight="14.5" outlineLevelRow="4" outlineLevelCol="2" x14ac:dyDescent="0.35"/>
  <cols>
    <col min="1" max="1" width="4.7265625" customWidth="1"/>
    <col min="2" max="2" width="2.7265625" customWidth="1"/>
    <col min="3" max="3" width="5.453125" customWidth="1" outlineLevel="2"/>
    <col min="4" max="4" width="1.7265625" customWidth="1"/>
    <col min="5" max="6" width="9.1796875" customWidth="1" outlineLevel="1"/>
    <col min="7" max="7" width="1.7265625"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collapsed="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194</v>
      </c>
      <c r="I18" s="337">
        <v>44291</v>
      </c>
      <c r="J18" s="370" t="s">
        <v>2475</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195</v>
      </c>
      <c r="I21" s="329">
        <v>44291</v>
      </c>
      <c r="J21" s="367" t="s">
        <v>2477</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15" customHeight="1" collapsed="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collapsed="1" x14ac:dyDescent="0.3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hidden="1" customHeight="1" outlineLevel="2" x14ac:dyDescent="0.3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3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3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3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3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hidden="1" customHeight="1" outlineLevel="2" x14ac:dyDescent="0.3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3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3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15" hidden="1" customHeight="1" outlineLevel="2" x14ac:dyDescent="0.3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3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3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3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3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3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3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3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3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15" hidden="1" customHeight="1" outlineLevel="3" x14ac:dyDescent="0.3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3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15" hidden="1" customHeight="1" outlineLevel="3" x14ac:dyDescent="0.3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3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3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3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3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3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3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3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3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3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3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3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3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3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3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15" hidden="1" customHeight="1" outlineLevel="2" x14ac:dyDescent="0.3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15" hidden="1" customHeight="1" outlineLevel="2" x14ac:dyDescent="0.3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15" customHeight="1" outlineLevel="1" x14ac:dyDescent="0.3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15" customHeight="1" collapsed="1" x14ac:dyDescent="0.3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3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3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15" customHeight="1" thickBot="1" x14ac:dyDescent="0.4">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15" customHeight="1" outlineLevel="1" collapsed="1" x14ac:dyDescent="0.3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3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49999999999999" customHeight="1" x14ac:dyDescent="0.3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49999999999999" customHeight="1" outlineLevel="1" x14ac:dyDescent="0.3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15" customHeight="1" outlineLevel="2" x14ac:dyDescent="0.3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3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3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3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3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5" customHeight="1" outlineLevel="2" x14ac:dyDescent="0.3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3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3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3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15" customHeight="1" outlineLevel="3" x14ac:dyDescent="0.3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3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3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3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3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3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3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3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3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3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3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3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3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3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3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3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3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3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3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3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35">
      <c r="A117" s="54"/>
      <c r="B117" s="63"/>
      <c r="C117" s="98">
        <f>INT($C$86+3)</f>
        <v>4</v>
      </c>
      <c r="D117" s="84"/>
      <c r="E117" s="79"/>
      <c r="F117" s="79"/>
      <c r="G117" s="84"/>
      <c r="H117" s="87" t="s">
        <v>271</v>
      </c>
      <c r="I117" s="108">
        <v>50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3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15" customHeight="1" outlineLevel="2" x14ac:dyDescent="0.3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3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15" customHeight="1" outlineLevel="3" x14ac:dyDescent="0.3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3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3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3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3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3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3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3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3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3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3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customHeight="1" outlineLevel="2" x14ac:dyDescent="0.3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3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15" customHeight="1" outlineLevel="3" x14ac:dyDescent="0.3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3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3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3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3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3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3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3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3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15" customHeight="1" outlineLevel="2" x14ac:dyDescent="0.3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15" customHeight="1" outlineLevel="2" x14ac:dyDescent="0.3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15" customHeight="1" outlineLevel="1" x14ac:dyDescent="0.3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15" customHeight="1" collapsed="1" x14ac:dyDescent="0.3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3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3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15" customHeight="1" thickBot="1" x14ac:dyDescent="0.4">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15" customHeight="1" outlineLevel="1" collapsed="1" x14ac:dyDescent="0.3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3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49999999999999" customHeight="1" x14ac:dyDescent="0.3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49999999999999" customHeight="1" outlineLevel="1" collapsed="1" x14ac:dyDescent="0.3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15" hidden="1" customHeight="1" outlineLevel="2" x14ac:dyDescent="0.3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3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3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3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3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5" hidden="1" customHeight="1" outlineLevel="2" x14ac:dyDescent="0.3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3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3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3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3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15" customHeight="1" outlineLevel="3" x14ac:dyDescent="0.3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35">
      <c r="A166" s="54"/>
      <c r="B166" s="63"/>
      <c r="C166" s="98">
        <f>INT($C$153)+2</f>
        <v>3</v>
      </c>
      <c r="D166" s="84"/>
      <c r="E166" s="79"/>
      <c r="F166" s="79"/>
      <c r="G166" s="84"/>
      <c r="H166" s="148" t="s">
        <v>290</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3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collapsed="1" x14ac:dyDescent="0.3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1" t="s">
        <v>308</v>
      </c>
      <c r="V168" s="37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hidden="1" outlineLevel="3" x14ac:dyDescent="0.3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3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3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3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3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3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3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3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3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3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15" customHeight="1" outlineLevel="3" x14ac:dyDescent="0.3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3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3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3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3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3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3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3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3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3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3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3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3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3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3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3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3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3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3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3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3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3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3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3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3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3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3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3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3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3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3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3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3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3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3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3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3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3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3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3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3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3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3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3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3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3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3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3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3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3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3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3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3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3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3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3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3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3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3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3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3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3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3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3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3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3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3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3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3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15" customHeight="1" outlineLevel="2" x14ac:dyDescent="0.3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3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15" hidden="1" customHeight="1" outlineLevel="3" x14ac:dyDescent="0.3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3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3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3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3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3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3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3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3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3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3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3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3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3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3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3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3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3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3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3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15" hidden="1" customHeight="1" outlineLevel="2" x14ac:dyDescent="0.3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15" hidden="1" customHeight="1" outlineLevel="2" x14ac:dyDescent="0.3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15" customHeight="1" outlineLevel="1" x14ac:dyDescent="0.3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15" customHeight="1" collapsed="1" x14ac:dyDescent="0.3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3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3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15" customHeight="1" thickBot="1" x14ac:dyDescent="0.4">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15" customHeight="1" outlineLevel="1" collapsed="1" x14ac:dyDescent="0.3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3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49999999999999" customHeight="1" x14ac:dyDescent="0.3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49999999999999" customHeight="1" outlineLevel="1" collapsed="1" x14ac:dyDescent="0.3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15" hidden="1" customHeight="1" outlineLevel="2" x14ac:dyDescent="0.3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3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3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3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3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5" hidden="1" customHeight="1" outlineLevel="2" x14ac:dyDescent="0.3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3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3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3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15" hidden="1" customHeight="1" outlineLevel="3" x14ac:dyDescent="0.3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3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3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3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3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3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3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3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3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3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15" hidden="1" customHeight="1" outlineLevel="2" x14ac:dyDescent="0.3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3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15" hidden="1" customHeight="1" outlineLevel="3" x14ac:dyDescent="0.3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2" hidden="1" outlineLevel="3" x14ac:dyDescent="0.3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3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3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3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3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3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15" hidden="1" customHeight="1" outlineLevel="2" x14ac:dyDescent="0.3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3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15" hidden="1" customHeight="1" outlineLevel="3" x14ac:dyDescent="0.3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1" hidden="1" outlineLevel="2" x14ac:dyDescent="0.3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3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3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3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3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3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3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3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3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3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1.5" hidden="1" outlineLevel="3" x14ac:dyDescent="0.3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15" hidden="1" customHeight="1" outlineLevel="2" x14ac:dyDescent="0.3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3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3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15" customHeight="1" outlineLevel="3" x14ac:dyDescent="0.3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3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3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3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3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3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3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3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3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3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3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3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3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3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3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3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3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3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3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3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3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3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3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3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3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3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3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3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3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3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3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15" customHeight="1" outlineLevel="2" x14ac:dyDescent="0.3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3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3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15" customHeight="1" outlineLevel="2" x14ac:dyDescent="0.3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3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3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3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15" customHeight="1" outlineLevel="2" x14ac:dyDescent="0.3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15" customHeight="1" outlineLevel="2" x14ac:dyDescent="0.3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15" customHeight="1" outlineLevel="1" x14ac:dyDescent="0.3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15" customHeight="1" collapsed="1" x14ac:dyDescent="0.3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3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3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15" customHeight="1" thickBot="1" x14ac:dyDescent="0.4">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15" customHeight="1" outlineLevel="1" collapsed="1" x14ac:dyDescent="0.3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3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49999999999999" customHeight="1" x14ac:dyDescent="0.3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49999999999999" customHeight="1" outlineLevel="1" collapsed="1" x14ac:dyDescent="0.3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15" hidden="1" customHeight="1" outlineLevel="2" x14ac:dyDescent="0.3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3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3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3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3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5" hidden="1" customHeight="1" outlineLevel="2" x14ac:dyDescent="0.3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3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3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3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15" customHeight="1" outlineLevel="3" x14ac:dyDescent="0.3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3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3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3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3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3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3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3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3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3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3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3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3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3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3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3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3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15" customHeight="1" outlineLevel="2" x14ac:dyDescent="0.3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15" customHeight="1" outlineLevel="1" x14ac:dyDescent="0.3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15" customHeight="1" collapsed="1" x14ac:dyDescent="0.3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3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3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15" customHeight="1" thickBot="1" x14ac:dyDescent="0.4">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15" customHeight="1" outlineLevel="1" collapsed="1" x14ac:dyDescent="0.3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3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49999999999999" customHeight="1" x14ac:dyDescent="0.3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49999999999999" customHeight="1" outlineLevel="1" collapsed="1" x14ac:dyDescent="0.3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15" hidden="1" customHeight="1" outlineLevel="2" x14ac:dyDescent="0.3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3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3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3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3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5" hidden="1" customHeight="1" outlineLevel="2" x14ac:dyDescent="0.3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3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3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3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15" hidden="1" customHeight="1" outlineLevel="3" x14ac:dyDescent="0.3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3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3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3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3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15" hidden="1" customHeight="1" outlineLevel="2" x14ac:dyDescent="0.3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15" customHeight="1" outlineLevel="1" x14ac:dyDescent="0.3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15" customHeight="1" collapsed="1" x14ac:dyDescent="0.3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3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K348" activePane="bottomRight" state="frozen"/>
      <selection activeCell="J51" sqref="J51"/>
      <selection pane="topRight" activeCell="J51" sqref="J51"/>
      <selection pane="bottomLeft" activeCell="J51" sqref="J51"/>
      <selection pane="bottomRight" activeCell="J21" sqref="J21:AB21"/>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lapsed="1"/>
    <col min="11" max="11" width="9.453125" hidden="1" customWidth="1" outlineLevel="1"/>
    <col min="12" max="16" width="9.1796875" hidden="1" customWidth="1" outlineLevel="1"/>
    <col min="17" max="17" width="3.1796875" hidden="1" customWidth="1" outlineLevel="1"/>
    <col min="18" max="19" width="24.7265625" hidden="1"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collapsed="1"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collapsed="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hidden="1" customHeight="1" outlineLevel="2" collapsed="1"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collapsed="1" x14ac:dyDescent="0.3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194</v>
      </c>
      <c r="I18" s="362">
        <v>44291</v>
      </c>
      <c r="J18" s="373" t="s">
        <v>2476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195</v>
      </c>
      <c r="I21" s="329">
        <v>44294</v>
      </c>
      <c r="J21" s="376" t="s">
        <v>2480</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15" customHeight="1" collapsed="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collapsed="1" x14ac:dyDescent="0.3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15" hidden="1"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3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3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3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5" customHeight="1" outlineLevel="1" collapsed="1" x14ac:dyDescent="0.3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3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hidden="1" customHeight="1" outlineLevel="2" x14ac:dyDescent="0.3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3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3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3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3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3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3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3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3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3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3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3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3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3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3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3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3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3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3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3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3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3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3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3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3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3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3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3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3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3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3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3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3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35">
      <c r="A83" s="54"/>
      <c r="B83" s="63"/>
      <c r="C83" s="56">
        <f t="shared" si="0"/>
        <v>3</v>
      </c>
      <c r="D83" s="84"/>
      <c r="E83" s="79"/>
      <c r="F83" s="79"/>
      <c r="G83" s="84"/>
      <c r="H83" s="87" t="s">
        <v>585</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35">
      <c r="A84" s="54"/>
      <c r="B84" s="63"/>
      <c r="C84" s="56">
        <f t="shared" si="0"/>
        <v>3</v>
      </c>
      <c r="D84" s="84"/>
      <c r="E84" s="79"/>
      <c r="F84" s="79"/>
      <c r="G84" s="84"/>
      <c r="H84" s="87" t="s">
        <v>586</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35">
      <c r="A85" s="54"/>
      <c r="B85" s="63"/>
      <c r="C85" s="56">
        <f t="shared" si="0"/>
        <v>3</v>
      </c>
      <c r="D85" s="84"/>
      <c r="E85" s="79"/>
      <c r="F85" s="79"/>
      <c r="G85" s="84"/>
      <c r="H85" s="87" t="s">
        <v>587</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35">
      <c r="A86" s="54"/>
      <c r="B86" s="63"/>
      <c r="C86" s="56">
        <f t="shared" si="0"/>
        <v>3</v>
      </c>
      <c r="D86" s="84"/>
      <c r="E86" s="79"/>
      <c r="F86" s="79"/>
      <c r="G86" s="84"/>
      <c r="H86" s="87" t="s">
        <v>588</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35">
      <c r="A87" s="54"/>
      <c r="B87" s="63"/>
      <c r="C87" s="56">
        <f t="shared" si="0"/>
        <v>3</v>
      </c>
      <c r="D87" s="84"/>
      <c r="E87" s="79"/>
      <c r="F87" s="79"/>
      <c r="G87" s="84"/>
      <c r="H87" s="87" t="s">
        <v>589</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35">
      <c r="A88" s="54"/>
      <c r="B88" s="63"/>
      <c r="C88" s="56">
        <f t="shared" si="0"/>
        <v>3</v>
      </c>
      <c r="D88" s="84"/>
      <c r="E88" s="79"/>
      <c r="F88" s="79"/>
      <c r="G88" s="84"/>
      <c r="H88" s="87" t="s">
        <v>590</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35">
      <c r="A89" s="54"/>
      <c r="B89" s="63"/>
      <c r="C89" s="56">
        <f t="shared" si="0"/>
        <v>3</v>
      </c>
      <c r="D89" s="84"/>
      <c r="E89" s="79"/>
      <c r="F89" s="79"/>
      <c r="G89" s="84"/>
      <c r="H89" s="87" t="s">
        <v>591</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3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3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3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35">
      <c r="A93" s="54"/>
      <c r="B93" s="63"/>
      <c r="C93" s="56">
        <f t="shared" si="0"/>
        <v>3</v>
      </c>
      <c r="D93" s="84"/>
      <c r="E93" s="79"/>
      <c r="F93" s="79"/>
      <c r="G93" s="84"/>
      <c r="H93" s="148" t="s">
        <v>595</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35">
      <c r="A94" s="54"/>
      <c r="B94" s="63"/>
      <c r="C94" s="56">
        <f t="shared" si="0"/>
        <v>3</v>
      </c>
      <c r="D94" s="84"/>
      <c r="E94" s="79"/>
      <c r="F94" s="79"/>
      <c r="G94" s="84"/>
      <c r="H94" s="148" t="s">
        <v>596</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3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3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3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3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3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3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3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3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3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3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3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3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3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3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3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3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3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3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3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3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3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3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3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3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3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3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3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3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3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3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3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3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3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3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3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3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3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3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3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3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3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3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3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3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3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3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3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3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3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3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3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3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3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3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3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3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3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3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3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3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3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3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3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3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3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3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3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3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3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3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3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3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3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3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3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3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3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3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3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3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3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3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3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3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3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3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3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3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3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3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3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3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3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3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3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3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3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3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3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3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3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3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3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3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3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3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3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3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3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3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3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3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3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3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3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3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3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3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3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3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3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3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3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3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3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3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3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3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3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3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3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3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3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3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3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3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3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3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3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3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3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3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3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3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3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3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3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3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3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3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3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3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3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3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3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3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3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3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3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3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3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3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3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3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3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3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3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3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3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3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3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3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3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3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3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3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3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3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3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3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3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3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3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3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3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3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3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3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3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3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3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3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3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3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3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3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3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3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3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3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3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3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3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3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3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3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3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3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3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3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3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3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3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3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3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3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3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3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3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3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3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35">
      <c r="A316" s="54"/>
      <c r="B316" s="63"/>
      <c r="C316" s="56">
        <f t="shared" si="39"/>
        <v>3</v>
      </c>
      <c r="D316" s="84"/>
      <c r="E316" s="79"/>
      <c r="F316" s="79" t="s">
        <v>1096</v>
      </c>
      <c r="G316" s="84"/>
      <c r="H316" s="87" t="s">
        <v>1097</v>
      </c>
      <c r="I316" s="107" t="s">
        <v>2478</v>
      </c>
      <c r="J316" s="107"/>
      <c r="K316" s="108">
        <v>23.8</v>
      </c>
      <c r="L316" s="108">
        <v>23.8</v>
      </c>
      <c r="M316" s="108">
        <v>23.8</v>
      </c>
      <c r="N316" s="108">
        <v>23.8</v>
      </c>
      <c r="O316" s="108">
        <v>23.8</v>
      </c>
      <c r="P316" s="108">
        <v>23.8</v>
      </c>
      <c r="Q316" s="87"/>
      <c r="R316" s="87" t="s">
        <v>2479</v>
      </c>
      <c r="S316" s="87" t="s">
        <v>2479</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35">
      <c r="A317" s="54"/>
      <c r="B317" s="63"/>
      <c r="C317" s="56">
        <f t="shared" si="39"/>
        <v>3</v>
      </c>
      <c r="D317" s="84"/>
      <c r="E317" s="79"/>
      <c r="F317" s="79" t="s">
        <v>1098</v>
      </c>
      <c r="G317" s="84"/>
      <c r="H317" s="87" t="s">
        <v>1099</v>
      </c>
      <c r="I317" s="107" t="s">
        <v>2478</v>
      </c>
      <c r="J317" s="107"/>
      <c r="K317" s="108">
        <v>39.6</v>
      </c>
      <c r="L317" s="108">
        <v>39.6</v>
      </c>
      <c r="M317" s="108">
        <v>39.6</v>
      </c>
      <c r="N317" s="108">
        <v>39.6</v>
      </c>
      <c r="O317" s="108">
        <v>39.6</v>
      </c>
      <c r="P317" s="108">
        <v>39.6</v>
      </c>
      <c r="Q317" s="87"/>
      <c r="R317" s="87" t="s">
        <v>2479</v>
      </c>
      <c r="S317" s="87" t="s">
        <v>2479</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3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3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3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3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3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3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3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3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3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3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3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3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3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3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3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3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3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3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3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3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3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3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outlineLevel="2" x14ac:dyDescent="0.3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outlineLevel="2" collapsed="1" x14ac:dyDescent="0.3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3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3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3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outlineLevel="2" x14ac:dyDescent="0.3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3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3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3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3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3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3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3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3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outlineLevel="2" x14ac:dyDescent="0.3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outlineLevel="2" x14ac:dyDescent="0.3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3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3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3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3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3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3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3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3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3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3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3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3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3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3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3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3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3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3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3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3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3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3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3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3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3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3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3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3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3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3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3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3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3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3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3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3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3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3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3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3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3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3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3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3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3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3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3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3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3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3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3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3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3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3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3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3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3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3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3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3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3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3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3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3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3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3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3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3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3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3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3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3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3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3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3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3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3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3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3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3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3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3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3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3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3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3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3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3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3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3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3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3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3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3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3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3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3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3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3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3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3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3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3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3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3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3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3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3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3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3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3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3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3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3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3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3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3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3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3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3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3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3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3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3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3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3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3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3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3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3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3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3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3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3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3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3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3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3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3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3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3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3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3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3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3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3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3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3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3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3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3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3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3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3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3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3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3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3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3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3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3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3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3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3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3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3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3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3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3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3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3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3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3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3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3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3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3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3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3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3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3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3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3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3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3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3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3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3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3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3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3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3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3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3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3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3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3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3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3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3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3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3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3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3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3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3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3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3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3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3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3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3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3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3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3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3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3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3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3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3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3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3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3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3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3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3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3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3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3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3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3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3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3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3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3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3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3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3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3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3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3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3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3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3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3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3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3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3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3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3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3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3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3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3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3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3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3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3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3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3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3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3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3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3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3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3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3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3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3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3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3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3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3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3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3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3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3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3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3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-0.5727000000000001</v>
      </c>
      <c r="X636" s="319">
        <f t="shared" si="70"/>
        <v>-0.5727000000000001</v>
      </c>
      <c r="Y636" s="319">
        <f t="shared" si="70"/>
        <v>-0.5727000000000001</v>
      </c>
      <c r="Z636" s="319">
        <f t="shared" si="70"/>
        <v>-0.5727000000000001</v>
      </c>
      <c r="AA636" s="319">
        <f t="shared" si="70"/>
        <v>-0.5727000000000001</v>
      </c>
      <c r="AB636" s="319">
        <f t="shared" si="70"/>
        <v>-0.5727000000000001</v>
      </c>
      <c r="AC636" s="87"/>
      <c r="AD636" s="87"/>
      <c r="AE636" s="87"/>
      <c r="AF636" s="319">
        <f>AF$736</f>
        <v>1</v>
      </c>
      <c r="AG636" s="319">
        <f>AG$736</f>
        <v>1</v>
      </c>
      <c r="AH636" s="84"/>
      <c r="AI636" s="66"/>
      <c r="AJ636" s="54"/>
      <c r="AK636" s="54"/>
      <c r="AL636" s="54"/>
    </row>
    <row r="637" spans="1:38" hidden="1" outlineLevel="2" x14ac:dyDescent="0.3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-0.5727000000000001</v>
      </c>
      <c r="X637" s="319">
        <f t="shared" si="71"/>
        <v>-0.5727000000000001</v>
      </c>
      <c r="Y637" s="319">
        <f t="shared" si="71"/>
        <v>-0.5727000000000001</v>
      </c>
      <c r="Z637" s="319">
        <f t="shared" si="71"/>
        <v>-0.5727000000000001</v>
      </c>
      <c r="AA637" s="319">
        <f t="shared" si="71"/>
        <v>-0.5727000000000001</v>
      </c>
      <c r="AB637" s="319">
        <f t="shared" si="71"/>
        <v>-0.5727000000000001</v>
      </c>
      <c r="AC637" s="87"/>
      <c r="AD637" s="87"/>
      <c r="AE637" s="87"/>
      <c r="AF637" s="319">
        <f>AF$737</f>
        <v>1</v>
      </c>
      <c r="AG637" s="319">
        <f>AG$737</f>
        <v>1</v>
      </c>
      <c r="AH637" s="84"/>
      <c r="AI637" s="66"/>
      <c r="AJ637" s="54"/>
      <c r="AK637" s="54"/>
      <c r="AL637" s="54"/>
    </row>
    <row r="638" spans="1:38" hidden="1" outlineLevel="2" x14ac:dyDescent="0.3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-0.5727000000000001</v>
      </c>
      <c r="X638" s="319">
        <f t="shared" si="72"/>
        <v>-0.5727000000000001</v>
      </c>
      <c r="Y638" s="319">
        <f t="shared" si="72"/>
        <v>-0.5727000000000001</v>
      </c>
      <c r="Z638" s="319">
        <f t="shared" si="72"/>
        <v>-0.5727000000000001</v>
      </c>
      <c r="AA638" s="319">
        <f t="shared" si="72"/>
        <v>-0.5727000000000001</v>
      </c>
      <c r="AB638" s="319">
        <f t="shared" si="72"/>
        <v>-0.5727000000000001</v>
      </c>
      <c r="AC638" s="87"/>
      <c r="AD638" s="87"/>
      <c r="AE638" s="87"/>
      <c r="AF638" s="319">
        <f>$736:$736</f>
        <v>1</v>
      </c>
      <c r="AG638" s="319">
        <f>$736:$736</f>
        <v>1</v>
      </c>
      <c r="AH638" s="84"/>
      <c r="AI638" s="66"/>
      <c r="AJ638" s="54"/>
      <c r="AK638" s="54"/>
      <c r="AL638" s="54"/>
    </row>
    <row r="639" spans="1:38" hidden="1" outlineLevel="2" x14ac:dyDescent="0.3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-0.5727000000000001</v>
      </c>
      <c r="X639" s="319">
        <f t="shared" si="73"/>
        <v>-0.5727000000000001</v>
      </c>
      <c r="Y639" s="319">
        <f t="shared" si="73"/>
        <v>-0.5727000000000001</v>
      </c>
      <c r="Z639" s="319">
        <f t="shared" si="73"/>
        <v>-0.5727000000000001</v>
      </c>
      <c r="AA639" s="319">
        <f t="shared" si="73"/>
        <v>-0.5727000000000001</v>
      </c>
      <c r="AB639" s="319">
        <f t="shared" si="73"/>
        <v>-0.5727000000000001</v>
      </c>
      <c r="AC639" s="87"/>
      <c r="AD639" s="87"/>
      <c r="AE639" s="87"/>
      <c r="AF639" s="319">
        <f>$737:$737</f>
        <v>1</v>
      </c>
      <c r="AG639" s="319">
        <f>$737:$737</f>
        <v>1</v>
      </c>
      <c r="AH639" s="84"/>
      <c r="AI639" s="66"/>
      <c r="AJ639" s="54"/>
      <c r="AK639" s="54"/>
      <c r="AL639" s="54"/>
    </row>
    <row r="640" spans="1:38" hidden="1" outlineLevel="2" collapsed="1" x14ac:dyDescent="0.3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-0.5727000000000001</v>
      </c>
      <c r="X640" s="319">
        <f t="shared" si="73"/>
        <v>-0.5727000000000001</v>
      </c>
      <c r="Y640" s="319">
        <f t="shared" si="73"/>
        <v>-0.5727000000000001</v>
      </c>
      <c r="Z640" s="319">
        <f t="shared" si="73"/>
        <v>-0.5727000000000001</v>
      </c>
      <c r="AA640" s="319">
        <f t="shared" si="73"/>
        <v>-0.5727000000000001</v>
      </c>
      <c r="AB640" s="319">
        <f t="shared" si="73"/>
        <v>-0.5727000000000001</v>
      </c>
      <c r="AC640" s="87"/>
      <c r="AD640" s="87"/>
      <c r="AE640" s="87"/>
      <c r="AF640" s="319">
        <f>$737:$737</f>
        <v>1</v>
      </c>
      <c r="AG640" s="319">
        <f>$737:$737</f>
        <v>1</v>
      </c>
      <c r="AH640" s="84"/>
      <c r="AI640" s="66"/>
      <c r="AJ640" s="54"/>
      <c r="AK640" s="54"/>
      <c r="AL640" s="54"/>
    </row>
    <row r="641" spans="1:38" hidden="1" outlineLevel="3" x14ac:dyDescent="0.3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3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3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3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3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3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3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3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3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3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3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3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3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3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3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3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3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3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3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3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3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3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3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3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3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3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3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3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3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3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3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3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3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3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3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3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3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3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3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3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3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3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3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3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3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3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3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3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3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3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3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3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3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3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3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3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3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3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3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3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3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3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3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3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3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3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hidden="1" outlineLevel="2" x14ac:dyDescent="0.3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hidden="1" outlineLevel="2" x14ac:dyDescent="0.3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hidden="1" outlineLevel="2" x14ac:dyDescent="0.3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hidden="1" outlineLevel="2" x14ac:dyDescent="0.3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hidden="1" outlineLevel="2" x14ac:dyDescent="0.3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hidden="1" outlineLevel="2" x14ac:dyDescent="0.3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v>6.6699999999999995E-2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hidden="1" outlineLevel="2" x14ac:dyDescent="0.3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hidden="1" outlineLevel="2" x14ac:dyDescent="0.3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hidden="1" outlineLevel="2" x14ac:dyDescent="0.3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f>
        <v>1.35</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hidden="1" outlineLevel="2" x14ac:dyDescent="0.3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v>2.25</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hidden="1" outlineLevel="2" x14ac:dyDescent="0.3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hidden="1" outlineLevel="2" x14ac:dyDescent="0.3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hidden="1" outlineLevel="2" x14ac:dyDescent="0.3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hidden="1" outlineLevel="2" x14ac:dyDescent="0.3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hidden="1" outlineLevel="2" x14ac:dyDescent="0.3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hidden="1" outlineLevel="2" x14ac:dyDescent="0.3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hidden="1" outlineLevel="2" x14ac:dyDescent="0.3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hidden="1" outlineLevel="2" x14ac:dyDescent="0.3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3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3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hidden="1" outlineLevel="2" x14ac:dyDescent="0.3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hidden="1" outlineLevel="2" x14ac:dyDescent="0.3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hidden="1" outlineLevel="2" x14ac:dyDescent="0.3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hidden="1" outlineLevel="2" x14ac:dyDescent="0.3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hidden="1" outlineLevel="2" x14ac:dyDescent="0.3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hidden="1" outlineLevel="2" x14ac:dyDescent="0.3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hidden="1" outlineLevel="2" x14ac:dyDescent="0.3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hidden="1" outlineLevel="2" x14ac:dyDescent="0.3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3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hidden="1" outlineLevel="2" x14ac:dyDescent="0.3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f>
        <v>-0.5727000000000001</v>
      </c>
      <c r="X736" s="311">
        <f t="shared" si="100"/>
        <v>-0.5727000000000001</v>
      </c>
      <c r="Y736" s="311">
        <f t="shared" si="100"/>
        <v>-0.5727000000000001</v>
      </c>
      <c r="Z736" s="311">
        <f t="shared" si="100"/>
        <v>-0.5727000000000001</v>
      </c>
      <c r="AA736" s="311">
        <f t="shared" si="100"/>
        <v>-0.5727000000000001</v>
      </c>
      <c r="AB736" s="311">
        <f t="shared" si="100"/>
        <v>-0.5727000000000001</v>
      </c>
      <c r="AC736" s="87"/>
      <c r="AD736" s="87"/>
      <c r="AE736" s="87"/>
      <c r="AF736" s="108">
        <v>1</v>
      </c>
      <c r="AG736" s="108">
        <v>1</v>
      </c>
      <c r="AH736" s="84"/>
      <c r="AI736" s="66"/>
      <c r="AJ736" s="54"/>
      <c r="AK736" s="54"/>
      <c r="AL736" s="54"/>
    </row>
    <row r="737" spans="1:38" hidden="1" outlineLevel="2" x14ac:dyDescent="0.3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-0.5727000000000001</v>
      </c>
      <c r="X737" s="309">
        <f t="shared" si="101"/>
        <v>-0.5727000000000001</v>
      </c>
      <c r="Y737" s="309">
        <f t="shared" si="101"/>
        <v>-0.5727000000000001</v>
      </c>
      <c r="Z737" s="309">
        <f t="shared" si="101"/>
        <v>-0.5727000000000001</v>
      </c>
      <c r="AA737" s="309">
        <f t="shared" si="101"/>
        <v>-0.5727000000000001</v>
      </c>
      <c r="AB737" s="309">
        <f t="shared" si="101"/>
        <v>-0.5727000000000001</v>
      </c>
      <c r="AC737" s="87"/>
      <c r="AD737" s="87" t="s">
        <v>1747</v>
      </c>
      <c r="AE737" s="87"/>
      <c r="AF737" s="108">
        <v>1</v>
      </c>
      <c r="AG737" s="108">
        <v>1</v>
      </c>
      <c r="AH737" s="84"/>
      <c r="AI737" s="66"/>
      <c r="AJ737" s="54"/>
      <c r="AK737" s="54"/>
      <c r="AL737" s="54"/>
    </row>
    <row r="738" spans="1:38" hidden="1" outlineLevel="2" x14ac:dyDescent="0.3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3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hidden="1" outlineLevel="2" x14ac:dyDescent="0.3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3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3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3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3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3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3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hidden="1" outlineLevel="2" x14ac:dyDescent="0.3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hidden="1" outlineLevel="2" x14ac:dyDescent="0.3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hidden="1" outlineLevel="2" collapsed="1" x14ac:dyDescent="0.3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3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3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3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3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3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3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3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3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3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3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3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3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3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3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3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3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3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3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hidden="1" outlineLevel="2" x14ac:dyDescent="0.3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3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3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3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3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3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3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3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3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3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3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3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3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3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3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3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3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3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3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3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3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3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3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3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3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3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3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3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3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3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3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3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3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3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3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3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3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3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3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3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3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3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3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3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3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3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3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3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3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3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3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3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3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3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3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3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3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3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3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3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3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3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3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3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3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3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3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3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3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3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3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3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3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3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3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3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3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3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3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3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3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3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3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3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3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3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3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3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3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3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3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3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3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3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3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3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3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3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3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3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3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3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3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3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3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3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3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3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3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3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3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3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3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3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3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3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3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3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3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3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3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3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3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3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3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3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3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3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3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3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3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3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3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3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3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3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3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3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3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3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3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3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3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3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3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3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3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3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3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3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3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3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3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3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3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3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3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3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3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3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3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3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3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3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3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3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3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3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3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3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3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3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3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3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3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3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3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3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3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3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3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3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3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3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3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3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3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3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3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3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3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3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3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3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3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3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3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3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3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3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3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3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3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3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3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3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3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3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3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3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3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3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3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3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3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3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3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3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3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3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3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3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3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3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3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3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3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3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3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3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3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3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3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3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3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3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3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3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3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3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3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3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3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3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3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3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3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3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3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3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3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3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3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3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3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3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3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3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3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3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3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3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3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3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3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3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3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3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3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3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3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3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3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3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3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3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3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3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3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3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3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3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3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3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3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3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3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3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3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3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3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3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3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3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3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3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3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3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3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3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3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3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3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3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3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3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3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3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3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3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3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3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3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3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3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3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3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3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3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3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3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3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3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3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3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3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3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3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3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3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3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3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3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3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3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3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3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3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3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3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3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3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3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3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3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3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3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3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3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3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3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3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3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3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3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3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3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3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3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3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3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3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3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3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3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3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3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3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3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3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3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3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3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3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3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3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3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3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3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3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3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3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3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3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3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3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3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3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3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3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3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3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3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3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15" hidden="1" customHeight="1" outlineLevel="3" x14ac:dyDescent="0.3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15" hidden="1" customHeight="1" outlineLevel="2" x14ac:dyDescent="0.3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3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3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3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3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3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15" hidden="1" customHeight="1" outlineLevel="3" x14ac:dyDescent="0.3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15" hidden="1" customHeight="1" outlineLevel="2" x14ac:dyDescent="0.3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15" customHeight="1" outlineLevel="1" x14ac:dyDescent="0.3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15" customHeight="1" collapsed="1" x14ac:dyDescent="0.3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3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3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3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3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3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3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194</v>
      </c>
      <c r="I18" s="90">
        <v>2</v>
      </c>
      <c r="J18" s="370" t="s">
        <v>2283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195</v>
      </c>
      <c r="I21" s="110">
        <v>1</v>
      </c>
      <c r="J21" s="367" t="s">
        <v>2284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15" customHeight="1" collapsed="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28" outlineLevel="2" x14ac:dyDescent="0.3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5" customHeight="1" outlineLevel="2" collapsed="1" x14ac:dyDescent="0.3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3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15" customHeight="1" outlineLevel="2" x14ac:dyDescent="0.3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3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3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3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3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3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3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3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3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3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3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3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3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3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3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3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3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3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3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3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3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3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3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3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3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3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3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3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3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3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3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3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3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3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3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3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3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3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3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3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3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3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3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3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15" customHeight="1" outlineLevel="2" x14ac:dyDescent="0.3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15" customHeight="1" x14ac:dyDescent="0.3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3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2376</v>
      </c>
    </row>
    <row r="7" spans="1:5" x14ac:dyDescent="0.35">
      <c r="A7" s="3" t="s">
        <v>2377</v>
      </c>
    </row>
    <row r="8" spans="1:5" x14ac:dyDescent="0.35">
      <c r="A8" s="5" t="s">
        <v>108</v>
      </c>
      <c r="B8" s="4" t="s">
        <v>109</v>
      </c>
      <c r="C8" s="4" t="s">
        <v>178</v>
      </c>
      <c r="D8" s="4" t="s">
        <v>180</v>
      </c>
      <c r="E8" s="4" t="s">
        <v>179</v>
      </c>
    </row>
    <row r="9" spans="1:5" x14ac:dyDescent="0.35">
      <c r="A9" s="4" t="s">
        <v>181</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177</v>
      </c>
      <c r="B12" s="4">
        <v>30000</v>
      </c>
      <c r="C12" s="52">
        <v>0</v>
      </c>
      <c r="D12" s="52">
        <v>1</v>
      </c>
      <c r="E12" s="52">
        <f t="shared" si="0"/>
        <v>0</v>
      </c>
    </row>
    <row r="13" spans="1:5" x14ac:dyDescent="0.35">
      <c r="A13" s="4" t="s">
        <v>182</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170</v>
      </c>
    </row>
    <row r="27" spans="1:5" ht="7.15" customHeight="1" x14ac:dyDescent="0.35"/>
    <row r="28" spans="1:5" x14ac:dyDescent="0.35">
      <c r="A28" s="4" t="s">
        <v>40</v>
      </c>
      <c r="B28" s="4">
        <v>1.25</v>
      </c>
      <c r="C28" s="1" t="s">
        <v>170</v>
      </c>
    </row>
    <row r="30" spans="1:5" x14ac:dyDescent="0.35">
      <c r="A30" s="3" t="s">
        <v>41</v>
      </c>
    </row>
    <row r="31" spans="1:5" x14ac:dyDescent="0.35">
      <c r="A31" s="4" t="s">
        <v>42</v>
      </c>
      <c r="B31" s="4">
        <v>12.2</v>
      </c>
      <c r="C31" s="1" t="s">
        <v>171</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172</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156</v>
      </c>
      <c r="B44" s="4">
        <v>1</v>
      </c>
    </row>
    <row r="45" spans="1:3" x14ac:dyDescent="0.35">
      <c r="A45" s="4" t="s">
        <v>157</v>
      </c>
      <c r="B45" s="4">
        <v>1</v>
      </c>
    </row>
    <row r="46" spans="1:3" x14ac:dyDescent="0.35">
      <c r="A46" s="4" t="s">
        <v>158</v>
      </c>
      <c r="B46" s="4">
        <v>1</v>
      </c>
    </row>
    <row r="47" spans="1:3" x14ac:dyDescent="0.35">
      <c r="A47" s="4" t="s">
        <v>159</v>
      </c>
      <c r="B47" s="4">
        <v>1</v>
      </c>
    </row>
    <row r="48" spans="1:3" x14ac:dyDescent="0.35">
      <c r="A48" s="4" t="s">
        <v>160</v>
      </c>
      <c r="B48" s="4">
        <v>1</v>
      </c>
    </row>
    <row r="49" spans="1:2" x14ac:dyDescent="0.35">
      <c r="A49" s="4" t="s">
        <v>161</v>
      </c>
      <c r="B49" s="4">
        <v>1</v>
      </c>
    </row>
    <row r="50" spans="1:2" x14ac:dyDescent="0.35">
      <c r="A50" s="4" t="s">
        <v>162</v>
      </c>
      <c r="B50" s="4">
        <v>1</v>
      </c>
    </row>
    <row r="51" spans="1:2" x14ac:dyDescent="0.35">
      <c r="A51" s="4" t="s">
        <v>163</v>
      </c>
      <c r="B51" s="4">
        <v>1</v>
      </c>
    </row>
    <row r="52" spans="1:2" x14ac:dyDescent="0.35">
      <c r="A52" s="4" t="s">
        <v>164</v>
      </c>
      <c r="B52" s="4">
        <v>1</v>
      </c>
    </row>
    <row r="53" spans="1:2" x14ac:dyDescent="0.35">
      <c r="A53" s="4" t="s">
        <v>165</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110</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170</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171</v>
      </c>
    </row>
    <row r="102" spans="1:3" ht="7.9" customHeight="1" x14ac:dyDescent="0.35"/>
    <row r="103" spans="1:3" x14ac:dyDescent="0.35">
      <c r="A103" s="4" t="s">
        <v>54</v>
      </c>
      <c r="B103" s="4">
        <v>20</v>
      </c>
      <c r="C103" s="1" t="s">
        <v>172</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173</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174</v>
      </c>
    </row>
    <row r="114" spans="1:3" x14ac:dyDescent="0.35">
      <c r="A114" s="4" t="s">
        <v>60</v>
      </c>
      <c r="B114" s="4"/>
    </row>
    <row r="115" spans="1:3" x14ac:dyDescent="0.35">
      <c r="A115" s="4" t="s">
        <v>61</v>
      </c>
      <c r="B115" s="4">
        <v>20</v>
      </c>
    </row>
    <row r="116" spans="1:3" x14ac:dyDescent="0.35">
      <c r="A116" s="4" t="s">
        <v>105</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175</v>
      </c>
    </row>
    <row r="126" spans="1:3" ht="7.9" customHeight="1" x14ac:dyDescent="0.35"/>
    <row r="127" spans="1:3" x14ac:dyDescent="0.35">
      <c r="A127" s="4" t="s">
        <v>69</v>
      </c>
      <c r="B127" s="4">
        <v>20</v>
      </c>
      <c r="C127" s="1" t="s">
        <v>172</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176</v>
      </c>
    </row>
    <row r="133" spans="1:3" x14ac:dyDescent="0.35">
      <c r="A133" s="3" t="s">
        <v>72</v>
      </c>
    </row>
    <row r="134" spans="1:3" x14ac:dyDescent="0.35">
      <c r="A134" s="4" t="s">
        <v>73</v>
      </c>
      <c r="B134" s="4">
        <v>2</v>
      </c>
      <c r="C134" s="1" t="s">
        <v>173</v>
      </c>
    </row>
    <row r="135" spans="1:3" ht="6" customHeight="1" x14ac:dyDescent="0.35"/>
    <row r="136" spans="1:3" x14ac:dyDescent="0.35">
      <c r="A136" s="4" t="s">
        <v>74</v>
      </c>
      <c r="B136" s="4">
        <v>1.3</v>
      </c>
      <c r="C136" s="1" t="s">
        <v>13</v>
      </c>
    </row>
    <row r="138" spans="1:3" x14ac:dyDescent="0.35">
      <c r="A138" s="3" t="s">
        <v>119</v>
      </c>
    </row>
    <row r="139" spans="1:3" x14ac:dyDescent="0.35">
      <c r="A139" s="8"/>
      <c r="B139" s="8" t="s">
        <v>132</v>
      </c>
      <c r="C139" s="8" t="s">
        <v>133</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2021-04-10T03:34:53Z</dcterms:modified>
</cp:coreProperties>
</file>