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AFO\"/>
    </mc:Choice>
  </mc:AlternateContent>
  <xr:revisionPtr revIDLastSave="0" documentId="13_ncr:1_{A353993A-29D2-4369-A394-B723662B7121}" xr6:coauthVersionLast="45" xr6:coauthVersionMax="45" xr10:uidLastSave="{00000000-0000-0000-0000-000000000000}"/>
  <bookViews>
    <workbookView xWindow="-120" yWindow="-120" windowWidth="29040" windowHeight="15840" activeTab="5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Mach General" sheetId="4" r:id="rId5"/>
    <sheet name="Mach 1" sheetId="3" r:id="rId6"/>
  </sheets>
  <externalReferences>
    <externalReference r:id="rId7"/>
  </externalReferences>
  <definedNames>
    <definedName name="approx_hay_yield" localSheetId="4">'Mach General'!$B$3</definedName>
    <definedName name="cart_hay" localSheetId="0">Price!$B$26</definedName>
    <definedName name="casual_cost">Price!$B$86</definedName>
    <definedName name="casual_super">Price!$B$88</definedName>
    <definedName name="casual_workers_comp">Price!$B$90</definedName>
    <definedName name="clearing_value" localSheetId="5">'Mach 1'!$A$8:$B$21</definedName>
    <definedName name="contract_bail" localSheetId="0">Price!$B$24</definedName>
    <definedName name="contract_harv_cost" localSheetId="0">Price!$A$7:$B$17</definedName>
    <definedName name="contract_harv_eff" localSheetId="4">'Mach General'!$B$21</definedName>
    <definedName name="contract_harvest_speed" localSheetId="4">'Mach General'!$A$23:$B$33</definedName>
    <definedName name="contract_harvester_width" localSheetId="4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5">'Mach 1'!$B$3</definedName>
    <definedName name="diesel" localSheetId="0">Price!$B$3</definedName>
    <definedName name="diesel_rebate" localSheetId="0">Price!$B$5</definedName>
    <definedName name="draft_seeding" localSheetId="5">'Mach 1'!$B$35</definedName>
    <definedName name="drymatter_grazed">'[1]Crop Sim'!$S$313:$S$341</definedName>
    <definedName name="equip_insurance">Finance!$B$17</definedName>
    <definedName name="fert_cartage_cost" localSheetId="0">Price!$B$63</definedName>
    <definedName name="fert_cost" localSheetId="0">Price!$A$65:$B$72</definedName>
    <definedName name="fixed_dep" localSheetId="1">Finance!$B$14</definedName>
    <definedName name="fixing_probability">'[1]Crop Sim'!$O$358:$P$374</definedName>
    <definedName name="flagfall" localSheetId="0">Price!$B$34</definedName>
    <definedName name="fuel_adj_tractor" localSheetId="5">'Mach 1'!$B$37</definedName>
    <definedName name="fungi_control_bnds">'[1]Crop Sim'!$H$150:$K$166</definedName>
    <definedName name="fungi_control_params">'[1]Crop Sim'!$H$142:$Q$145</definedName>
    <definedName name="fungi_die">'[1]Crop Sim'!$G$225:$J$230</definedName>
    <definedName name="fungi_landuse_params">'[1]Crop Sim'!$G$216:$P$221</definedName>
    <definedName name="fungi_yield_params">'[1]Crop Sim'!$H$182:$N$198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Price!$A$48:$H$60</definedName>
    <definedName name="harv_eff" localSheetId="5">'Mach 1'!$B$72</definedName>
    <definedName name="harv_fuel_consumption" localSheetId="5">'Mach 1'!$B$68</definedName>
    <definedName name="harvest_index">'[1]Crop Sim'!$L$358:$M$374</definedName>
    <definedName name="harvest_maint" localSheetId="5">'Mach 1'!$A$86:$B$96</definedName>
    <definedName name="harvest_speed" localSheetId="5">'Mach 1'!$A$74:$B$84</definedName>
    <definedName name="harvest_yield" localSheetId="4">'Mach General'!$A$6:$B$16</definedName>
    <definedName name="harvester_width" localSheetId="5">'Mach 1'!$B$66</definedName>
    <definedName name="initial_fungus">'[1]Crop Sim'!#REF!</definedName>
    <definedName name="initial_weed">'[1]Crop Sim'!#REF!</definedName>
    <definedName name="insurance_date">'Mach General'!$B$35</definedName>
    <definedName name="manager_cost">Price!$B$76</definedName>
    <definedName name="max_yield_gen">'[1]Crop Sim'!$H$11:$I$15</definedName>
    <definedName name="max_yield_spec">'[1]Crop Sim'!$K$11:$L$23</definedName>
    <definedName name="minroe">Finance!$B$11</definedName>
    <definedName name="nitrogen_removed_grazing">'[1]Crop Sim'!$N$313:$N$341</definedName>
    <definedName name="nitrogen_removed_harvest">'[1]Crop Sim'!$I$313:$I$341</definedName>
    <definedName name="nutrient_leach">'[1]Crop Sim'!$L$307</definedName>
    <definedName name="nutrient_yield_params">'[1]Crop Sim'!$H$279:$J$295</definedName>
    <definedName name="oil_grease_factor_harv" localSheetId="5">'Mach 1'!$B$70</definedName>
    <definedName name="oil_grease_factor_tractor" localSheetId="5">'Mach 1'!$B$24</definedName>
    <definedName name="opportunity_cost_capital">Finance!$B$8</definedName>
    <definedName name="pasture_biomass">'[1]Crop Sim'!$H$358:$I$371</definedName>
    <definedName name="pasture_control">'[1]Crop Sim'!#REF!</definedName>
    <definedName name="permanent_cost">Price!$B$78</definedName>
    <definedName name="permanent_ls_leave">Price!$B$84</definedName>
    <definedName name="permanent_super">Price!$B$80</definedName>
    <definedName name="permanent_workers_comp">Price!$B$82</definedName>
    <definedName name="repair_maint_factor_tractor" localSheetId="5">'Mach 1'!$B$26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_set">'[1]Crop Sim'!$K$119:$M$121</definedName>
    <definedName name="seedbank_value">'[1]Crop Sim'!$G$119:$I$121</definedName>
    <definedName name="seeder_base_crop" localSheetId="5">'Mach 1'!#REF!</definedName>
    <definedName name="seeder_speed_base" localSheetId="5">'Mach 1'!$B$33</definedName>
    <definedName name="seeder_speed_crop_adj" localSheetId="5">'Mach 1'!$A$41:$B$63</definedName>
    <definedName name="seeder_width" localSheetId="5">'Mach 1'!$B$29</definedName>
    <definedName name="seeding_eff" localSheetId="5">'Mach 1'!$B$31</definedName>
    <definedName name="seeds_die">'[1]Crop Sim'!$W$119:$Y$121</definedName>
    <definedName name="seeds_soften">'[1]Crop Sim'!$O$119:$Q$120</definedName>
    <definedName name="seedset_min">'[1]Crop Sim'!$L$125:$M$125</definedName>
    <definedName name="seedset_slope">'[1]Crop Sim'!$L$123:$M$123</definedName>
    <definedName name="Soil_nitrate_slope">'[1]Crop Sim'!$N$389:$N$417</definedName>
    <definedName name="sprayer_eff" localSheetId="5">'Mach 1'!$B$103</definedName>
    <definedName name="sprayer_fuel_consumption" localSheetId="5">'Mach 1'!$B$105</definedName>
    <definedName name="sprayer_maint" localSheetId="5">'Mach 1'!$B$107</definedName>
    <definedName name="sprayer_speed" localSheetId="5">'Mach 1'!$B$101</definedName>
    <definedName name="sprayer_width" localSheetId="5">'Mach 1'!$B$99</definedName>
    <definedName name="spreader_cap" localSheetId="5">'Mach 1'!$B$121</definedName>
    <definedName name="spreader_eff" localSheetId="5">'Mach 1'!$B$127</definedName>
    <definedName name="spreader_fuel" localSheetId="5">'Mach 1'!$B$110</definedName>
    <definedName name="spreader_maint" localSheetId="5">'Mach 1'!$B$129</definedName>
    <definedName name="spreader_speed" localSheetId="5">'Mach 1'!$B$125</definedName>
    <definedName name="spreader_width" localSheetId="5">'Mach 1'!$A$112:$B$119</definedName>
    <definedName name="stubble_fuel_consumption" localSheetId="5">'Mach 1'!$B$132</definedName>
    <definedName name="stubble_maint" localSheetId="5">'Mach 1'!$B$134</definedName>
    <definedName name="sup_cartage">Price!$B$29</definedName>
    <definedName name="sup_feed">'Mach 1'!$A$137:$C$142</definedName>
    <definedName name="sup_md_vol">'Sup Feed'!$I$10:$N$14</definedName>
    <definedName name="sup_transaction">Price!$B$31</definedName>
    <definedName name="tillage_maint" localSheetId="5">'Mach 1'!$B$39</definedName>
    <definedName name="time_fill_spreader" localSheetId="5">'Mach 1'!$B$123</definedName>
    <definedName name="variable_dep" localSheetId="1">Finance!#REF!</definedName>
    <definedName name="variable_dep" localSheetId="5">'Mach 1'!$B$5</definedName>
    <definedName name="weed_control_bnds">'[1]Crop Sim'!$H$54:$M$70</definedName>
    <definedName name="weed_params">'[1]Crop Sim'!$H$44:$N$49</definedName>
    <definedName name="weed_seed_germ">'[1]Crop Sim'!$S$119:$U$121</definedName>
    <definedName name="weed_yield_params">'[1]Crop Sim'!$H$86:$L$102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D46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F46" i="1"/>
  <c r="G46" i="1"/>
  <c r="B45" i="1"/>
  <c r="B44" i="1"/>
  <c r="E56" i="1"/>
  <c r="B43" i="1"/>
  <c r="G31" i="6" l="1"/>
  <c r="G17" i="6"/>
  <c r="H51" i="1" l="1"/>
  <c r="H53" i="1"/>
  <c r="H58" i="1"/>
  <c r="H60" i="1"/>
  <c r="H52" i="1"/>
  <c r="H50" i="1"/>
  <c r="H45" i="1" s="1"/>
  <c r="H54" i="1"/>
  <c r="H57" i="1"/>
  <c r="H44" i="1" s="1"/>
  <c r="H55" i="1"/>
  <c r="H49" i="1"/>
  <c r="H59" i="1"/>
  <c r="H46" i="1" l="1"/>
  <c r="H43" i="1"/>
  <c r="E59" i="1"/>
  <c r="E49" i="1"/>
  <c r="E55" i="1"/>
  <c r="E51" i="1"/>
  <c r="E60" i="1"/>
  <c r="E57" i="1"/>
  <c r="E44" i="1" s="1"/>
  <c r="E54" i="1"/>
  <c r="E50" i="1"/>
  <c r="E52" i="1"/>
  <c r="E53" i="1"/>
  <c r="E58" i="1"/>
  <c r="E46" i="1" l="1"/>
  <c r="E43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A42" authorId="0" shapeId="0" xr:uid="{40B6063B-DE81-4F62-ADF5-E62BCBCD3E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used for crop sim</t>
        </r>
      </text>
    </comment>
    <comment ref="C42" authorId="0" shapeId="0" xr:uid="{E62CB8A1-8D99-4196-8B49-5D2038DB299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2" authorId="0" shapeId="0" xr:uid="{CE153EB9-66E5-43F8-B1DF-FF67DC0CE81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7CAC7256-C5E6-427F-8134-11C420A739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5253F352-77DA-4D61-A621-A1C67D94CD8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43" authorId="0" shapeId="0" xr:uid="{4802EACB-BE01-4428-B8C2-1078F0F4B9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needed for the sim.
</t>
        </r>
      </text>
    </comment>
    <comment ref="C48" authorId="0" shapeId="0" xr:uid="{9D6EEDD7-6AB3-4544-8B80-9F0128913C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8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8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8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63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65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76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78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84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</author>
    <author>Michael Young</author>
  </authors>
  <commentList>
    <comment ref="I14" authorId="0" shapeId="0" xr:uid="{40E4A487-40A1-4E14-AC15-C25613895007}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To represent the grain that the animals do not find</t>
        </r>
      </text>
    </comment>
    <comment ref="I27" authorId="1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1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1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  <comment ref="A35" authorId="0" shapeId="0" xr:uid="{05C603B3-DB35-4092-8F2F-DCC28789626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mach insurance is paid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Note - cont pasture needs to be included here if resown</t>
        </r>
      </text>
    </comment>
    <comment ref="A66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8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8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70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72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74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86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9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101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103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105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7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10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12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21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23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25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7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9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spreader repairs and maint $/hr (doesn't include tractor, that is recorded in the tractor section)</t>
        </r>
      </text>
    </comment>
    <comment ref="A132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34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handler repairs and maint $/ha (doesn't include tractor, that is recorded in the tractor section)</t>
        </r>
      </text>
    </comment>
    <comment ref="B137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7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<sst xmlns="http://schemas.openxmlformats.org/spreadsheetml/2006/main" count="308" uniqueCount="188">
  <si>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</si>
  <si>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</si>
  <si>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</si>
  <si>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</si>
  <si>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</si>
  <si>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</si>
  <si>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</si>
  <si>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</si>
  <si>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</si>
  <si>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</si>
  <si>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</si>
  <si>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</si>
  <si>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</si>
  <si>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</si>
  <si>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</si>
  <si>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</si>
  <si>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</si>
  <si>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</si>
  <si>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</si>
  <si>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</si>
  <si>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</si>
  <si>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</si>
  <si>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</si>
  <si>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</si>
  <si>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</si>
  <si>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</si>
  <si>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</si>
  <si>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</si>
  <si>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</si>
  <si>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</si>
  <si>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</si>
  <si>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</si>
  <si>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</si>
  <si>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</si>
  <si>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</si>
  <si>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</si>
  <si>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</si>
  <si>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</si>
  <si>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</si>
  <si>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</si>
  <si>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</si>
  <si>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</si>
  <si>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</si>
  <si>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</si>
  <si>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</si>
  <si>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</si>
  <si>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</si>
  <si>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</si>
  <si>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</si>
  <si>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</si>
  <si>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</si>
  <si>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</si>
  <si>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</si>
  <si>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</si>
  <si>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</si>
  <si>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</si>
  <si>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</si>
  <si>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</si>
  <si>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</si>
  <si>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</si>
  <si>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</si>
  <si>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</si>
  <si>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</si>
  <si>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</si>
  <si>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</si>
  <si>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</si>
  <si>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</si>
  <si>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</si>
  <si>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</si>
  <si>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</si>
  <si>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</si>
  <si>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</si>
  <si>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</si>
  <si>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</si>
  <si>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</si>
  <si>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</si>
  <si>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</si>
  <si>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</si>
  <si>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</si>
  <si>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</si>
  <si>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</si>
  <si>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</si>
  <si>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</si>
  <si>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</si>
  <si>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</si>
  <si>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</si>
  <si>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</si>
  <si>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</si>
  <si>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</si>
  <si>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</si>
  <si>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</si>
  <si>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</si>
  <si>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</si>
  <si>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</si>
  <si>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</si>
  <si>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</si>
  <si>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</si>
  <si>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</si>
  <si>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</si>
  <si>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</si>
  <si>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</si>
  <si>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</si>
  <si>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</si>
  <si>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</si>
  <si>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</si>
  <si>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</si>
  <si>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</si>
  <si>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</si>
  <si>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</si>
  <si>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</si>
  <si>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</si>
  <si>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</si>
  <si>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</si>
  <si>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</si>
  <si>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</si>
  <si>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</si>
  <si>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</si>
  <si>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</si>
  <si>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</si>
  <si>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</si>
  <si>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</si>
  <si>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</si>
  <si>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permanent_super</t>
  </si>
  <si>
    <t>permanent_workers_comp</t>
  </si>
  <si>
    <t>permanent_ls_leave</t>
  </si>
  <si>
    <t>casual_super</t>
  </si>
  <si>
    <t>casual_workers_comp</t>
  </si>
  <si>
    <t>insurance date</t>
  </si>
  <si>
    <t>Sheep Feeding</t>
  </si>
  <si>
    <t>Transaction cost from neighbour</t>
  </si>
  <si>
    <t>Cartage from neighbour</t>
  </si>
  <si>
    <t>Sup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</si>
  <si>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</si>
  <si>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</si>
  <si>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</si>
  <si>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</si>
  <si>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</si>
  <si>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</si>
  <si>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</si>
  <si>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</si>
  <si>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</si>
  <si>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</si>
  <si>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</si>
  <si>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</si>
  <si>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</si>
  <si>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</si>
  <si>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</si>
  <si>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</si>
  <si>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</si>
  <si>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</si>
  <si>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</si>
  <si>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</si>
  <si>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</si>
  <si>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</si>
  <si>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</si>
  <si>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</si>
  <si>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</si>
  <si>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</si>
  <si>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</si>
  <si>
    <t>N</t>
  </si>
  <si>
    <t>E</t>
  </si>
  <si>
    <t>P</t>
  </si>
  <si>
    <t>Ys</t>
  </si>
  <si>
    <t>ns31</t>
  </si>
  <si>
    <t>Depreciation rates</t>
  </si>
  <si>
    <t>Equipment insurance rate</t>
  </si>
  <si>
    <t>ar</t>
  </si>
  <si>
    <t>sr</t>
  </si>
  <si>
    <t>tr</t>
  </si>
  <si>
    <t>jr</t>
  </si>
  <si>
    <t>tc</t>
  </si>
  <si>
    <t>jc</t>
  </si>
  <si>
    <t>ur</t>
  </si>
  <si>
    <t>xr</t>
  </si>
  <si>
    <t>uc</t>
  </si>
  <si>
    <t>xc</t>
  </si>
  <si>
    <t>*not used, can probs remove</t>
  </si>
  <si>
    <t>manager_cost ($/yr)</t>
  </si>
  <si>
    <t>permanent_cost ($/yr)</t>
  </si>
  <si>
    <t>casual_cost ($/hr)</t>
  </si>
  <si>
    <t>Might not be used anymore</t>
  </si>
  <si>
    <t>proportion of fuel cost</t>
  </si>
  <si>
    <t>m</t>
  </si>
  <si>
    <t>km/hr</t>
  </si>
  <si>
    <t>L/ha</t>
  </si>
  <si>
    <t>L/hr</t>
  </si>
  <si>
    <t>hr</t>
  </si>
  <si>
    <t>$/hr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</si>
</sst>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0.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  <xf numFmtId="166" fontId="0" fillId="0" borderId="0" xfId="5" applyNumberFormat="1" applyFont="1" applyFill="1"/>
    <xf numFmtId="9" fontId="5" fillId="8" borderId="7" xfId="5" applyFont="1" applyFill="1" applyBorder="1" applyAlignment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165" fontId="11" fillId="9" borderId="9" xfId="2" applyFont="1">
      <alignment horizontal="right"/>
    </xf>
    <xf numFmtId="2" fontId="11" fillId="9" borderId="9" xfId="2" applyNumberFormat="1" applyFont="1">
      <alignment horizontal="right"/>
    </xf>
    <xf numFmtId="9" fontId="0" fillId="0" borderId="0" xfId="5" applyFont="1" applyFill="1"/>
    <xf numFmtId="9" fontId="5" fillId="9" borderId="9" xfId="5" applyFont="1" applyFill="1" applyBorder="1" applyAlignment="1">
      <alignment horizontal="right"/>
    </xf>
  </cellXfs>
  <cellStyles count="6">
    <cellStyle name="Formula 1" xfId="2" xr:uid="{73E7623B-26A4-407F-9297-1EB699330B2D}"/>
    <cellStyle name="Input 2" xfId="1" xr:uid="{BBF70FE2-15FC-4036-A49C-819466437B06}"/>
    <cellStyle name="Normal" xfId="0" builtinId="0"/>
    <cellStyle name="Normal 2" xfId="3" xr:uid="{DB39D728-5C70-40A8-B0F9-CD829D9AC578}"/>
    <cellStyle name="Percent" xfId="5" builtinId="5"/>
    <cellStyle name="Percent 2" xfId="4" xr:uid="{E49083D7-0748-4BC3-8D9E-EB900F92B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ng/Dropbox/Michael/python/MUDAS/MRY%20crop%20sim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conditions"/>
      <sheetName val="Crop Sim"/>
    </sheetNames>
    <sheetDataSet>
      <sheetData sheetId="0">
        <row r="11">
          <cell r="I11" t="str">
            <v>broardleaf</v>
          </cell>
        </row>
      </sheetData>
      <sheetData sheetId="1">
        <row r="11">
          <cell r="I11" t="str">
            <v>yield</v>
          </cell>
          <cell r="L11" t="str">
            <v>yield</v>
          </cell>
        </row>
        <row r="12">
          <cell r="H12" t="str">
            <v>E</v>
          </cell>
          <cell r="I12">
            <v>4.7833333333333332</v>
          </cell>
          <cell r="K12" t="str">
            <v>b</v>
          </cell>
          <cell r="L12">
            <v>5</v>
          </cell>
        </row>
        <row r="13">
          <cell r="H13" t="str">
            <v>N</v>
          </cell>
          <cell r="I13">
            <v>2.29</v>
          </cell>
          <cell r="K13" t="str">
            <v>f</v>
          </cell>
          <cell r="L13">
            <v>3</v>
          </cell>
        </row>
        <row r="14">
          <cell r="H14" t="str">
            <v>P</v>
          </cell>
          <cell r="I14">
            <v>3</v>
          </cell>
          <cell r="K14" t="str">
            <v>h</v>
          </cell>
          <cell r="L14">
            <v>9</v>
          </cell>
        </row>
        <row r="15">
          <cell r="H15" t="str">
            <v>Ys</v>
          </cell>
          <cell r="I15">
            <v>3.5614285714285714</v>
          </cell>
          <cell r="K15" t="str">
            <v>i</v>
          </cell>
          <cell r="L15">
            <v>3</v>
          </cell>
        </row>
        <row r="16">
          <cell r="K16" t="str">
            <v>k</v>
          </cell>
          <cell r="L16">
            <v>3</v>
          </cell>
        </row>
        <row r="17">
          <cell r="K17" t="str">
            <v>l</v>
          </cell>
          <cell r="L17">
            <v>3</v>
          </cell>
        </row>
        <row r="18">
          <cell r="K18" t="str">
            <v>o</v>
          </cell>
          <cell r="L18">
            <v>4.5</v>
          </cell>
        </row>
        <row r="19">
          <cell r="K19" t="str">
            <v>of</v>
          </cell>
          <cell r="L19">
            <v>9</v>
          </cell>
        </row>
        <row r="20">
          <cell r="K20" t="str">
            <v>r</v>
          </cell>
          <cell r="L20">
            <v>2.29</v>
          </cell>
        </row>
        <row r="21">
          <cell r="K21" t="str">
            <v>v</v>
          </cell>
          <cell r="L21">
            <v>3</v>
          </cell>
        </row>
        <row r="22">
          <cell r="K22" t="str">
            <v>w</v>
          </cell>
          <cell r="L22">
            <v>4.8499999999999996</v>
          </cell>
        </row>
        <row r="23">
          <cell r="K23" t="str">
            <v>z</v>
          </cell>
          <cell r="L23">
            <v>2.29</v>
          </cell>
        </row>
        <row r="44">
          <cell r="I44" t="str">
            <v>a</v>
          </cell>
          <cell r="J44" t="str">
            <v>b</v>
          </cell>
          <cell r="K44" t="str">
            <v>c</v>
          </cell>
          <cell r="L44" t="str">
            <v>a</v>
          </cell>
          <cell r="M44" t="str">
            <v>b</v>
          </cell>
          <cell r="N44" t="str">
            <v>c</v>
          </cell>
        </row>
        <row r="45">
          <cell r="H45" t="str">
            <v>Knock down</v>
          </cell>
          <cell r="I45">
            <v>2.5</v>
          </cell>
          <cell r="J45">
            <v>2</v>
          </cell>
          <cell r="K45">
            <v>0.5</v>
          </cell>
          <cell r="L45">
            <v>2.5</v>
          </cell>
          <cell r="M45">
            <v>2</v>
          </cell>
          <cell r="N45">
            <v>0.5</v>
          </cell>
        </row>
        <row r="46">
          <cell r="H46" t="str">
            <v>Pre em</v>
          </cell>
          <cell r="I46">
            <v>2.5</v>
          </cell>
          <cell r="J46">
            <v>2</v>
          </cell>
          <cell r="K46">
            <v>0.8</v>
          </cell>
          <cell r="L46">
            <v>2.5</v>
          </cell>
          <cell r="M46">
            <v>2</v>
          </cell>
          <cell r="N46">
            <v>0.8</v>
          </cell>
        </row>
        <row r="47">
          <cell r="H47" t="str">
            <v>Post em grass</v>
          </cell>
          <cell r="I47">
            <v>2.5</v>
          </cell>
          <cell r="J47">
            <v>2</v>
          </cell>
          <cell r="K47">
            <v>0</v>
          </cell>
          <cell r="L47">
            <v>2.5</v>
          </cell>
          <cell r="M47">
            <v>2</v>
          </cell>
          <cell r="N47">
            <v>0.8</v>
          </cell>
        </row>
        <row r="48">
          <cell r="H48" t="str">
            <v>Post em broadleaf</v>
          </cell>
          <cell r="I48">
            <v>2.5</v>
          </cell>
          <cell r="J48">
            <v>2</v>
          </cell>
          <cell r="K48">
            <v>0.8</v>
          </cell>
          <cell r="L48">
            <v>2.5</v>
          </cell>
          <cell r="M48">
            <v>2</v>
          </cell>
          <cell r="N48">
            <v>0</v>
          </cell>
        </row>
        <row r="49">
          <cell r="H49" t="str">
            <v>Spraytop</v>
          </cell>
          <cell r="I49">
            <v>2.5</v>
          </cell>
          <cell r="J49">
            <v>2</v>
          </cell>
          <cell r="K49">
            <v>0.8</v>
          </cell>
          <cell r="L49">
            <v>2.5</v>
          </cell>
          <cell r="M49">
            <v>2</v>
          </cell>
          <cell r="N49">
            <v>0.8</v>
          </cell>
        </row>
        <row r="54">
          <cell r="I54" t="str">
            <v>Knock down</v>
          </cell>
          <cell r="J54" t="str">
            <v>Pre em</v>
          </cell>
          <cell r="K54" t="str">
            <v>Post em grass</v>
          </cell>
          <cell r="L54" t="str">
            <v>Post em broadleaf</v>
          </cell>
          <cell r="M54" t="str">
            <v>Spraytop</v>
          </cell>
        </row>
        <row r="55">
          <cell r="H55" t="str">
            <v>E</v>
          </cell>
          <cell r="I55">
            <v>100</v>
          </cell>
          <cell r="J55">
            <v>100</v>
          </cell>
          <cell r="K55">
            <v>0</v>
          </cell>
          <cell r="L55">
            <v>100</v>
          </cell>
          <cell r="M55">
            <v>0</v>
          </cell>
        </row>
        <row r="56">
          <cell r="H56" t="str">
            <v>N</v>
          </cell>
          <cell r="I56">
            <v>100</v>
          </cell>
          <cell r="J56">
            <v>100</v>
          </cell>
          <cell r="K56">
            <v>100</v>
          </cell>
          <cell r="L56">
            <v>0</v>
          </cell>
          <cell r="M56">
            <v>0</v>
          </cell>
        </row>
        <row r="57">
          <cell r="H57" t="str">
            <v>P</v>
          </cell>
          <cell r="I57">
            <v>100</v>
          </cell>
          <cell r="J57">
            <v>100</v>
          </cell>
          <cell r="K57">
            <v>100</v>
          </cell>
          <cell r="L57">
            <v>0</v>
          </cell>
          <cell r="M57">
            <v>0</v>
          </cell>
        </row>
        <row r="58">
          <cell r="H58" t="str">
            <v>Ys</v>
          </cell>
          <cell r="I58">
            <v>100</v>
          </cell>
          <cell r="J58">
            <v>100</v>
          </cell>
          <cell r="K58">
            <v>100</v>
          </cell>
          <cell r="L58">
            <v>100</v>
          </cell>
          <cell r="M58">
            <v>0</v>
          </cell>
        </row>
        <row r="59">
          <cell r="H59" t="str">
            <v>b</v>
          </cell>
          <cell r="I59">
            <v>100</v>
          </cell>
          <cell r="J59">
            <v>100</v>
          </cell>
          <cell r="K59">
            <v>0</v>
          </cell>
          <cell r="L59">
            <v>100</v>
          </cell>
          <cell r="M59">
            <v>0</v>
          </cell>
        </row>
        <row r="60">
          <cell r="H60" t="str">
            <v>f</v>
          </cell>
          <cell r="I60">
            <v>100</v>
          </cell>
          <cell r="J60">
            <v>100</v>
          </cell>
          <cell r="K60">
            <v>100</v>
          </cell>
          <cell r="L60">
            <v>0</v>
          </cell>
          <cell r="M60">
            <v>0</v>
          </cell>
        </row>
        <row r="61">
          <cell r="H61" t="str">
            <v>h</v>
          </cell>
          <cell r="I61">
            <v>100</v>
          </cell>
          <cell r="J61">
            <v>100</v>
          </cell>
          <cell r="K61">
            <v>0</v>
          </cell>
          <cell r="L61">
            <v>100</v>
          </cell>
          <cell r="M61">
            <v>0</v>
          </cell>
        </row>
        <row r="62">
          <cell r="H62" t="str">
            <v>i</v>
          </cell>
        </row>
        <row r="63">
          <cell r="H63" t="str">
            <v>k</v>
          </cell>
        </row>
        <row r="64">
          <cell r="H64" t="str">
            <v>l</v>
          </cell>
          <cell r="I64">
            <v>100</v>
          </cell>
          <cell r="J64">
            <v>100</v>
          </cell>
          <cell r="K64">
            <v>100</v>
          </cell>
          <cell r="L64">
            <v>0</v>
          </cell>
          <cell r="M64">
            <v>0</v>
          </cell>
        </row>
        <row r="65">
          <cell r="H65" t="str">
            <v>o</v>
          </cell>
          <cell r="I65">
            <v>100</v>
          </cell>
          <cell r="J65">
            <v>100</v>
          </cell>
          <cell r="K65">
            <v>0</v>
          </cell>
          <cell r="L65">
            <v>100</v>
          </cell>
          <cell r="M65">
            <v>0</v>
          </cell>
        </row>
        <row r="66">
          <cell r="H66" t="str">
            <v>of</v>
          </cell>
          <cell r="I66">
            <v>100</v>
          </cell>
          <cell r="J66">
            <v>100</v>
          </cell>
          <cell r="K66">
            <v>0</v>
          </cell>
          <cell r="L66">
            <v>100</v>
          </cell>
          <cell r="M66">
            <v>0</v>
          </cell>
        </row>
        <row r="67">
          <cell r="H67" t="str">
            <v>r</v>
          </cell>
          <cell r="I67">
            <v>100</v>
          </cell>
          <cell r="J67">
            <v>100</v>
          </cell>
          <cell r="K67">
            <v>100</v>
          </cell>
          <cell r="L67">
            <v>0</v>
          </cell>
          <cell r="M67">
            <v>0</v>
          </cell>
        </row>
        <row r="68">
          <cell r="H68" t="str">
            <v>v</v>
          </cell>
        </row>
        <row r="69">
          <cell r="H69" t="str">
            <v>w</v>
          </cell>
          <cell r="I69">
            <v>100</v>
          </cell>
          <cell r="J69">
            <v>100</v>
          </cell>
          <cell r="K69">
            <v>0</v>
          </cell>
          <cell r="L69">
            <v>100</v>
          </cell>
          <cell r="M69">
            <v>0</v>
          </cell>
        </row>
        <row r="70">
          <cell r="H70" t="str">
            <v>z</v>
          </cell>
          <cell r="I70">
            <v>100</v>
          </cell>
          <cell r="J70">
            <v>100</v>
          </cell>
          <cell r="K70">
            <v>100</v>
          </cell>
          <cell r="L70">
            <v>0</v>
          </cell>
          <cell r="M70">
            <v>0</v>
          </cell>
        </row>
        <row r="86">
          <cell r="I86" t="str">
            <v>d</v>
          </cell>
          <cell r="J86" t="str">
            <v>k</v>
          </cell>
          <cell r="K86" t="str">
            <v>d</v>
          </cell>
          <cell r="L86" t="str">
            <v>k</v>
          </cell>
        </row>
        <row r="87">
          <cell r="H87" t="str">
            <v>E</v>
          </cell>
          <cell r="I87">
            <v>0.7</v>
          </cell>
          <cell r="J87">
            <v>1E-3</v>
          </cell>
          <cell r="K87">
            <v>0.7</v>
          </cell>
          <cell r="L87">
            <v>1E-3</v>
          </cell>
        </row>
        <row r="88">
          <cell r="H88" t="str">
            <v>N</v>
          </cell>
          <cell r="I88">
            <v>0.7</v>
          </cell>
          <cell r="J88">
            <v>1E-3</v>
          </cell>
          <cell r="K88">
            <v>0.7</v>
          </cell>
          <cell r="L88">
            <v>1E-3</v>
          </cell>
        </row>
        <row r="89">
          <cell r="H89" t="str">
            <v>P</v>
          </cell>
          <cell r="I89">
            <v>0.7</v>
          </cell>
          <cell r="J89">
            <v>1E-3</v>
          </cell>
          <cell r="K89">
            <v>0.7</v>
          </cell>
          <cell r="L89">
            <v>1E-3</v>
          </cell>
        </row>
        <row r="90">
          <cell r="H90" t="str">
            <v>Ys</v>
          </cell>
          <cell r="I90">
            <v>0.7</v>
          </cell>
          <cell r="J90">
            <v>1E-3</v>
          </cell>
          <cell r="K90">
            <v>0.7</v>
          </cell>
          <cell r="L90">
            <v>1E-3</v>
          </cell>
        </row>
        <row r="91">
          <cell r="H91" t="str">
            <v>b</v>
          </cell>
          <cell r="I91">
            <v>0.7</v>
          </cell>
          <cell r="J91">
            <v>1E-3</v>
          </cell>
          <cell r="K91">
            <v>0.7</v>
          </cell>
          <cell r="L91">
            <v>1E-3</v>
          </cell>
        </row>
        <row r="92">
          <cell r="H92" t="str">
            <v>f</v>
          </cell>
          <cell r="I92">
            <v>0.7</v>
          </cell>
          <cell r="J92">
            <v>1E-3</v>
          </cell>
          <cell r="K92">
            <v>0.7</v>
          </cell>
          <cell r="L92">
            <v>1E-3</v>
          </cell>
        </row>
        <row r="93">
          <cell r="H93" t="str">
            <v>h</v>
          </cell>
          <cell r="I93">
            <v>0.7</v>
          </cell>
          <cell r="J93">
            <v>1E-3</v>
          </cell>
          <cell r="K93">
            <v>0.7</v>
          </cell>
          <cell r="L93">
            <v>1E-3</v>
          </cell>
        </row>
        <row r="94">
          <cell r="H94" t="str">
            <v>i</v>
          </cell>
          <cell r="I94">
            <v>0.7</v>
          </cell>
          <cell r="J94">
            <v>1E-3</v>
          </cell>
          <cell r="K94">
            <v>0.7</v>
          </cell>
          <cell r="L94">
            <v>1E-3</v>
          </cell>
        </row>
        <row r="95">
          <cell r="H95" t="str">
            <v>k</v>
          </cell>
          <cell r="I95">
            <v>0.7</v>
          </cell>
          <cell r="J95">
            <v>1E-3</v>
          </cell>
          <cell r="K95">
            <v>0.7</v>
          </cell>
          <cell r="L95">
            <v>1E-3</v>
          </cell>
        </row>
        <row r="96">
          <cell r="H96" t="str">
            <v>l</v>
          </cell>
          <cell r="I96">
            <v>0.7</v>
          </cell>
          <cell r="J96">
            <v>1E-3</v>
          </cell>
          <cell r="K96">
            <v>0.7</v>
          </cell>
          <cell r="L96">
            <v>1E-3</v>
          </cell>
        </row>
        <row r="97">
          <cell r="H97" t="str">
            <v>o</v>
          </cell>
          <cell r="I97">
            <v>0.7</v>
          </cell>
          <cell r="J97">
            <v>1E-3</v>
          </cell>
          <cell r="K97">
            <v>0.7</v>
          </cell>
          <cell r="L97">
            <v>1E-3</v>
          </cell>
        </row>
        <row r="98">
          <cell r="H98" t="str">
            <v>of</v>
          </cell>
          <cell r="I98">
            <v>0.7</v>
          </cell>
          <cell r="J98">
            <v>1E-3</v>
          </cell>
          <cell r="K98">
            <v>0.7</v>
          </cell>
          <cell r="L98">
            <v>1E-3</v>
          </cell>
        </row>
        <row r="99">
          <cell r="H99" t="str">
            <v>r</v>
          </cell>
          <cell r="I99">
            <v>0.7</v>
          </cell>
          <cell r="J99">
            <v>1E-3</v>
          </cell>
          <cell r="K99">
            <v>0.7</v>
          </cell>
          <cell r="L99">
            <v>1E-3</v>
          </cell>
        </row>
        <row r="100">
          <cell r="H100" t="str">
            <v>v</v>
          </cell>
          <cell r="I100">
            <v>0.7</v>
          </cell>
          <cell r="J100">
            <v>1E-3</v>
          </cell>
          <cell r="K100">
            <v>0.7</v>
          </cell>
          <cell r="L100">
            <v>1E-3</v>
          </cell>
        </row>
        <row r="101">
          <cell r="H101" t="str">
            <v>w</v>
          </cell>
          <cell r="I101">
            <v>0.7</v>
          </cell>
          <cell r="J101">
            <v>1E-3</v>
          </cell>
          <cell r="K101">
            <v>0.7</v>
          </cell>
          <cell r="L101">
            <v>1E-3</v>
          </cell>
        </row>
        <row r="102">
          <cell r="H102" t="str">
            <v>z</v>
          </cell>
          <cell r="I102">
            <v>0.7</v>
          </cell>
          <cell r="J102">
            <v>1E-3</v>
          </cell>
          <cell r="K102">
            <v>0.7</v>
          </cell>
          <cell r="L102">
            <v>1E-3</v>
          </cell>
        </row>
        <row r="119">
          <cell r="H119" t="str">
            <v>broardleaf</v>
          </cell>
          <cell r="I119" t="str">
            <v>grass</v>
          </cell>
          <cell r="L119" t="str">
            <v>broardleaf</v>
          </cell>
          <cell r="M119" t="str">
            <v>grass</v>
          </cell>
          <cell r="P119" t="str">
            <v>broardleaf</v>
          </cell>
          <cell r="Q119" t="str">
            <v>grass</v>
          </cell>
          <cell r="T119" t="str">
            <v>broardleaf</v>
          </cell>
          <cell r="U119" t="str">
            <v>grass</v>
          </cell>
          <cell r="X119" t="str">
            <v>broardleaf</v>
          </cell>
          <cell r="Y119" t="str">
            <v>grass</v>
          </cell>
        </row>
        <row r="120">
          <cell r="G120" t="str">
            <v>soft - seed bank value</v>
          </cell>
          <cell r="H120">
            <v>7.4999999999999997E-2</v>
          </cell>
          <cell r="I120">
            <v>7.4999999999999997E-2</v>
          </cell>
          <cell r="K120" t="str">
            <v>seed set soft</v>
          </cell>
          <cell r="L120">
            <v>15</v>
          </cell>
          <cell r="M120">
            <v>15</v>
          </cell>
          <cell r="O120" t="str">
            <v>prop hard to soft</v>
          </cell>
          <cell r="P120">
            <v>0.4</v>
          </cell>
          <cell r="Q120">
            <v>0.4</v>
          </cell>
          <cell r="S120" t="str">
            <v>germination soft</v>
          </cell>
          <cell r="T120">
            <v>0.5</v>
          </cell>
          <cell r="U120">
            <v>0.5</v>
          </cell>
          <cell r="W120" t="str">
            <v>soft</v>
          </cell>
          <cell r="X120">
            <v>0.05</v>
          </cell>
          <cell r="Y120">
            <v>0.05</v>
          </cell>
        </row>
        <row r="121">
          <cell r="G121" t="str">
            <v>hard - seed bank value</v>
          </cell>
          <cell r="H121">
            <v>7.4999999999999997E-2</v>
          </cell>
          <cell r="I121">
            <v>7.4999999999999997E-2</v>
          </cell>
          <cell r="K121" t="str">
            <v>seed set hard</v>
          </cell>
          <cell r="L121">
            <v>15</v>
          </cell>
          <cell r="M121">
            <v>15</v>
          </cell>
          <cell r="S121" t="str">
            <v>germination hard</v>
          </cell>
          <cell r="T121">
            <v>0</v>
          </cell>
          <cell r="U121">
            <v>0</v>
          </cell>
          <cell r="W121" t="str">
            <v>hard</v>
          </cell>
          <cell r="X121">
            <v>0.05</v>
          </cell>
          <cell r="Y121">
            <v>0.05</v>
          </cell>
        </row>
        <row r="123">
          <cell r="L123">
            <v>-5.0000000000000001E-4</v>
          </cell>
          <cell r="M123">
            <v>-5.0000000000000001E-4</v>
          </cell>
        </row>
        <row r="125">
          <cell r="L125">
            <v>2</v>
          </cell>
          <cell r="M125">
            <v>2</v>
          </cell>
        </row>
        <row r="142">
          <cell r="I142" t="str">
            <v>a</v>
          </cell>
          <cell r="J142" t="str">
            <v>b</v>
          </cell>
          <cell r="K142" t="str">
            <v>c</v>
          </cell>
          <cell r="L142" t="str">
            <v>a</v>
          </cell>
          <cell r="M142" t="str">
            <v>b</v>
          </cell>
          <cell r="N142" t="str">
            <v>c</v>
          </cell>
          <cell r="O142" t="str">
            <v>a</v>
          </cell>
          <cell r="P142" t="str">
            <v>b</v>
          </cell>
          <cell r="Q142" t="str">
            <v>c</v>
          </cell>
        </row>
        <row r="143">
          <cell r="H143" t="str">
            <v>cereal fungi control</v>
          </cell>
          <cell r="I143">
            <v>3</v>
          </cell>
          <cell r="J143">
            <v>1.5</v>
          </cell>
          <cell r="K143">
            <v>0.6</v>
          </cell>
          <cell r="L143">
            <v>3</v>
          </cell>
          <cell r="M143">
            <v>1.5</v>
          </cell>
          <cell r="N143">
            <v>0</v>
          </cell>
          <cell r="O143">
            <v>3</v>
          </cell>
          <cell r="P143">
            <v>1.5</v>
          </cell>
          <cell r="Q143">
            <v>0</v>
          </cell>
        </row>
        <row r="144">
          <cell r="H144" t="str">
            <v>oilseed fungi control</v>
          </cell>
          <cell r="I144">
            <v>3</v>
          </cell>
          <cell r="J144">
            <v>1.5</v>
          </cell>
          <cell r="K144">
            <v>0</v>
          </cell>
          <cell r="L144">
            <v>3</v>
          </cell>
          <cell r="M144">
            <v>1.5</v>
          </cell>
          <cell r="N144">
            <v>0.4</v>
          </cell>
          <cell r="O144">
            <v>3</v>
          </cell>
          <cell r="P144">
            <v>1.5</v>
          </cell>
          <cell r="Q144">
            <v>0</v>
          </cell>
        </row>
        <row r="145">
          <cell r="H145" t="str">
            <v>pulse fungi control</v>
          </cell>
          <cell r="I145">
            <v>3</v>
          </cell>
          <cell r="J145">
            <v>1.5</v>
          </cell>
          <cell r="K145">
            <v>0</v>
          </cell>
          <cell r="L145">
            <v>3</v>
          </cell>
          <cell r="M145">
            <v>1.5</v>
          </cell>
          <cell r="N145">
            <v>0</v>
          </cell>
          <cell r="O145">
            <v>3</v>
          </cell>
          <cell r="P145">
            <v>1.5</v>
          </cell>
          <cell r="Q145">
            <v>0.4</v>
          </cell>
        </row>
        <row r="150">
          <cell r="I150" t="str">
            <v>cereal fungi control</v>
          </cell>
          <cell r="J150" t="str">
            <v>oilseed fungi control</v>
          </cell>
          <cell r="K150" t="str">
            <v>pulse fungi control</v>
          </cell>
        </row>
        <row r="151">
          <cell r="H151" t="str">
            <v>E</v>
          </cell>
          <cell r="I151">
            <v>100</v>
          </cell>
          <cell r="J151">
            <v>100</v>
          </cell>
          <cell r="K151">
            <v>100</v>
          </cell>
        </row>
        <row r="152">
          <cell r="H152" t="str">
            <v>N</v>
          </cell>
          <cell r="I152">
            <v>100</v>
          </cell>
          <cell r="J152">
            <v>100</v>
          </cell>
          <cell r="K152">
            <v>100</v>
          </cell>
        </row>
        <row r="153">
          <cell r="H153" t="str">
            <v>P</v>
          </cell>
          <cell r="I153">
            <v>100</v>
          </cell>
          <cell r="J153">
            <v>100</v>
          </cell>
          <cell r="K153">
            <v>100</v>
          </cell>
        </row>
        <row r="154">
          <cell r="H154" t="str">
            <v>Ys</v>
          </cell>
          <cell r="I154">
            <v>100</v>
          </cell>
          <cell r="J154">
            <v>100</v>
          </cell>
          <cell r="K154">
            <v>100</v>
          </cell>
        </row>
        <row r="155">
          <cell r="H155" t="str">
            <v>b</v>
          </cell>
          <cell r="I155">
            <v>100</v>
          </cell>
          <cell r="J155">
            <v>100</v>
          </cell>
          <cell r="K155">
            <v>100</v>
          </cell>
        </row>
        <row r="156">
          <cell r="H156" t="str">
            <v>f</v>
          </cell>
          <cell r="I156">
            <v>100</v>
          </cell>
          <cell r="J156">
            <v>100</v>
          </cell>
          <cell r="K156">
            <v>100</v>
          </cell>
        </row>
        <row r="157">
          <cell r="H157" t="str">
            <v>h</v>
          </cell>
          <cell r="I157">
            <v>100</v>
          </cell>
          <cell r="J157">
            <v>100</v>
          </cell>
          <cell r="K157">
            <v>100</v>
          </cell>
        </row>
        <row r="158">
          <cell r="H158" t="str">
            <v>i</v>
          </cell>
        </row>
        <row r="159">
          <cell r="H159" t="str">
            <v>k</v>
          </cell>
        </row>
        <row r="160">
          <cell r="H160" t="str">
            <v>l</v>
          </cell>
          <cell r="I160">
            <v>100</v>
          </cell>
          <cell r="J160">
            <v>100</v>
          </cell>
          <cell r="K160">
            <v>100</v>
          </cell>
        </row>
        <row r="161">
          <cell r="H161" t="str">
            <v>o</v>
          </cell>
          <cell r="I161">
            <v>100</v>
          </cell>
          <cell r="J161">
            <v>100</v>
          </cell>
          <cell r="K161">
            <v>100</v>
          </cell>
        </row>
        <row r="162">
          <cell r="H162" t="str">
            <v>of</v>
          </cell>
          <cell r="I162">
            <v>100</v>
          </cell>
          <cell r="J162">
            <v>100</v>
          </cell>
          <cell r="K162">
            <v>100</v>
          </cell>
        </row>
        <row r="163">
          <cell r="H163" t="str">
            <v>r</v>
          </cell>
          <cell r="I163">
            <v>100</v>
          </cell>
          <cell r="J163">
            <v>100</v>
          </cell>
          <cell r="K163">
            <v>100</v>
          </cell>
        </row>
        <row r="164">
          <cell r="H164" t="str">
            <v>v</v>
          </cell>
        </row>
        <row r="165">
          <cell r="H165" t="str">
            <v>w</v>
          </cell>
          <cell r="I165">
            <v>100</v>
          </cell>
          <cell r="J165">
            <v>100</v>
          </cell>
          <cell r="K165">
            <v>100</v>
          </cell>
        </row>
        <row r="166">
          <cell r="H166" t="str">
            <v>z</v>
          </cell>
          <cell r="I166">
            <v>100</v>
          </cell>
          <cell r="J166">
            <v>100</v>
          </cell>
          <cell r="K166">
            <v>100</v>
          </cell>
        </row>
        <row r="182">
          <cell r="I182" t="str">
            <v>d</v>
          </cell>
          <cell r="J182" t="str">
            <v>k</v>
          </cell>
          <cell r="K182" t="str">
            <v>d</v>
          </cell>
          <cell r="L182" t="str">
            <v>k</v>
          </cell>
          <cell r="M182" t="str">
            <v>d</v>
          </cell>
          <cell r="N182" t="str">
            <v>k</v>
          </cell>
        </row>
        <row r="183">
          <cell r="H183" t="str">
            <v>E</v>
          </cell>
          <cell r="I183">
            <v>0.7</v>
          </cell>
          <cell r="J183">
            <v>0.3</v>
          </cell>
          <cell r="K183">
            <v>0</v>
          </cell>
          <cell r="L183">
            <v>0.3</v>
          </cell>
          <cell r="M183">
            <v>0</v>
          </cell>
          <cell r="N183">
            <v>0.3</v>
          </cell>
        </row>
        <row r="184">
          <cell r="H184" t="str">
            <v>N</v>
          </cell>
          <cell r="I184">
            <v>0</v>
          </cell>
          <cell r="J184">
            <v>0.3</v>
          </cell>
          <cell r="K184">
            <v>0.7</v>
          </cell>
          <cell r="L184">
            <v>0.3</v>
          </cell>
          <cell r="M184">
            <v>0</v>
          </cell>
          <cell r="N184">
            <v>0.3</v>
          </cell>
        </row>
        <row r="185">
          <cell r="H185" t="str">
            <v>P</v>
          </cell>
          <cell r="I185">
            <v>0</v>
          </cell>
          <cell r="J185">
            <v>0.3</v>
          </cell>
          <cell r="K185">
            <v>0</v>
          </cell>
          <cell r="L185">
            <v>0.3</v>
          </cell>
          <cell r="M185">
            <v>0.7</v>
          </cell>
          <cell r="N185">
            <v>0.3</v>
          </cell>
        </row>
        <row r="186">
          <cell r="H186" t="str">
            <v>Ys</v>
          </cell>
          <cell r="I186">
            <v>0</v>
          </cell>
          <cell r="J186">
            <v>0.3</v>
          </cell>
          <cell r="K186">
            <v>0</v>
          </cell>
          <cell r="L186">
            <v>0.3</v>
          </cell>
          <cell r="M186">
            <v>0</v>
          </cell>
          <cell r="N186">
            <v>0.3</v>
          </cell>
        </row>
        <row r="187">
          <cell r="H187" t="str">
            <v>b</v>
          </cell>
          <cell r="I187">
            <v>0.7</v>
          </cell>
          <cell r="J187">
            <v>0.3</v>
          </cell>
          <cell r="K187">
            <v>0</v>
          </cell>
          <cell r="L187">
            <v>0.3</v>
          </cell>
          <cell r="M187">
            <v>0</v>
          </cell>
          <cell r="N187">
            <v>0.3</v>
          </cell>
        </row>
        <row r="188">
          <cell r="H188" t="str">
            <v>f</v>
          </cell>
          <cell r="I188">
            <v>0</v>
          </cell>
          <cell r="J188">
            <v>0.3</v>
          </cell>
          <cell r="K188">
            <v>0</v>
          </cell>
          <cell r="L188">
            <v>0.3</v>
          </cell>
          <cell r="M188">
            <v>0.7</v>
          </cell>
          <cell r="N188">
            <v>0.3</v>
          </cell>
        </row>
        <row r="189">
          <cell r="H189" t="str">
            <v>h</v>
          </cell>
          <cell r="I189">
            <v>0.7</v>
          </cell>
          <cell r="J189">
            <v>0.3</v>
          </cell>
          <cell r="K189">
            <v>0</v>
          </cell>
          <cell r="L189">
            <v>0.3</v>
          </cell>
          <cell r="M189">
            <v>0</v>
          </cell>
          <cell r="N189">
            <v>0.3</v>
          </cell>
        </row>
        <row r="190">
          <cell r="H190" t="str">
            <v>i</v>
          </cell>
          <cell r="I190">
            <v>0</v>
          </cell>
          <cell r="J190">
            <v>0.3</v>
          </cell>
          <cell r="K190">
            <v>0</v>
          </cell>
          <cell r="L190">
            <v>0.3</v>
          </cell>
          <cell r="M190">
            <v>0.7</v>
          </cell>
          <cell r="N190">
            <v>0.3</v>
          </cell>
        </row>
        <row r="191">
          <cell r="H191" t="str">
            <v>k</v>
          </cell>
          <cell r="I191">
            <v>0</v>
          </cell>
          <cell r="J191">
            <v>0.3</v>
          </cell>
          <cell r="K191">
            <v>0</v>
          </cell>
          <cell r="L191">
            <v>0.3</v>
          </cell>
          <cell r="M191">
            <v>0.7</v>
          </cell>
          <cell r="N191">
            <v>0.3</v>
          </cell>
        </row>
        <row r="192">
          <cell r="H192" t="str">
            <v>l</v>
          </cell>
          <cell r="I192">
            <v>0</v>
          </cell>
          <cell r="J192">
            <v>0.3</v>
          </cell>
          <cell r="K192">
            <v>0</v>
          </cell>
          <cell r="L192">
            <v>0.3</v>
          </cell>
          <cell r="M192">
            <v>0.7</v>
          </cell>
          <cell r="N192">
            <v>0.3</v>
          </cell>
        </row>
        <row r="193">
          <cell r="H193" t="str">
            <v>o</v>
          </cell>
          <cell r="I193">
            <v>0.7</v>
          </cell>
          <cell r="J193">
            <v>0.3</v>
          </cell>
          <cell r="K193">
            <v>0</v>
          </cell>
          <cell r="L193">
            <v>0.3</v>
          </cell>
          <cell r="M193">
            <v>0</v>
          </cell>
          <cell r="N193">
            <v>0.3</v>
          </cell>
        </row>
        <row r="194">
          <cell r="H194" t="str">
            <v>of</v>
          </cell>
          <cell r="I194">
            <v>0.7</v>
          </cell>
          <cell r="J194">
            <v>0.3</v>
          </cell>
          <cell r="K194">
            <v>0</v>
          </cell>
          <cell r="L194">
            <v>0.3</v>
          </cell>
          <cell r="M194">
            <v>0</v>
          </cell>
          <cell r="N194">
            <v>0.3</v>
          </cell>
        </row>
        <row r="195">
          <cell r="H195" t="str">
            <v>r</v>
          </cell>
          <cell r="I195">
            <v>0</v>
          </cell>
          <cell r="J195">
            <v>0.3</v>
          </cell>
          <cell r="K195">
            <v>0.7</v>
          </cell>
          <cell r="L195">
            <v>0.3</v>
          </cell>
          <cell r="M195">
            <v>0</v>
          </cell>
          <cell r="N195">
            <v>0.3</v>
          </cell>
        </row>
        <row r="196">
          <cell r="H196" t="str">
            <v>v</v>
          </cell>
          <cell r="I196">
            <v>0</v>
          </cell>
          <cell r="J196">
            <v>0.3</v>
          </cell>
          <cell r="K196">
            <v>0</v>
          </cell>
          <cell r="L196">
            <v>0.3</v>
          </cell>
          <cell r="M196">
            <v>0.7</v>
          </cell>
          <cell r="N196">
            <v>0.3</v>
          </cell>
        </row>
        <row r="197">
          <cell r="H197" t="str">
            <v>w</v>
          </cell>
          <cell r="I197">
            <v>0.7</v>
          </cell>
          <cell r="J197">
            <v>0.3</v>
          </cell>
          <cell r="K197">
            <v>0</v>
          </cell>
          <cell r="L197">
            <v>0.3</v>
          </cell>
          <cell r="M197">
            <v>0</v>
          </cell>
          <cell r="N197">
            <v>0.3</v>
          </cell>
        </row>
        <row r="198">
          <cell r="H198" t="str">
            <v>z</v>
          </cell>
          <cell r="I198">
            <v>0</v>
          </cell>
          <cell r="J198">
            <v>0.3</v>
          </cell>
          <cell r="K198">
            <v>0.7</v>
          </cell>
          <cell r="L198">
            <v>0.3</v>
          </cell>
          <cell r="M198">
            <v>0</v>
          </cell>
          <cell r="N198">
            <v>0.3</v>
          </cell>
        </row>
        <row r="216">
          <cell r="H216" t="str">
            <v>a</v>
          </cell>
          <cell r="I216" t="str">
            <v>b</v>
          </cell>
          <cell r="J216" t="str">
            <v>c</v>
          </cell>
          <cell r="K216" t="str">
            <v>a</v>
          </cell>
          <cell r="L216" t="str">
            <v>b</v>
          </cell>
          <cell r="M216" t="str">
            <v>c</v>
          </cell>
          <cell r="N216" t="str">
            <v>a</v>
          </cell>
          <cell r="O216" t="str">
            <v>b</v>
          </cell>
          <cell r="P216" t="str">
            <v>c</v>
          </cell>
        </row>
        <row r="217">
          <cell r="G217" t="str">
            <v>E</v>
          </cell>
          <cell r="H217">
            <v>3</v>
          </cell>
          <cell r="I217">
            <v>0.7</v>
          </cell>
          <cell r="J217">
            <v>10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G218" t="str">
            <v>N</v>
          </cell>
          <cell r="H218">
            <v>0</v>
          </cell>
          <cell r="I218">
            <v>0</v>
          </cell>
          <cell r="J218">
            <v>0</v>
          </cell>
          <cell r="K218">
            <v>3</v>
          </cell>
          <cell r="L218">
            <v>0.7</v>
          </cell>
          <cell r="M218">
            <v>10</v>
          </cell>
          <cell r="N218">
            <v>0</v>
          </cell>
          <cell r="O218">
            <v>0</v>
          </cell>
          <cell r="P218">
            <v>0</v>
          </cell>
        </row>
        <row r="219">
          <cell r="G219" t="str">
            <v>P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</v>
          </cell>
          <cell r="O219">
            <v>0.7</v>
          </cell>
          <cell r="P219">
            <v>10</v>
          </cell>
        </row>
        <row r="220">
          <cell r="G220" t="str">
            <v>PAS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G221" t="str">
            <v>Ys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5">
          <cell r="H225" t="str">
            <v>cereal</v>
          </cell>
          <cell r="I225" t="str">
            <v>oilseed</v>
          </cell>
          <cell r="J225" t="str">
            <v>pulse</v>
          </cell>
        </row>
        <row r="226">
          <cell r="G226" t="str">
            <v>E</v>
          </cell>
          <cell r="H226">
            <v>0</v>
          </cell>
          <cell r="I226">
            <v>0.5</v>
          </cell>
          <cell r="J226">
            <v>0.5</v>
          </cell>
        </row>
        <row r="227">
          <cell r="G227" t="str">
            <v>N</v>
          </cell>
          <cell r="H227">
            <v>0.5</v>
          </cell>
          <cell r="I227">
            <v>0</v>
          </cell>
          <cell r="J227">
            <v>0.5</v>
          </cell>
        </row>
        <row r="228">
          <cell r="G228" t="str">
            <v>P</v>
          </cell>
          <cell r="H228">
            <v>0.5</v>
          </cell>
          <cell r="I228">
            <v>0.5</v>
          </cell>
          <cell r="J228">
            <v>0</v>
          </cell>
        </row>
        <row r="229">
          <cell r="G229" t="str">
            <v>PAS</v>
          </cell>
          <cell r="H229">
            <v>0.5</v>
          </cell>
          <cell r="I229">
            <v>0.5</v>
          </cell>
          <cell r="J229">
            <v>0.5</v>
          </cell>
        </row>
        <row r="230">
          <cell r="G230" t="str">
            <v>Ys</v>
          </cell>
          <cell r="H230">
            <v>0</v>
          </cell>
          <cell r="I230">
            <v>0</v>
          </cell>
          <cell r="J230">
            <v>0</v>
          </cell>
        </row>
        <row r="279">
          <cell r="I279" t="str">
            <v>d</v>
          </cell>
          <cell r="J279" t="str">
            <v>k</v>
          </cell>
        </row>
        <row r="280">
          <cell r="H280" t="str">
            <v>E</v>
          </cell>
          <cell r="I280">
            <v>1</v>
          </cell>
          <cell r="J280">
            <v>0.03</v>
          </cell>
        </row>
        <row r="281">
          <cell r="H281" t="str">
            <v>N</v>
          </cell>
          <cell r="I281">
            <v>1</v>
          </cell>
          <cell r="J281">
            <v>0.03</v>
          </cell>
        </row>
        <row r="282">
          <cell r="H282" t="str">
            <v>P</v>
          </cell>
          <cell r="I282">
            <v>0</v>
          </cell>
          <cell r="J282">
            <v>0</v>
          </cell>
        </row>
        <row r="283">
          <cell r="H283" t="str">
            <v>Ys</v>
          </cell>
          <cell r="I283">
            <v>1</v>
          </cell>
          <cell r="J283">
            <v>0.03</v>
          </cell>
        </row>
        <row r="284">
          <cell r="H284" t="str">
            <v>b</v>
          </cell>
          <cell r="I284">
            <v>1</v>
          </cell>
          <cell r="J284">
            <v>0.03</v>
          </cell>
        </row>
        <row r="285">
          <cell r="H285" t="str">
            <v>f</v>
          </cell>
          <cell r="I285">
            <v>0</v>
          </cell>
          <cell r="J285">
            <v>0</v>
          </cell>
        </row>
        <row r="286">
          <cell r="H286" t="str">
            <v>h</v>
          </cell>
          <cell r="I286">
            <v>1</v>
          </cell>
          <cell r="J286">
            <v>0.03</v>
          </cell>
        </row>
        <row r="287">
          <cell r="H287" t="str">
            <v>i</v>
          </cell>
          <cell r="I287">
            <v>0</v>
          </cell>
          <cell r="J287">
            <v>0</v>
          </cell>
        </row>
        <row r="288">
          <cell r="H288" t="str">
            <v>k</v>
          </cell>
          <cell r="I288">
            <v>0</v>
          </cell>
          <cell r="J288">
            <v>0</v>
          </cell>
        </row>
        <row r="289">
          <cell r="H289" t="str">
            <v>l</v>
          </cell>
          <cell r="I289">
            <v>0</v>
          </cell>
          <cell r="J289">
            <v>0</v>
          </cell>
        </row>
        <row r="290">
          <cell r="H290" t="str">
            <v>o</v>
          </cell>
          <cell r="I290">
            <v>1</v>
          </cell>
          <cell r="J290">
            <v>0.03</v>
          </cell>
        </row>
        <row r="291">
          <cell r="H291" t="str">
            <v>of</v>
          </cell>
          <cell r="I291">
            <v>1</v>
          </cell>
          <cell r="J291">
            <v>0.03</v>
          </cell>
        </row>
        <row r="292">
          <cell r="H292" t="str">
            <v>r</v>
          </cell>
          <cell r="I292">
            <v>1</v>
          </cell>
          <cell r="J292">
            <v>0.03</v>
          </cell>
        </row>
        <row r="293">
          <cell r="H293" t="str">
            <v>v</v>
          </cell>
          <cell r="I293">
            <v>0</v>
          </cell>
          <cell r="J293">
            <v>0</v>
          </cell>
        </row>
        <row r="294">
          <cell r="H294" t="str">
            <v>w</v>
          </cell>
          <cell r="I294">
            <v>1</v>
          </cell>
          <cell r="J294">
            <v>0.03</v>
          </cell>
        </row>
        <row r="295">
          <cell r="H295" t="str">
            <v>z</v>
          </cell>
          <cell r="I295">
            <v>1</v>
          </cell>
          <cell r="J295">
            <v>0.03</v>
          </cell>
        </row>
        <row r="307">
          <cell r="L307">
            <v>0.05</v>
          </cell>
        </row>
        <row r="313">
          <cell r="I313">
            <v>20</v>
          </cell>
          <cell r="N313">
            <v>17</v>
          </cell>
          <cell r="S313">
            <v>1</v>
          </cell>
        </row>
        <row r="314">
          <cell r="I314">
            <v>41</v>
          </cell>
          <cell r="N314">
            <v>18</v>
          </cell>
          <cell r="S314">
            <v>1</v>
          </cell>
        </row>
        <row r="315">
          <cell r="I315">
            <v>45.6</v>
          </cell>
          <cell r="N315">
            <v>17</v>
          </cell>
          <cell r="S315">
            <v>1</v>
          </cell>
        </row>
        <row r="316">
          <cell r="I316">
            <v>32.25</v>
          </cell>
          <cell r="N316">
            <v>17.166666666666668</v>
          </cell>
          <cell r="S316">
            <v>1.1666666666666667</v>
          </cell>
        </row>
        <row r="317">
          <cell r="I317">
            <v>20</v>
          </cell>
          <cell r="N317">
            <v>17</v>
          </cell>
          <cell r="S317">
            <v>1</v>
          </cell>
        </row>
        <row r="318">
          <cell r="I318">
            <v>41</v>
          </cell>
          <cell r="N318">
            <v>17</v>
          </cell>
          <cell r="S318">
            <v>1</v>
          </cell>
        </row>
        <row r="319">
          <cell r="I319">
            <v>17</v>
          </cell>
          <cell r="N319">
            <v>17</v>
          </cell>
          <cell r="S319">
            <v>1</v>
          </cell>
        </row>
        <row r="320">
          <cell r="I320">
            <v>42</v>
          </cell>
          <cell r="N320">
            <v>17</v>
          </cell>
          <cell r="S320">
            <v>1</v>
          </cell>
        </row>
        <row r="321">
          <cell r="I321">
            <v>36</v>
          </cell>
          <cell r="N321">
            <v>17</v>
          </cell>
          <cell r="S321">
            <v>1</v>
          </cell>
        </row>
        <row r="322">
          <cell r="I322">
            <v>60</v>
          </cell>
          <cell r="N322">
            <v>17</v>
          </cell>
          <cell r="S322">
            <v>1</v>
          </cell>
        </row>
        <row r="323">
          <cell r="I323">
            <v>17</v>
          </cell>
          <cell r="N323">
            <v>17</v>
          </cell>
          <cell r="S323">
            <v>1</v>
          </cell>
        </row>
        <row r="324">
          <cell r="I324">
            <v>0</v>
          </cell>
          <cell r="N324">
            <v>17</v>
          </cell>
          <cell r="S324">
            <v>3</v>
          </cell>
        </row>
        <row r="325">
          <cell r="I325">
            <v>41</v>
          </cell>
          <cell r="N325">
            <v>18</v>
          </cell>
          <cell r="S325">
            <v>1</v>
          </cell>
        </row>
        <row r="326">
          <cell r="I326">
            <v>49</v>
          </cell>
          <cell r="N326">
            <v>17</v>
          </cell>
          <cell r="S326">
            <v>1</v>
          </cell>
        </row>
        <row r="327">
          <cell r="I327">
            <v>23</v>
          </cell>
          <cell r="N327">
            <v>17</v>
          </cell>
          <cell r="S327">
            <v>1</v>
          </cell>
        </row>
        <row r="328">
          <cell r="I328">
            <v>41</v>
          </cell>
          <cell r="N328">
            <v>18</v>
          </cell>
          <cell r="S328">
            <v>1</v>
          </cell>
        </row>
        <row r="329">
          <cell r="I329">
            <v>0</v>
          </cell>
          <cell r="N329">
            <v>12</v>
          </cell>
          <cell r="S329">
            <v>3</v>
          </cell>
        </row>
        <row r="330">
          <cell r="I330">
            <v>0</v>
          </cell>
          <cell r="N330">
            <v>12</v>
          </cell>
          <cell r="S330">
            <v>3</v>
          </cell>
        </row>
        <row r="331">
          <cell r="I331">
            <v>0</v>
          </cell>
          <cell r="N331">
            <v>12</v>
          </cell>
          <cell r="S331">
            <v>3</v>
          </cell>
        </row>
        <row r="332">
          <cell r="I332">
            <v>0</v>
          </cell>
          <cell r="N332">
            <v>12</v>
          </cell>
          <cell r="S332">
            <v>3</v>
          </cell>
        </row>
        <row r="333">
          <cell r="I333">
            <v>0</v>
          </cell>
          <cell r="N333">
            <v>12</v>
          </cell>
          <cell r="S333">
            <v>3</v>
          </cell>
        </row>
        <row r="334">
          <cell r="I334">
            <v>0</v>
          </cell>
          <cell r="N334">
            <v>12</v>
          </cell>
          <cell r="S334">
            <v>3</v>
          </cell>
        </row>
        <row r="335">
          <cell r="I335">
            <v>0</v>
          </cell>
          <cell r="N335">
            <v>12</v>
          </cell>
          <cell r="S335">
            <v>3</v>
          </cell>
        </row>
        <row r="336">
          <cell r="I336">
            <v>0</v>
          </cell>
          <cell r="N336">
            <v>12</v>
          </cell>
          <cell r="S336">
            <v>3</v>
          </cell>
        </row>
        <row r="337">
          <cell r="I337">
            <v>0</v>
          </cell>
          <cell r="N337">
            <v>12</v>
          </cell>
          <cell r="S337">
            <v>3</v>
          </cell>
        </row>
        <row r="338">
          <cell r="I338">
            <v>0</v>
          </cell>
          <cell r="N338">
            <v>12</v>
          </cell>
          <cell r="S338">
            <v>3</v>
          </cell>
        </row>
        <row r="339">
          <cell r="I339">
            <v>0</v>
          </cell>
          <cell r="N339">
            <v>12</v>
          </cell>
          <cell r="S339">
            <v>3</v>
          </cell>
        </row>
        <row r="340">
          <cell r="I340">
            <v>0</v>
          </cell>
          <cell r="N340">
            <v>12</v>
          </cell>
          <cell r="S340">
            <v>3</v>
          </cell>
        </row>
        <row r="341">
          <cell r="I341">
            <v>0</v>
          </cell>
          <cell r="N341">
            <v>12</v>
          </cell>
          <cell r="S341">
            <v>3</v>
          </cell>
        </row>
        <row r="358">
          <cell r="I358" t="str">
            <v>Pasture Boimass</v>
          </cell>
          <cell r="M358" t="str">
            <v>Harvest Index</v>
          </cell>
          <cell r="P358" t="str">
            <v>Fix N</v>
          </cell>
        </row>
        <row r="359">
          <cell r="H359" t="str">
            <v>As</v>
          </cell>
          <cell r="I359">
            <v>1000</v>
          </cell>
          <cell r="L359" t="str">
            <v>E</v>
          </cell>
          <cell r="M359">
            <v>0.39200000000000002</v>
          </cell>
          <cell r="O359" t="str">
            <v>E</v>
          </cell>
          <cell r="P359">
            <v>0</v>
          </cell>
        </row>
        <row r="360">
          <cell r="H360" t="str">
            <v>AR</v>
          </cell>
          <cell r="I360">
            <v>1000</v>
          </cell>
          <cell r="L360" t="str">
            <v>N</v>
          </cell>
          <cell r="M360">
            <v>0.2</v>
          </cell>
          <cell r="O360" t="str">
            <v>N</v>
          </cell>
          <cell r="P360">
            <v>0</v>
          </cell>
        </row>
        <row r="361">
          <cell r="H361" t="str">
            <v>M</v>
          </cell>
          <cell r="I361">
            <v>1000</v>
          </cell>
          <cell r="L361" t="str">
            <v>P</v>
          </cell>
          <cell r="M361">
            <v>0.3</v>
          </cell>
          <cell r="O361" t="str">
            <v>P</v>
          </cell>
          <cell r="P361">
            <v>1</v>
          </cell>
        </row>
        <row r="362">
          <cell r="H362" t="str">
            <v>J</v>
          </cell>
          <cell r="I362">
            <v>1000</v>
          </cell>
          <cell r="L362" t="str">
            <v>Ys</v>
          </cell>
          <cell r="M362">
            <v>0.32166666666666666</v>
          </cell>
          <cell r="O362" t="str">
            <v>Ys</v>
          </cell>
          <cell r="P362">
            <v>0.41666666666666669</v>
          </cell>
        </row>
        <row r="363">
          <cell r="H363" t="str">
            <v>JR</v>
          </cell>
          <cell r="I363">
            <v>1000</v>
          </cell>
          <cell r="L363" t="str">
            <v>b</v>
          </cell>
          <cell r="M363">
            <v>0.44</v>
          </cell>
          <cell r="O363" t="str">
            <v>b</v>
          </cell>
          <cell r="P363">
            <v>0</v>
          </cell>
        </row>
        <row r="364">
          <cell r="H364" t="str">
            <v>S</v>
          </cell>
          <cell r="I364">
            <v>1000</v>
          </cell>
          <cell r="L364" t="str">
            <v>f</v>
          </cell>
          <cell r="M364">
            <v>0.3</v>
          </cell>
          <cell r="O364" t="str">
            <v>f</v>
          </cell>
          <cell r="P364">
            <v>1</v>
          </cell>
        </row>
        <row r="365">
          <cell r="H365" t="str">
            <v>SR</v>
          </cell>
          <cell r="I365">
            <v>1000</v>
          </cell>
          <cell r="L365" t="str">
            <v>h</v>
          </cell>
          <cell r="M365">
            <v>0.7</v>
          </cell>
          <cell r="O365" t="str">
            <v>h</v>
          </cell>
          <cell r="P365">
            <v>0</v>
          </cell>
        </row>
        <row r="366">
          <cell r="H366" t="str">
            <v>T</v>
          </cell>
          <cell r="I366">
            <v>1000</v>
          </cell>
          <cell r="L366" t="str">
            <v>i</v>
          </cell>
          <cell r="M366">
            <v>0.3</v>
          </cell>
          <cell r="O366" t="str">
            <v>i</v>
          </cell>
          <cell r="P366">
            <v>1</v>
          </cell>
        </row>
        <row r="367">
          <cell r="H367" t="str">
            <v>TR</v>
          </cell>
          <cell r="I367">
            <v>1000</v>
          </cell>
          <cell r="L367" t="str">
            <v>k</v>
          </cell>
          <cell r="M367">
            <v>0.3</v>
          </cell>
          <cell r="O367" t="str">
            <v>k</v>
          </cell>
          <cell r="P367">
            <v>1</v>
          </cell>
        </row>
        <row r="368">
          <cell r="H368" t="str">
            <v>U</v>
          </cell>
          <cell r="I368">
            <v>1000</v>
          </cell>
          <cell r="L368" t="str">
            <v>l</v>
          </cell>
          <cell r="M368">
            <v>0.3</v>
          </cell>
          <cell r="O368" t="str">
            <v>l</v>
          </cell>
          <cell r="P368">
            <v>1</v>
          </cell>
        </row>
        <row r="369">
          <cell r="H369" t="str">
            <v>UR</v>
          </cell>
          <cell r="I369">
            <v>1000</v>
          </cell>
          <cell r="L369" t="str">
            <v>o</v>
          </cell>
          <cell r="M369">
            <v>0.4</v>
          </cell>
          <cell r="O369" t="str">
            <v>o</v>
          </cell>
          <cell r="P369">
            <v>0</v>
          </cell>
        </row>
        <row r="370">
          <cell r="H370" t="str">
            <v>X</v>
          </cell>
          <cell r="I370">
            <v>1000</v>
          </cell>
          <cell r="L370" t="str">
            <v>of</v>
          </cell>
          <cell r="M370">
            <v>0</v>
          </cell>
          <cell r="O370" t="str">
            <v>of</v>
          </cell>
          <cell r="P370">
            <v>0</v>
          </cell>
        </row>
        <row r="371">
          <cell r="H371" t="str">
            <v>XR</v>
          </cell>
          <cell r="I371">
            <v>1000</v>
          </cell>
          <cell r="L371" t="str">
            <v>r</v>
          </cell>
          <cell r="M371">
            <v>0.2</v>
          </cell>
          <cell r="O371" t="str">
            <v>r</v>
          </cell>
          <cell r="P371">
            <v>0</v>
          </cell>
        </row>
        <row r="372">
          <cell r="L372" t="str">
            <v>v</v>
          </cell>
          <cell r="M372">
            <v>0.3</v>
          </cell>
          <cell r="O372" t="str">
            <v>v</v>
          </cell>
          <cell r="P372">
            <v>1</v>
          </cell>
        </row>
        <row r="373">
          <cell r="L373" t="str">
            <v>w</v>
          </cell>
          <cell r="M373">
            <v>0.42</v>
          </cell>
          <cell r="O373" t="str">
            <v>w</v>
          </cell>
          <cell r="P373">
            <v>0</v>
          </cell>
        </row>
        <row r="374">
          <cell r="L374" t="str">
            <v>z</v>
          </cell>
          <cell r="M374">
            <v>0.2</v>
          </cell>
          <cell r="O374" t="str">
            <v>z</v>
          </cell>
          <cell r="P374">
            <v>0</v>
          </cell>
        </row>
        <row r="389">
          <cell r="N389">
            <v>9.4999999999999998E-3</v>
          </cell>
        </row>
        <row r="390">
          <cell r="N390">
            <v>9.4999999999999998E-3</v>
          </cell>
        </row>
        <row r="391">
          <cell r="N391">
            <v>9.4999999999999998E-3</v>
          </cell>
        </row>
        <row r="392">
          <cell r="N392">
            <v>9.4999999999999998E-3</v>
          </cell>
        </row>
        <row r="393">
          <cell r="N393">
            <v>9.4999999999999998E-3</v>
          </cell>
        </row>
        <row r="394">
          <cell r="N394">
            <v>9.4999999999999998E-3</v>
          </cell>
        </row>
        <row r="395">
          <cell r="N395">
            <v>9.4999999999999998E-3</v>
          </cell>
        </row>
        <row r="396">
          <cell r="N396">
            <v>9.4999999999999998E-3</v>
          </cell>
        </row>
        <row r="397">
          <cell r="N397">
            <v>9.4999999999999998E-3</v>
          </cell>
        </row>
        <row r="398">
          <cell r="N398">
            <v>9.4999999999999998E-3</v>
          </cell>
        </row>
        <row r="399">
          <cell r="N399">
            <v>9.4999999999999998E-3</v>
          </cell>
        </row>
        <row r="400">
          <cell r="N400">
            <v>9.4999999999999998E-3</v>
          </cell>
        </row>
        <row r="401">
          <cell r="N401">
            <v>9.4999999999999998E-3</v>
          </cell>
        </row>
        <row r="402">
          <cell r="N402">
            <v>9.4999999999999998E-3</v>
          </cell>
        </row>
        <row r="403">
          <cell r="N403">
            <v>9.4999999999999998E-3</v>
          </cell>
        </row>
        <row r="404">
          <cell r="N404">
            <v>9.4999999999999998E-3</v>
          </cell>
        </row>
        <row r="405">
          <cell r="N405">
            <v>9.4999999999999998E-3</v>
          </cell>
        </row>
        <row r="406">
          <cell r="N406">
            <v>9.4999999999999998E-3</v>
          </cell>
        </row>
        <row r="407">
          <cell r="N407">
            <v>9.4999999999999998E-3</v>
          </cell>
        </row>
        <row r="408">
          <cell r="N408">
            <v>9.4999999999999998E-3</v>
          </cell>
        </row>
        <row r="409">
          <cell r="N409">
            <v>9.4999999999999998E-3</v>
          </cell>
        </row>
        <row r="410">
          <cell r="N410">
            <v>9.4999999999999998E-3</v>
          </cell>
        </row>
        <row r="411">
          <cell r="N411">
            <v>9.4999999999999998E-3</v>
          </cell>
        </row>
        <row r="412">
          <cell r="N412">
            <v>9.4999999999999998E-3</v>
          </cell>
        </row>
        <row r="413">
          <cell r="N413">
            <v>9.4999999999999998E-3</v>
          </cell>
        </row>
        <row r="414">
          <cell r="N414">
            <v>9.4999999999999998E-3</v>
          </cell>
        </row>
        <row r="415">
          <cell r="N415">
            <v>9.4999999999999998E-3</v>
          </cell>
        </row>
        <row r="416">
          <cell r="N416">
            <v>9.4999999999999998E-3</v>
          </cell>
        </row>
        <row r="417">
          <cell r="N417">
            <v>9.4999999999999998E-3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I90"/>
  <sheetViews>
    <sheetView workbookViewId="0">
      <selection activeCell="C8" sqref="C8:C17"/>
    </sheetView>
  </sheetViews>
  <sheetFormatPr defaultColWidth="8.85546875" defaultRowHeight="15" x14ac:dyDescent="0.25"/>
  <cols>
    <col min="1" max="1" width="31" style="1" customWidth="1"/>
    <col min="2" max="2" width="10.5703125" style="1" bestFit="1" customWidth="1"/>
    <col min="3" max="3" width="10.42578125" style="1" customWidth="1"/>
    <col min="4" max="4" width="9.42578125" style="1" customWidth="1"/>
    <col min="5" max="5" width="12.28515625" style="1" customWidth="1"/>
    <col min="6" max="6" width="15.140625" style="1" customWidth="1"/>
    <col min="7" max="16384" width="8.85546875" style="1"/>
  </cols>
  <sheetData>
    <row r="1" spans="1:3" x14ac:dyDescent="0.25">
      <c r="A1" s="2"/>
    </row>
    <row r="2" spans="1:3" x14ac:dyDescent="0.25">
      <c r="A2" s="3" t="s">
        <v>0</v>
      </c>
    </row>
    <row r="3" spans="1:3" x14ac:dyDescent="0.25">
      <c r="A3" s="4" t="s">
        <v>1</v>
      </c>
      <c r="B3" s="4">
        <v>1.4</v>
      </c>
      <c r="C3" s="4" t="s">
        <v>2</v>
      </c>
    </row>
    <row r="4" spans="1:3" ht="6" customHeight="1" x14ac:dyDescent="0.25"/>
    <row r="5" spans="1:3" x14ac:dyDescent="0.25">
      <c r="A5" s="4" t="s">
        <v>3</v>
      </c>
      <c r="B5" s="4">
        <v>0.38</v>
      </c>
      <c r="C5" s="4" t="s">
        <v>2</v>
      </c>
    </row>
    <row r="7" spans="1:3" x14ac:dyDescent="0.25">
      <c r="A7" s="4" t="s">
        <v>11</v>
      </c>
      <c r="B7" s="4"/>
    </row>
    <row r="8" spans="1:3" x14ac:dyDescent="0.25">
      <c r="A8" s="4" t="s">
        <v>5</v>
      </c>
      <c r="B8" s="4">
        <v>300</v>
      </c>
      <c r="C8" s="1" t="s">
        <v>13</v>
      </c>
    </row>
    <row r="9" spans="1:3" x14ac:dyDescent="0.25">
      <c r="A9" s="4" t="s">
        <v>4</v>
      </c>
      <c r="B9" s="4">
        <v>300</v>
      </c>
      <c r="C9" s="1" t="s">
        <v>13</v>
      </c>
    </row>
    <row r="10" spans="1:3" x14ac:dyDescent="0.25">
      <c r="A10" s="4" t="s">
        <v>6</v>
      </c>
      <c r="B10" s="4">
        <v>300</v>
      </c>
      <c r="C10" s="1" t="s">
        <v>13</v>
      </c>
    </row>
    <row r="11" spans="1:3" x14ac:dyDescent="0.25">
      <c r="A11" s="4" t="s">
        <v>8</v>
      </c>
      <c r="B11" s="4">
        <v>300</v>
      </c>
      <c r="C11" s="1" t="s">
        <v>13</v>
      </c>
    </row>
    <row r="12" spans="1:3" x14ac:dyDescent="0.25">
      <c r="A12" s="4" t="s">
        <v>9</v>
      </c>
      <c r="B12" s="4">
        <v>300</v>
      </c>
      <c r="C12" s="1" t="s">
        <v>13</v>
      </c>
    </row>
    <row r="13" spans="1:3" x14ac:dyDescent="0.25">
      <c r="A13" s="4" t="s">
        <v>7</v>
      </c>
      <c r="B13" s="4">
        <v>300</v>
      </c>
      <c r="C13" s="1" t="s">
        <v>13</v>
      </c>
    </row>
    <row r="14" spans="1:3" x14ac:dyDescent="0.25">
      <c r="A14" s="4" t="s">
        <v>10</v>
      </c>
      <c r="B14" s="4">
        <v>300</v>
      </c>
      <c r="C14" s="1" t="s">
        <v>13</v>
      </c>
    </row>
    <row r="15" spans="1:3" x14ac:dyDescent="0.25">
      <c r="A15" s="4" t="s">
        <v>95</v>
      </c>
      <c r="B15" s="4">
        <v>300</v>
      </c>
      <c r="C15" s="1" t="s">
        <v>13</v>
      </c>
    </row>
    <row r="16" spans="1:3" x14ac:dyDescent="0.25">
      <c r="A16" s="4" t="s">
        <v>96</v>
      </c>
      <c r="B16" s="4">
        <v>300</v>
      </c>
      <c r="C16" s="1" t="s">
        <v>13</v>
      </c>
    </row>
    <row r="17" spans="1:3" x14ac:dyDescent="0.25">
      <c r="A17" s="4" t="s">
        <v>97</v>
      </c>
      <c r="B17" s="4">
        <v>300</v>
      </c>
      <c r="C17" s="1" t="s">
        <v>13</v>
      </c>
    </row>
    <row r="19" spans="1:3" x14ac:dyDescent="0.25">
      <c r="A19" s="4" t="s">
        <v>12</v>
      </c>
      <c r="B19" s="4">
        <v>100</v>
      </c>
      <c r="C19" s="4" t="s">
        <v>13</v>
      </c>
    </row>
    <row r="20" spans="1:3" ht="4.9000000000000004" customHeight="1" x14ac:dyDescent="0.25"/>
    <row r="21" spans="1:3" x14ac:dyDescent="0.25">
      <c r="A21" s="1" t="s">
        <v>18</v>
      </c>
    </row>
    <row r="22" spans="1:3" x14ac:dyDescent="0.25">
      <c r="A22" s="4" t="s">
        <v>14</v>
      </c>
      <c r="B22" s="4">
        <v>60</v>
      </c>
      <c r="C22" s="1" t="s">
        <v>13</v>
      </c>
    </row>
    <row r="23" spans="1:3" ht="6" customHeight="1" x14ac:dyDescent="0.25"/>
    <row r="24" spans="1:3" x14ac:dyDescent="0.25">
      <c r="A24" s="4" t="s">
        <v>15</v>
      </c>
      <c r="B24" s="4">
        <v>35</v>
      </c>
      <c r="C24" s="1" t="s">
        <v>17</v>
      </c>
    </row>
    <row r="25" spans="1:3" ht="6" customHeight="1" x14ac:dyDescent="0.25"/>
    <row r="26" spans="1:3" x14ac:dyDescent="0.25">
      <c r="A26" s="4" t="s">
        <v>16</v>
      </c>
      <c r="B26" s="4">
        <v>15</v>
      </c>
      <c r="C26" s="1" t="s">
        <v>17</v>
      </c>
    </row>
    <row r="28" spans="1:3" x14ac:dyDescent="0.25">
      <c r="A28" s="3" t="s">
        <v>131</v>
      </c>
    </row>
    <row r="29" spans="1:3" x14ac:dyDescent="0.25">
      <c r="A29" s="10" t="s">
        <v>130</v>
      </c>
      <c r="B29" s="8">
        <v>15</v>
      </c>
      <c r="C29" s="1" t="s">
        <v>17</v>
      </c>
    </row>
    <row r="30" spans="1:3" ht="6.6" customHeight="1" x14ac:dyDescent="0.25">
      <c r="A30" s="3"/>
    </row>
    <row r="31" spans="1:3" x14ac:dyDescent="0.25">
      <c r="A31" s="10" t="s">
        <v>129</v>
      </c>
      <c r="B31" s="8">
        <v>20</v>
      </c>
      <c r="C31" s="1" t="s">
        <v>17</v>
      </c>
    </row>
    <row r="32" spans="1:3" ht="9" customHeight="1" x14ac:dyDescent="0.25"/>
    <row r="33" spans="1:9" ht="15" customHeight="1" x14ac:dyDescent="0.25">
      <c r="A33" s="3" t="s">
        <v>90</v>
      </c>
    </row>
    <row r="34" spans="1:9" x14ac:dyDescent="0.25">
      <c r="A34" s="5" t="s">
        <v>102</v>
      </c>
      <c r="B34" s="4">
        <v>2</v>
      </c>
    </row>
    <row r="36" spans="1:9" x14ac:dyDescent="0.25">
      <c r="A36" s="4" t="s">
        <v>103</v>
      </c>
      <c r="B36" s="6">
        <v>43814</v>
      </c>
    </row>
    <row r="37" spans="1:9" ht="6" customHeight="1" x14ac:dyDescent="0.25"/>
    <row r="38" spans="1:9" x14ac:dyDescent="0.25">
      <c r="A38" s="4" t="s">
        <v>104</v>
      </c>
      <c r="B38" s="4">
        <v>5</v>
      </c>
    </row>
    <row r="39" spans="1:9" ht="6" customHeight="1" x14ac:dyDescent="0.25"/>
    <row r="40" spans="1:9" x14ac:dyDescent="0.25">
      <c r="A40" s="4" t="s">
        <v>127</v>
      </c>
      <c r="B40" s="6">
        <v>43692</v>
      </c>
    </row>
    <row r="42" spans="1:9" x14ac:dyDescent="0.25">
      <c r="A42" s="48" t="s">
        <v>91</v>
      </c>
      <c r="B42" s="48" t="s">
        <v>92</v>
      </c>
      <c r="C42" s="48" t="s">
        <v>93</v>
      </c>
      <c r="D42" s="48" t="s">
        <v>98</v>
      </c>
      <c r="E42" s="48" t="s">
        <v>99</v>
      </c>
      <c r="F42" s="48" t="s">
        <v>100</v>
      </c>
      <c r="G42" s="48" t="s">
        <v>101</v>
      </c>
      <c r="H42" s="48" t="s">
        <v>120</v>
      </c>
    </row>
    <row r="43" spans="1:9" x14ac:dyDescent="0.25">
      <c r="A43" s="49" t="s">
        <v>160</v>
      </c>
      <c r="B43" s="50">
        <f>AVERAGE(B49,B51,B59)</f>
        <v>246.66666666666666</v>
      </c>
      <c r="C43" s="50">
        <f t="shared" ref="C43:H43" si="0">AVERAGE(C49,C51,C59)</f>
        <v>231.66666666666666</v>
      </c>
      <c r="D43" s="51">
        <f t="shared" si="0"/>
        <v>0.83333333333333337</v>
      </c>
      <c r="E43" s="51">
        <f t="shared" si="0"/>
        <v>0.16666666666666666</v>
      </c>
      <c r="F43" s="50">
        <f t="shared" si="0"/>
        <v>0.26666666666666666</v>
      </c>
      <c r="G43" s="50">
        <f t="shared" si="0"/>
        <v>9</v>
      </c>
      <c r="H43" s="50">
        <f t="shared" si="0"/>
        <v>0.90300000000000002</v>
      </c>
    </row>
    <row r="44" spans="1:9" x14ac:dyDescent="0.25">
      <c r="A44" s="49" t="s">
        <v>159</v>
      </c>
      <c r="B44" s="50">
        <f>AVERAGE(B57,B60)</f>
        <v>550</v>
      </c>
      <c r="C44" s="50">
        <f t="shared" ref="C44:H44" si="1">AVERAGE(C57,C60)</f>
        <v>550</v>
      </c>
      <c r="D44" s="51">
        <f t="shared" si="1"/>
        <v>1</v>
      </c>
      <c r="E44" s="51">
        <f t="shared" si="1"/>
        <v>0</v>
      </c>
      <c r="F44" s="50">
        <f t="shared" si="1"/>
        <v>0.12</v>
      </c>
      <c r="G44" s="50">
        <f t="shared" si="1"/>
        <v>21.95</v>
      </c>
      <c r="H44" s="50">
        <f t="shared" si="1"/>
        <v>1.0920000000000001</v>
      </c>
    </row>
    <row r="45" spans="1:9" x14ac:dyDescent="0.25">
      <c r="A45" s="49" t="s">
        <v>161</v>
      </c>
      <c r="B45" s="50">
        <f>AVERAGE(B50,B52:B54,B58)</f>
        <v>341</v>
      </c>
      <c r="C45" s="50">
        <f t="shared" ref="C45:H45" si="2">AVERAGE(C50,C52:C54,C58)</f>
        <v>341</v>
      </c>
      <c r="D45" s="51">
        <f t="shared" si="2"/>
        <v>1</v>
      </c>
      <c r="E45" s="51">
        <f t="shared" si="2"/>
        <v>0</v>
      </c>
      <c r="F45" s="50">
        <f t="shared" si="2"/>
        <v>0.15</v>
      </c>
      <c r="G45" s="50">
        <f t="shared" si="2"/>
        <v>15.089999999999998</v>
      </c>
      <c r="H45" s="50">
        <f t="shared" si="2"/>
        <v>1.0920000000000001</v>
      </c>
      <c r="I45" s="1" t="s">
        <v>176</v>
      </c>
    </row>
    <row r="46" spans="1:9" x14ac:dyDescent="0.25">
      <c r="A46" s="49" t="s">
        <v>162</v>
      </c>
      <c r="B46" s="50">
        <f>AVERAGE(B49:B60)</f>
        <v>315</v>
      </c>
      <c r="C46" s="50">
        <f t="shared" ref="C46:H46" si="3">AVERAGE(C49:C60)</f>
        <v>311.25</v>
      </c>
      <c r="D46" s="51">
        <f>AVERAGE(D49:D60)</f>
        <v>0.95833333333333337</v>
      </c>
      <c r="E46" s="51">
        <f t="shared" si="3"/>
        <v>4.1666666666666664E-2</v>
      </c>
      <c r="F46" s="50">
        <f t="shared" si="3"/>
        <v>0.16166666666666665</v>
      </c>
      <c r="G46" s="50">
        <f t="shared" si="3"/>
        <v>13.266666666666666</v>
      </c>
      <c r="H46" s="50">
        <f t="shared" si="3"/>
        <v>0.93800000000000028</v>
      </c>
    </row>
    <row r="47" spans="1:9" x14ac:dyDescent="0.25">
      <c r="A47" s="3"/>
    </row>
    <row r="48" spans="1:9" x14ac:dyDescent="0.25">
      <c r="A48" s="4" t="s">
        <v>91</v>
      </c>
      <c r="B48" s="4" t="s">
        <v>92</v>
      </c>
      <c r="C48" s="4" t="s">
        <v>93</v>
      </c>
      <c r="D48" s="4" t="s">
        <v>98</v>
      </c>
      <c r="E48" s="4" t="s">
        <v>99</v>
      </c>
      <c r="F48" s="4" t="s">
        <v>100</v>
      </c>
      <c r="G48" s="4" t="s">
        <v>101</v>
      </c>
      <c r="H48" s="4" t="s">
        <v>120</v>
      </c>
    </row>
    <row r="49" spans="1:8" x14ac:dyDescent="0.25">
      <c r="A49" s="4" t="s">
        <v>4</v>
      </c>
      <c r="B49" s="4">
        <v>295</v>
      </c>
      <c r="C49" s="4">
        <v>265</v>
      </c>
      <c r="D49" s="52">
        <v>0.7</v>
      </c>
      <c r="E49" s="53">
        <f t="shared" ref="E49:E58" si="4">1-D49</f>
        <v>0.30000000000000004</v>
      </c>
      <c r="F49" s="4">
        <v>0.15</v>
      </c>
      <c r="G49" s="4">
        <v>13.45</v>
      </c>
      <c r="H49" s="4">
        <f>0.86*1.05</f>
        <v>0.90300000000000002</v>
      </c>
    </row>
    <row r="50" spans="1:8" x14ac:dyDescent="0.25">
      <c r="A50" s="4" t="s">
        <v>10</v>
      </c>
      <c r="B50" s="4">
        <v>350</v>
      </c>
      <c r="C50" s="4">
        <v>350</v>
      </c>
      <c r="D50" s="52">
        <v>1</v>
      </c>
      <c r="E50" s="53">
        <f t="shared" si="4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25">
      <c r="A51" s="4" t="s">
        <v>94</v>
      </c>
      <c r="B51" s="4">
        <v>150</v>
      </c>
      <c r="C51" s="4">
        <v>150</v>
      </c>
      <c r="D51" s="52">
        <v>1</v>
      </c>
      <c r="E51" s="53">
        <f t="shared" si="4"/>
        <v>0</v>
      </c>
      <c r="F51" s="4">
        <v>0.5</v>
      </c>
      <c r="G51" s="4">
        <v>1.5</v>
      </c>
      <c r="H51" s="4">
        <f>0.86*1.05</f>
        <v>0.90300000000000002</v>
      </c>
    </row>
    <row r="52" spans="1:8" x14ac:dyDescent="0.25">
      <c r="A52" s="4" t="s">
        <v>95</v>
      </c>
      <c r="B52" s="4">
        <v>350</v>
      </c>
      <c r="C52" s="4">
        <v>350</v>
      </c>
      <c r="D52" s="52">
        <v>1</v>
      </c>
      <c r="E52" s="53">
        <f t="shared" si="4"/>
        <v>0</v>
      </c>
      <c r="F52" s="4">
        <v>0.15</v>
      </c>
      <c r="G52" s="4">
        <v>15.85</v>
      </c>
      <c r="H52" s="4">
        <f>1.04*1.05</f>
        <v>1.0920000000000001</v>
      </c>
    </row>
    <row r="53" spans="1:8" x14ac:dyDescent="0.25">
      <c r="A53" s="4" t="s">
        <v>96</v>
      </c>
      <c r="B53" s="4">
        <v>350</v>
      </c>
      <c r="C53" s="4">
        <v>350</v>
      </c>
      <c r="D53" s="52">
        <v>1</v>
      </c>
      <c r="E53" s="53">
        <f t="shared" si="4"/>
        <v>0</v>
      </c>
      <c r="F53" s="4">
        <v>0.15</v>
      </c>
      <c r="G53" s="4">
        <v>15.85</v>
      </c>
      <c r="H53" s="4">
        <f t="shared" ref="H53:H58" si="5">1.04*1.05</f>
        <v>1.0920000000000001</v>
      </c>
    </row>
    <row r="54" spans="1:8" x14ac:dyDescent="0.25">
      <c r="A54" s="4" t="s">
        <v>7</v>
      </c>
      <c r="B54" s="4">
        <v>305</v>
      </c>
      <c r="C54" s="4">
        <v>305</v>
      </c>
      <c r="D54" s="52">
        <v>1</v>
      </c>
      <c r="E54" s="53">
        <f t="shared" si="4"/>
        <v>0</v>
      </c>
      <c r="F54" s="4">
        <v>0.15</v>
      </c>
      <c r="G54" s="4">
        <v>12.05</v>
      </c>
      <c r="H54" s="4">
        <f>1.04*1.05</f>
        <v>1.0920000000000001</v>
      </c>
    </row>
    <row r="55" spans="1:8" x14ac:dyDescent="0.25">
      <c r="A55" s="4" t="s">
        <v>6</v>
      </c>
      <c r="B55" s="4">
        <v>235</v>
      </c>
      <c r="C55" s="4">
        <v>235</v>
      </c>
      <c r="D55" s="52">
        <v>1</v>
      </c>
      <c r="E55" s="53">
        <f t="shared" si="4"/>
        <v>0</v>
      </c>
      <c r="F55" s="4">
        <v>0.15</v>
      </c>
      <c r="G55" s="4">
        <v>12.85</v>
      </c>
      <c r="H55" s="4">
        <f>0.86*1.05</f>
        <v>0.90300000000000002</v>
      </c>
    </row>
    <row r="56" spans="1:8" x14ac:dyDescent="0.25">
      <c r="A56" s="4" t="s">
        <v>119</v>
      </c>
      <c r="B56" s="4">
        <v>0</v>
      </c>
      <c r="C56" s="4">
        <v>0</v>
      </c>
      <c r="D56" s="52">
        <v>1</v>
      </c>
      <c r="E56" s="53">
        <f t="shared" si="4"/>
        <v>0</v>
      </c>
      <c r="F56" s="4">
        <v>0</v>
      </c>
      <c r="G56" s="4">
        <v>0</v>
      </c>
      <c r="H56" s="4">
        <v>0</v>
      </c>
    </row>
    <row r="57" spans="1:8" x14ac:dyDescent="0.25">
      <c r="A57" s="4" t="s">
        <v>9</v>
      </c>
      <c r="B57" s="4">
        <v>550</v>
      </c>
      <c r="C57" s="4">
        <v>550</v>
      </c>
      <c r="D57" s="52">
        <v>1</v>
      </c>
      <c r="E57" s="53">
        <f t="shared" si="4"/>
        <v>0</v>
      </c>
      <c r="F57" s="4">
        <v>0.12</v>
      </c>
      <c r="G57" s="4">
        <v>21.95</v>
      </c>
      <c r="H57" s="4">
        <f>1.04*1.05</f>
        <v>1.0920000000000001</v>
      </c>
    </row>
    <row r="58" spans="1:8" x14ac:dyDescent="0.25">
      <c r="A58" s="4" t="s">
        <v>97</v>
      </c>
      <c r="B58" s="4">
        <v>350</v>
      </c>
      <c r="C58" s="4">
        <v>350</v>
      </c>
      <c r="D58" s="52">
        <v>1</v>
      </c>
      <c r="E58" s="53">
        <f t="shared" si="4"/>
        <v>0</v>
      </c>
      <c r="F58" s="4">
        <v>0.15</v>
      </c>
      <c r="G58" s="4">
        <v>15.85</v>
      </c>
      <c r="H58" s="4">
        <f t="shared" si="5"/>
        <v>1.0920000000000001</v>
      </c>
    </row>
    <row r="59" spans="1:8" x14ac:dyDescent="0.25">
      <c r="A59" s="4" t="s">
        <v>5</v>
      </c>
      <c r="B59" s="4">
        <v>295</v>
      </c>
      <c r="C59" s="4">
        <v>280</v>
      </c>
      <c r="D59" s="52">
        <v>0.8</v>
      </c>
      <c r="E59" s="53">
        <f t="shared" ref="E59:E60" si="6">1-D59</f>
        <v>0.19999999999999996</v>
      </c>
      <c r="F59" s="4">
        <v>0.15</v>
      </c>
      <c r="G59" s="4">
        <v>12.05</v>
      </c>
      <c r="H59" s="4">
        <f>0.86*1.05</f>
        <v>0.90300000000000002</v>
      </c>
    </row>
    <row r="60" spans="1:8" x14ac:dyDescent="0.25">
      <c r="A60" s="4" t="s">
        <v>8</v>
      </c>
      <c r="B60" s="4">
        <v>550</v>
      </c>
      <c r="C60" s="4">
        <v>550</v>
      </c>
      <c r="D60" s="52">
        <v>1</v>
      </c>
      <c r="E60" s="53">
        <f t="shared" si="6"/>
        <v>0</v>
      </c>
      <c r="F60" s="4">
        <v>0.12</v>
      </c>
      <c r="G60" s="4">
        <v>21.95</v>
      </c>
      <c r="H60" s="4">
        <f>1.04*1.05</f>
        <v>1.0920000000000001</v>
      </c>
    </row>
    <row r="62" spans="1:8" x14ac:dyDescent="0.25">
      <c r="A62" s="3" t="s">
        <v>115</v>
      </c>
    </row>
    <row r="63" spans="1:8" x14ac:dyDescent="0.25">
      <c r="A63" s="5" t="s">
        <v>116</v>
      </c>
      <c r="B63" s="4">
        <v>23</v>
      </c>
    </row>
    <row r="64" spans="1:8" ht="9.6" customHeight="1" x14ac:dyDescent="0.25">
      <c r="A64" s="3"/>
    </row>
    <row r="65" spans="1:2" x14ac:dyDescent="0.25">
      <c r="A65" s="4" t="s">
        <v>112</v>
      </c>
      <c r="B65" s="4" t="s">
        <v>113</v>
      </c>
    </row>
    <row r="66" spans="1:2" x14ac:dyDescent="0.25">
      <c r="A66" s="4" t="s">
        <v>68</v>
      </c>
      <c r="B66" s="4">
        <v>15</v>
      </c>
    </row>
    <row r="67" spans="1:2" x14ac:dyDescent="0.25">
      <c r="A67" s="4" t="s">
        <v>67</v>
      </c>
      <c r="B67" s="4">
        <v>541</v>
      </c>
    </row>
    <row r="68" spans="1:2" x14ac:dyDescent="0.25">
      <c r="A68" s="4" t="s">
        <v>66</v>
      </c>
      <c r="B68" s="4">
        <v>339</v>
      </c>
    </row>
    <row r="69" spans="1:2" x14ac:dyDescent="0.25">
      <c r="A69" s="4" t="s">
        <v>114</v>
      </c>
      <c r="B69" s="4">
        <v>780</v>
      </c>
    </row>
    <row r="70" spans="1:2" x14ac:dyDescent="0.25">
      <c r="A70" s="4" t="s">
        <v>63</v>
      </c>
      <c r="B70" s="4">
        <v>550</v>
      </c>
    </row>
    <row r="71" spans="1:2" x14ac:dyDescent="0.25">
      <c r="A71" s="4" t="s">
        <v>163</v>
      </c>
      <c r="B71" s="4">
        <v>500</v>
      </c>
    </row>
    <row r="72" spans="1:2" x14ac:dyDescent="0.25">
      <c r="A72" s="4" t="s">
        <v>65</v>
      </c>
      <c r="B72" s="4">
        <v>520</v>
      </c>
    </row>
    <row r="75" spans="1:2" x14ac:dyDescent="0.25">
      <c r="A75" s="3" t="s">
        <v>121</v>
      </c>
    </row>
    <row r="76" spans="1:2" x14ac:dyDescent="0.25">
      <c r="A76" s="5" t="s">
        <v>177</v>
      </c>
      <c r="B76" s="4">
        <v>80000</v>
      </c>
    </row>
    <row r="78" spans="1:2" x14ac:dyDescent="0.25">
      <c r="A78" s="5" t="s">
        <v>178</v>
      </c>
      <c r="B78" s="4">
        <v>80000</v>
      </c>
    </row>
    <row r="80" spans="1:2" x14ac:dyDescent="0.25">
      <c r="A80" s="5" t="s">
        <v>122</v>
      </c>
      <c r="B80" s="52">
        <v>0.09</v>
      </c>
    </row>
    <row r="82" spans="1:2" x14ac:dyDescent="0.25">
      <c r="A82" s="5" t="s">
        <v>123</v>
      </c>
      <c r="B82" s="52">
        <v>3.5000000000000003E-2</v>
      </c>
    </row>
    <row r="84" spans="1:2" x14ac:dyDescent="0.25">
      <c r="A84" s="5" t="s">
        <v>124</v>
      </c>
      <c r="B84" s="4">
        <v>2.3E-2</v>
      </c>
    </row>
    <row r="86" spans="1:2" x14ac:dyDescent="0.25">
      <c r="A86" s="5" t="s">
        <v>179</v>
      </c>
      <c r="B86" s="4">
        <v>28</v>
      </c>
    </row>
    <row r="88" spans="1:2" x14ac:dyDescent="0.25">
      <c r="A88" s="5" t="s">
        <v>125</v>
      </c>
      <c r="B88" s="52">
        <v>0.09</v>
      </c>
    </row>
    <row r="90" spans="1:2" x14ac:dyDescent="0.25">
      <c r="A90" s="5" t="s">
        <v>126</v>
      </c>
      <c r="B90" s="52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workbookViewId="0">
      <selection activeCell="A17" sqref="A17"/>
    </sheetView>
  </sheetViews>
  <sheetFormatPr defaultColWidth="8.85546875" defaultRowHeight="15" x14ac:dyDescent="0.25"/>
  <cols>
    <col min="1" max="1" width="25" style="1" bestFit="1" customWidth="1"/>
    <col min="2" max="16384" width="8.85546875" style="1"/>
  </cols>
  <sheetData>
    <row r="2" spans="1:2" x14ac:dyDescent="0.25">
      <c r="A2" s="3" t="s">
        <v>19</v>
      </c>
    </row>
    <row r="3" spans="1:2" x14ac:dyDescent="0.25">
      <c r="A3" s="4" t="s">
        <v>21</v>
      </c>
      <c r="B3" s="46">
        <v>0.05</v>
      </c>
    </row>
    <row r="4" spans="1:2" ht="6" customHeight="1" x14ac:dyDescent="0.25"/>
    <row r="5" spans="1:2" x14ac:dyDescent="0.25">
      <c r="A5" s="4" t="s">
        <v>20</v>
      </c>
      <c r="B5" s="46">
        <v>0.05</v>
      </c>
    </row>
    <row r="7" spans="1:2" x14ac:dyDescent="0.25">
      <c r="A7" s="3" t="s">
        <v>158</v>
      </c>
    </row>
    <row r="8" spans="1:2" x14ac:dyDescent="0.25">
      <c r="A8" s="4" t="s">
        <v>156</v>
      </c>
      <c r="B8" s="46">
        <v>0.05</v>
      </c>
    </row>
    <row r="10" spans="1:2" x14ac:dyDescent="0.25">
      <c r="A10" s="3" t="s">
        <v>155</v>
      </c>
    </row>
    <row r="11" spans="1:2" x14ac:dyDescent="0.25">
      <c r="A11" s="4" t="s">
        <v>157</v>
      </c>
      <c r="B11" s="46">
        <v>0.5</v>
      </c>
    </row>
    <row r="13" spans="1:2" x14ac:dyDescent="0.25">
      <c r="A13" s="3" t="s">
        <v>164</v>
      </c>
    </row>
    <row r="14" spans="1:2" x14ac:dyDescent="0.25">
      <c r="A14" s="4" t="s">
        <v>23</v>
      </c>
      <c r="B14" s="46">
        <v>0.02</v>
      </c>
    </row>
    <row r="16" spans="1:2" x14ac:dyDescent="0.25">
      <c r="A16" s="3" t="s">
        <v>132</v>
      </c>
    </row>
    <row r="17" spans="1:2" x14ac:dyDescent="0.25">
      <c r="A17" s="4" t="s">
        <v>165</v>
      </c>
      <c r="B17" s="46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G1:H13"/>
  <sheetViews>
    <sheetView workbookViewId="0">
      <selection activeCell="H1" sqref="H1"/>
    </sheetView>
  </sheetViews>
  <sheetFormatPr defaultColWidth="8.85546875" defaultRowHeight="15" x14ac:dyDescent="0.25"/>
  <cols>
    <col min="1" max="1" width="2.85546875" style="1" customWidth="1"/>
    <col min="2" max="2" width="2" style="1" customWidth="1"/>
    <col min="3" max="3" width="0.140625" style="1" customWidth="1"/>
    <col min="4" max="4" width="2.42578125" style="1" customWidth="1"/>
    <col min="5" max="5" width="1.42578125" style="1" customWidth="1"/>
    <col min="6" max="6" width="3.28515625" style="1" customWidth="1"/>
    <col min="7" max="16384" width="8.85546875" style="1"/>
  </cols>
  <sheetData>
    <row r="1" spans="7:8" x14ac:dyDescent="0.25">
      <c r="H1" s="1" t="s">
        <v>180</v>
      </c>
    </row>
    <row r="2" spans="7:8" x14ac:dyDescent="0.25">
      <c r="G2" s="3" t="s">
        <v>110</v>
      </c>
    </row>
    <row r="3" spans="7:8" x14ac:dyDescent="0.25">
      <c r="G3" s="5" t="s">
        <v>111</v>
      </c>
      <c r="H3" s="4">
        <v>1.4</v>
      </c>
    </row>
    <row r="4" spans="7:8" ht="4.9000000000000004" customHeight="1" x14ac:dyDescent="0.25">
      <c r="G4" s="3"/>
    </row>
    <row r="5" spans="7:8" x14ac:dyDescent="0.25">
      <c r="G5" s="4" t="s">
        <v>105</v>
      </c>
      <c r="H5" s="4">
        <v>0.6</v>
      </c>
    </row>
    <row r="6" spans="7:8" ht="7.9" customHeight="1" x14ac:dyDescent="0.25"/>
    <row r="7" spans="7:8" x14ac:dyDescent="0.25">
      <c r="G7" s="4" t="s">
        <v>106</v>
      </c>
      <c r="H7" s="4">
        <v>1.4</v>
      </c>
    </row>
    <row r="8" spans="7:8" ht="7.9" customHeight="1" x14ac:dyDescent="0.25"/>
    <row r="9" spans="7:8" x14ac:dyDescent="0.25">
      <c r="G9" s="4" t="s">
        <v>107</v>
      </c>
      <c r="H9" s="4">
        <v>1.7</v>
      </c>
    </row>
    <row r="10" spans="7:8" ht="7.9" customHeight="1" x14ac:dyDescent="0.25"/>
    <row r="11" spans="7:8" x14ac:dyDescent="0.25">
      <c r="G11" s="4" t="s">
        <v>108</v>
      </c>
      <c r="H11" s="4">
        <v>0.17</v>
      </c>
    </row>
    <row r="12" spans="7:8" ht="7.9" customHeight="1" x14ac:dyDescent="0.25"/>
    <row r="13" spans="7:8" x14ac:dyDescent="0.25">
      <c r="G13" s="4" t="s">
        <v>109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workbookViewId="0">
      <selection activeCell="G14" sqref="G14"/>
    </sheetView>
  </sheetViews>
  <sheetFormatPr defaultRowHeight="15" x14ac:dyDescent="0.25"/>
  <cols>
    <col min="1" max="1" width="2.42578125" customWidth="1"/>
    <col min="2" max="2" width="2.28515625" customWidth="1"/>
    <col min="3" max="4" width="2.7109375" customWidth="1"/>
    <col min="5" max="5" width="2" customWidth="1"/>
    <col min="6" max="6" width="4.140625" customWidth="1"/>
  </cols>
  <sheetData>
    <row r="1" spans="1:26" ht="12" customHeight="1" x14ac:dyDescent="0.25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0999999999999996" customHeight="1" thickBot="1" x14ac:dyDescent="0.3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0999999999999996" customHeight="1" x14ac:dyDescent="0.25">
      <c r="A3" s="11"/>
      <c r="B3" s="12"/>
      <c r="C3" s="14" t="s">
        <v>133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25">
      <c r="A4" s="11"/>
      <c r="B4" s="12"/>
      <c r="C4" s="17"/>
      <c r="D4" s="17"/>
      <c r="E4" s="17" t="s">
        <v>134</v>
      </c>
      <c r="F4" s="18"/>
      <c r="G4" s="19" t="s">
        <v>135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25">
      <c r="A5" s="11"/>
      <c r="B5" s="12"/>
      <c r="C5" s="17"/>
      <c r="D5" s="17"/>
      <c r="E5" s="22"/>
      <c r="F5" s="18"/>
      <c r="G5" s="18" t="s">
        <v>136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25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25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25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25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25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94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25">
      <c r="A11" s="11"/>
      <c r="B11" s="12"/>
      <c r="C11" s="22"/>
      <c r="D11" s="22"/>
      <c r="E11" s="22"/>
      <c r="F11" s="28"/>
      <c r="H11" s="32"/>
      <c r="I11" s="45" t="s">
        <v>153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137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25">
      <c r="A12" s="11"/>
      <c r="B12" s="12"/>
      <c r="C12" s="22"/>
      <c r="D12" s="22"/>
      <c r="E12" s="22"/>
      <c r="F12" s="28"/>
      <c r="H12" s="32"/>
      <c r="I12" s="45" t="s">
        <v>150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25">
      <c r="A13" s="11"/>
      <c r="B13" s="12"/>
      <c r="C13" s="22"/>
      <c r="D13" s="22"/>
      <c r="E13" s="22"/>
      <c r="F13" s="28"/>
      <c r="H13" s="32"/>
      <c r="I13" s="45" t="s">
        <v>151</v>
      </c>
      <c r="J13" s="47">
        <v>0.9</v>
      </c>
      <c r="K13" s="47">
        <v>0.9</v>
      </c>
      <c r="L13" s="47">
        <v>0.9</v>
      </c>
      <c r="M13" s="47">
        <v>0.9</v>
      </c>
      <c r="N13" s="47">
        <v>0.9</v>
      </c>
      <c r="O13" s="32" t="s">
        <v>138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25">
      <c r="A14" s="11"/>
      <c r="B14" s="12"/>
      <c r="C14" s="22"/>
      <c r="D14" s="22"/>
      <c r="E14" s="22"/>
      <c r="F14" s="28"/>
      <c r="H14" s="32"/>
      <c r="I14" s="45" t="s">
        <v>152</v>
      </c>
      <c r="J14" s="47">
        <v>0.8</v>
      </c>
      <c r="K14" s="47">
        <v>0.8</v>
      </c>
      <c r="L14" s="47">
        <v>0.95</v>
      </c>
      <c r="M14" s="47">
        <v>0.8</v>
      </c>
      <c r="N14" s="47">
        <v>0.75</v>
      </c>
      <c r="O14" s="32" t="s">
        <v>139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25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0999999999999996" customHeight="1" x14ac:dyDescent="0.25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4.95" customHeight="1" x14ac:dyDescent="0.25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140</v>
      </c>
      <c r="X17" s="13"/>
      <c r="Y17" s="13"/>
      <c r="Z17" s="13"/>
    </row>
    <row r="18" spans="1:26" ht="12" customHeight="1" x14ac:dyDescent="0.25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3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25">
      <c r="A20" s="11"/>
      <c r="B20" s="12"/>
      <c r="C20" s="14" t="s">
        <v>133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25">
      <c r="A21" s="11"/>
      <c r="B21" s="12"/>
      <c r="C21" s="17"/>
      <c r="D21" s="17"/>
      <c r="E21" s="17" t="s">
        <v>134</v>
      </c>
      <c r="F21" s="18"/>
      <c r="G21" s="19" t="s">
        <v>149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25">
      <c r="A22" s="11"/>
      <c r="B22" s="12"/>
      <c r="C22" s="17"/>
      <c r="D22" s="17"/>
      <c r="E22" s="22"/>
      <c r="F22" s="18"/>
      <c r="G22" s="18" t="s">
        <v>148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25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25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25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25">
      <c r="A26" s="11"/>
      <c r="B26" s="12"/>
      <c r="C26" s="22"/>
      <c r="D26" s="22"/>
      <c r="E26" s="22"/>
      <c r="F26" s="22"/>
      <c r="G26" s="22"/>
      <c r="H26" s="22"/>
      <c r="I26" s="22" t="s">
        <v>147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94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25">
      <c r="A27" s="11"/>
      <c r="B27" s="12"/>
      <c r="C27" s="22"/>
      <c r="D27" s="22"/>
      <c r="E27" s="22"/>
      <c r="F27" s="28"/>
      <c r="G27" s="29"/>
      <c r="H27" s="29"/>
      <c r="I27" s="29" t="s">
        <v>146</v>
      </c>
      <c r="J27" s="30" t="s">
        <v>145</v>
      </c>
      <c r="K27" s="30" t="s">
        <v>145</v>
      </c>
      <c r="L27" s="30" t="s">
        <v>145</v>
      </c>
      <c r="M27" s="30" t="s">
        <v>145</v>
      </c>
      <c r="N27" s="30" t="s">
        <v>144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25">
      <c r="A28" s="11"/>
      <c r="B28" s="12"/>
      <c r="C28" s="22"/>
      <c r="D28" s="22"/>
      <c r="E28" s="22"/>
      <c r="F28" s="28"/>
      <c r="H28" s="32"/>
      <c r="I28" s="45" t="s">
        <v>154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143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25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25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25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140</v>
      </c>
      <c r="X31" s="13"/>
      <c r="Y31" s="13"/>
      <c r="Z31" s="13"/>
    </row>
    <row r="32" spans="1:26" ht="12" customHeight="1" x14ac:dyDescent="0.25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5"/>
  <sheetViews>
    <sheetView workbookViewId="0">
      <selection activeCell="B21" sqref="B21"/>
    </sheetView>
  </sheetViews>
  <sheetFormatPr defaultColWidth="8.85546875" defaultRowHeight="15" x14ac:dyDescent="0.25"/>
  <cols>
    <col min="1" max="1" width="24.140625" style="1" bestFit="1" customWidth="1"/>
    <col min="2" max="2" width="10.5703125" style="1" bestFit="1" customWidth="1"/>
    <col min="3" max="16384" width="8.85546875" style="1"/>
  </cols>
  <sheetData>
    <row r="2" spans="1:2" x14ac:dyDescent="0.25">
      <c r="A2" s="3" t="s">
        <v>88</v>
      </c>
    </row>
    <row r="3" spans="1:2" x14ac:dyDescent="0.25">
      <c r="A3" s="5" t="s">
        <v>89</v>
      </c>
      <c r="B3" s="4">
        <v>7</v>
      </c>
    </row>
    <row r="4" spans="1:2" ht="9.6" customHeight="1" x14ac:dyDescent="0.25">
      <c r="A4" s="3"/>
    </row>
    <row r="5" spans="1:2" x14ac:dyDescent="0.25">
      <c r="A5" s="3" t="s">
        <v>85</v>
      </c>
    </row>
    <row r="6" spans="1:2" x14ac:dyDescent="0.25">
      <c r="A6" s="4" t="s">
        <v>47</v>
      </c>
      <c r="B6" s="4"/>
    </row>
    <row r="7" spans="1:2" x14ac:dyDescent="0.25">
      <c r="A7" s="4" t="s">
        <v>5</v>
      </c>
      <c r="B7" s="4">
        <v>4</v>
      </c>
    </row>
    <row r="8" spans="1:2" x14ac:dyDescent="0.25">
      <c r="A8" s="4" t="s">
        <v>4</v>
      </c>
      <c r="B8" s="4">
        <v>4</v>
      </c>
    </row>
    <row r="9" spans="1:2" x14ac:dyDescent="0.25">
      <c r="A9" s="4" t="s">
        <v>6</v>
      </c>
      <c r="B9" s="4">
        <v>4</v>
      </c>
    </row>
    <row r="10" spans="1:2" x14ac:dyDescent="0.25">
      <c r="A10" s="4" t="s">
        <v>8</v>
      </c>
      <c r="B10" s="4">
        <v>1.8</v>
      </c>
    </row>
    <row r="11" spans="1:2" x14ac:dyDescent="0.25">
      <c r="A11" s="4" t="s">
        <v>9</v>
      </c>
      <c r="B11" s="4">
        <v>1.8</v>
      </c>
    </row>
    <row r="12" spans="1:2" x14ac:dyDescent="0.25">
      <c r="A12" s="4" t="s">
        <v>7</v>
      </c>
      <c r="B12" s="4">
        <v>2</v>
      </c>
    </row>
    <row r="13" spans="1:2" x14ac:dyDescent="0.25">
      <c r="A13" s="4" t="s">
        <v>10</v>
      </c>
      <c r="B13" s="4">
        <v>2</v>
      </c>
    </row>
    <row r="14" spans="1:2" x14ac:dyDescent="0.25">
      <c r="A14" s="4" t="s">
        <v>95</v>
      </c>
      <c r="B14" s="4">
        <v>2</v>
      </c>
    </row>
    <row r="15" spans="1:2" x14ac:dyDescent="0.25">
      <c r="A15" s="4" t="s">
        <v>96</v>
      </c>
      <c r="B15" s="4">
        <v>2</v>
      </c>
    </row>
    <row r="16" spans="1:2" x14ac:dyDescent="0.25">
      <c r="A16" s="4" t="s">
        <v>97</v>
      </c>
      <c r="B16" s="4">
        <v>2</v>
      </c>
    </row>
    <row r="18" spans="1:2" x14ac:dyDescent="0.25">
      <c r="A18" s="3" t="s">
        <v>82</v>
      </c>
    </row>
    <row r="19" spans="1:2" x14ac:dyDescent="0.25">
      <c r="A19" s="4" t="s">
        <v>83</v>
      </c>
      <c r="B19" s="4">
        <v>12.2</v>
      </c>
    </row>
    <row r="20" spans="1:2" ht="6.6" customHeight="1" x14ac:dyDescent="0.25"/>
    <row r="21" spans="1:2" x14ac:dyDescent="0.25">
      <c r="A21" s="4" t="s">
        <v>87</v>
      </c>
      <c r="B21" s="4">
        <v>0.5</v>
      </c>
    </row>
    <row r="22" spans="1:2" ht="6.6" customHeight="1" x14ac:dyDescent="0.25"/>
    <row r="23" spans="1:2" ht="30" x14ac:dyDescent="0.25">
      <c r="A23" s="7" t="s">
        <v>84</v>
      </c>
      <c r="B23" s="4"/>
    </row>
    <row r="24" spans="1:2" x14ac:dyDescent="0.25">
      <c r="A24" s="4" t="s">
        <v>5</v>
      </c>
      <c r="B24" s="4">
        <v>7</v>
      </c>
    </row>
    <row r="25" spans="1:2" x14ac:dyDescent="0.25">
      <c r="A25" s="4" t="s">
        <v>4</v>
      </c>
      <c r="B25" s="4">
        <v>7</v>
      </c>
    </row>
    <row r="26" spans="1:2" x14ac:dyDescent="0.25">
      <c r="A26" s="4" t="s">
        <v>6</v>
      </c>
      <c r="B26" s="4">
        <v>7</v>
      </c>
    </row>
    <row r="27" spans="1:2" x14ac:dyDescent="0.25">
      <c r="A27" s="4" t="s">
        <v>8</v>
      </c>
      <c r="B27" s="4">
        <v>5</v>
      </c>
    </row>
    <row r="28" spans="1:2" x14ac:dyDescent="0.25">
      <c r="A28" s="4" t="s">
        <v>9</v>
      </c>
      <c r="B28" s="4">
        <v>5</v>
      </c>
    </row>
    <row r="29" spans="1:2" x14ac:dyDescent="0.25">
      <c r="A29" s="4" t="s">
        <v>7</v>
      </c>
      <c r="B29" s="4">
        <v>5</v>
      </c>
    </row>
    <row r="30" spans="1:2" x14ac:dyDescent="0.25">
      <c r="A30" s="4" t="s">
        <v>10</v>
      </c>
      <c r="B30" s="4">
        <v>4.5</v>
      </c>
    </row>
    <row r="31" spans="1:2" x14ac:dyDescent="0.25">
      <c r="A31" s="4" t="s">
        <v>95</v>
      </c>
      <c r="B31" s="4">
        <v>4.5</v>
      </c>
    </row>
    <row r="32" spans="1:2" x14ac:dyDescent="0.25">
      <c r="A32" s="4" t="s">
        <v>96</v>
      </c>
      <c r="B32" s="4">
        <v>4.5</v>
      </c>
    </row>
    <row r="33" spans="1:2" x14ac:dyDescent="0.25">
      <c r="A33" s="4" t="s">
        <v>97</v>
      </c>
      <c r="B33" s="4">
        <v>4.5</v>
      </c>
    </row>
    <row r="35" spans="1:2" x14ac:dyDescent="0.25">
      <c r="A35" s="4" t="s">
        <v>127</v>
      </c>
      <c r="B35" s="6">
        <v>43554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42"/>
  <sheetViews>
    <sheetView tabSelected="1" topLeftCell="A111" workbookViewId="0">
      <selection activeCell="B127" sqref="B127"/>
    </sheetView>
  </sheetViews>
  <sheetFormatPr defaultColWidth="8.85546875" defaultRowHeight="15" x14ac:dyDescent="0.25"/>
  <cols>
    <col min="1" max="1" width="26" style="1" bestFit="1" customWidth="1"/>
    <col min="2" max="2" width="13.85546875" style="1" customWidth="1"/>
    <col min="3" max="16384" width="8.85546875" style="1"/>
  </cols>
  <sheetData>
    <row r="2" spans="1:3" x14ac:dyDescent="0.25">
      <c r="A2" s="3" t="s">
        <v>45</v>
      </c>
    </row>
    <row r="3" spans="1:3" x14ac:dyDescent="0.25">
      <c r="A3" s="4" t="s">
        <v>24</v>
      </c>
      <c r="B3" s="4">
        <v>1000</v>
      </c>
      <c r="C3" s="4" t="s">
        <v>25</v>
      </c>
    </row>
    <row r="4" spans="1:3" ht="6.6" customHeight="1" x14ac:dyDescent="0.25"/>
    <row r="5" spans="1:3" x14ac:dyDescent="0.25">
      <c r="A5" s="4" t="s">
        <v>22</v>
      </c>
      <c r="B5" s="52">
        <v>0.08</v>
      </c>
      <c r="C5" s="4"/>
    </row>
    <row r="7" spans="1:3" x14ac:dyDescent="0.25">
      <c r="A7" s="3" t="s">
        <v>46</v>
      </c>
    </row>
    <row r="8" spans="1:3" x14ac:dyDescent="0.25">
      <c r="A8" s="5" t="s">
        <v>117</v>
      </c>
      <c r="B8" s="4" t="s">
        <v>118</v>
      </c>
    </row>
    <row r="9" spans="1:3" x14ac:dyDescent="0.25">
      <c r="A9" s="4" t="s">
        <v>27</v>
      </c>
      <c r="B9" s="4">
        <v>188000</v>
      </c>
    </row>
    <row r="10" spans="1:3" x14ac:dyDescent="0.25">
      <c r="A10" s="4" t="s">
        <v>28</v>
      </c>
      <c r="B10" s="4">
        <v>87000</v>
      </c>
    </row>
    <row r="11" spans="1:3" x14ac:dyDescent="0.25">
      <c r="A11" s="4" t="s">
        <v>29</v>
      </c>
      <c r="B11" s="4">
        <v>297000</v>
      </c>
    </row>
    <row r="12" spans="1:3" x14ac:dyDescent="0.25">
      <c r="A12" s="4" t="s">
        <v>30</v>
      </c>
      <c r="B12" s="4">
        <v>90000</v>
      </c>
    </row>
    <row r="13" spans="1:3" x14ac:dyDescent="0.25">
      <c r="A13" s="4" t="s">
        <v>31</v>
      </c>
      <c r="B13" s="4">
        <v>35000</v>
      </c>
    </row>
    <row r="14" spans="1:3" x14ac:dyDescent="0.25">
      <c r="A14" s="4" t="s">
        <v>32</v>
      </c>
      <c r="B14" s="4">
        <v>15000</v>
      </c>
    </row>
    <row r="15" spans="1:3" x14ac:dyDescent="0.25">
      <c r="A15" s="4" t="s">
        <v>33</v>
      </c>
      <c r="B15" s="4">
        <v>2000</v>
      </c>
    </row>
    <row r="16" spans="1:3" x14ac:dyDescent="0.25">
      <c r="A16" s="4" t="s">
        <v>34</v>
      </c>
      <c r="B16" s="4">
        <v>75000</v>
      </c>
    </row>
    <row r="17" spans="1:3" x14ac:dyDescent="0.25">
      <c r="A17" s="4" t="s">
        <v>35</v>
      </c>
      <c r="B17" s="4">
        <v>36000</v>
      </c>
    </row>
    <row r="18" spans="1:3" x14ac:dyDescent="0.25">
      <c r="A18" s="4" t="s">
        <v>36</v>
      </c>
      <c r="B18" s="4">
        <v>78000</v>
      </c>
    </row>
    <row r="19" spans="1:3" x14ac:dyDescent="0.25">
      <c r="A19" s="4" t="s">
        <v>37</v>
      </c>
      <c r="B19" s="4">
        <v>22000</v>
      </c>
    </row>
    <row r="20" spans="1:3" x14ac:dyDescent="0.25">
      <c r="A20" s="4" t="s">
        <v>38</v>
      </c>
      <c r="B20" s="4">
        <v>110000</v>
      </c>
    </row>
    <row r="21" spans="1:3" x14ac:dyDescent="0.25">
      <c r="A21" s="4" t="s">
        <v>39</v>
      </c>
      <c r="B21" s="4">
        <v>36000</v>
      </c>
    </row>
    <row r="23" spans="1:3" x14ac:dyDescent="0.25">
      <c r="A23" s="3" t="s">
        <v>26</v>
      </c>
    </row>
    <row r="24" spans="1:3" x14ac:dyDescent="0.25">
      <c r="A24" s="4" t="s">
        <v>40</v>
      </c>
      <c r="B24" s="4">
        <v>0.3</v>
      </c>
      <c r="C24" s="1" t="s">
        <v>181</v>
      </c>
    </row>
    <row r="25" spans="1:3" ht="7.15" customHeight="1" x14ac:dyDescent="0.25"/>
    <row r="26" spans="1:3" x14ac:dyDescent="0.25">
      <c r="A26" s="4" t="s">
        <v>41</v>
      </c>
      <c r="B26" s="4">
        <v>1.25</v>
      </c>
      <c r="C26" s="1" t="s">
        <v>181</v>
      </c>
    </row>
    <row r="28" spans="1:3" x14ac:dyDescent="0.25">
      <c r="A28" s="3" t="s">
        <v>42</v>
      </c>
    </row>
    <row r="29" spans="1:3" x14ac:dyDescent="0.25">
      <c r="A29" s="4" t="s">
        <v>43</v>
      </c>
      <c r="B29" s="4">
        <v>12.2</v>
      </c>
      <c r="C29" s="1" t="s">
        <v>182</v>
      </c>
    </row>
    <row r="30" spans="1:3" ht="9" customHeight="1" x14ac:dyDescent="0.25"/>
    <row r="31" spans="1:3" x14ac:dyDescent="0.25">
      <c r="A31" s="4" t="s">
        <v>44</v>
      </c>
      <c r="B31" s="4">
        <v>0.6</v>
      </c>
    </row>
    <row r="32" spans="1:3" ht="4.9000000000000004" customHeight="1" x14ac:dyDescent="0.25"/>
    <row r="33" spans="1:3" x14ac:dyDescent="0.25">
      <c r="A33" s="4" t="s">
        <v>77</v>
      </c>
      <c r="B33" s="4">
        <v>12</v>
      </c>
      <c r="C33" s="1" t="s">
        <v>183</v>
      </c>
    </row>
    <row r="34" spans="1:3" ht="7.15" customHeight="1" x14ac:dyDescent="0.25"/>
    <row r="35" spans="1:3" x14ac:dyDescent="0.25">
      <c r="A35" t="s">
        <v>81</v>
      </c>
      <c r="B35">
        <v>5.41</v>
      </c>
    </row>
    <row r="36" spans="1:3" ht="7.15" customHeight="1" x14ac:dyDescent="0.25"/>
    <row r="37" spans="1:3" x14ac:dyDescent="0.25">
      <c r="A37" t="s">
        <v>80</v>
      </c>
      <c r="B37">
        <v>1.08</v>
      </c>
    </row>
    <row r="38" spans="1:3" ht="7.15" customHeight="1" x14ac:dyDescent="0.25"/>
    <row r="39" spans="1:3" x14ac:dyDescent="0.25">
      <c r="A39" t="s">
        <v>79</v>
      </c>
      <c r="B39">
        <v>2.0699999999999998</v>
      </c>
    </row>
    <row r="40" spans="1:3" ht="7.15" customHeight="1" x14ac:dyDescent="0.25"/>
    <row r="41" spans="1:3" x14ac:dyDescent="0.25">
      <c r="A41" s="4" t="s">
        <v>78</v>
      </c>
      <c r="B41" s="4"/>
    </row>
    <row r="42" spans="1:3" x14ac:dyDescent="0.25">
      <c r="A42" s="4" t="s">
        <v>166</v>
      </c>
      <c r="B42" s="4">
        <v>1</v>
      </c>
    </row>
    <row r="43" spans="1:3" x14ac:dyDescent="0.25">
      <c r="A43" s="4" t="s">
        <v>167</v>
      </c>
      <c r="B43" s="4">
        <v>1</v>
      </c>
    </row>
    <row r="44" spans="1:3" x14ac:dyDescent="0.25">
      <c r="A44" s="4" t="s">
        <v>168</v>
      </c>
      <c r="B44" s="4">
        <v>1</v>
      </c>
    </row>
    <row r="45" spans="1:3" x14ac:dyDescent="0.25">
      <c r="A45" s="4" t="s">
        <v>169</v>
      </c>
      <c r="B45" s="4">
        <v>1</v>
      </c>
    </row>
    <row r="46" spans="1:3" x14ac:dyDescent="0.25">
      <c r="A46" s="4" t="s">
        <v>170</v>
      </c>
      <c r="B46" s="4">
        <v>1</v>
      </c>
    </row>
    <row r="47" spans="1:3" x14ac:dyDescent="0.25">
      <c r="A47" s="4" t="s">
        <v>171</v>
      </c>
      <c r="B47" s="4">
        <v>1</v>
      </c>
    </row>
    <row r="48" spans="1:3" x14ac:dyDescent="0.25">
      <c r="A48" s="4" t="s">
        <v>172</v>
      </c>
      <c r="B48" s="4">
        <v>1</v>
      </c>
    </row>
    <row r="49" spans="1:2" x14ac:dyDescent="0.25">
      <c r="A49" s="4" t="s">
        <v>173</v>
      </c>
      <c r="B49" s="4">
        <v>1</v>
      </c>
    </row>
    <row r="50" spans="1:2" x14ac:dyDescent="0.25">
      <c r="A50" s="4" t="s">
        <v>174</v>
      </c>
      <c r="B50" s="4">
        <v>1</v>
      </c>
    </row>
    <row r="51" spans="1:2" x14ac:dyDescent="0.25">
      <c r="A51" s="4" t="s">
        <v>175</v>
      </c>
      <c r="B51" s="4">
        <v>1</v>
      </c>
    </row>
    <row r="52" spans="1:2" x14ac:dyDescent="0.25">
      <c r="A52" s="4" t="s">
        <v>5</v>
      </c>
      <c r="B52" s="4">
        <v>1</v>
      </c>
    </row>
    <row r="53" spans="1:2" x14ac:dyDescent="0.25">
      <c r="A53" s="4" t="s">
        <v>4</v>
      </c>
      <c r="B53" s="4">
        <v>1</v>
      </c>
    </row>
    <row r="54" spans="1:2" x14ac:dyDescent="0.25">
      <c r="A54" s="4" t="s">
        <v>6</v>
      </c>
      <c r="B54" s="4">
        <v>1</v>
      </c>
    </row>
    <row r="55" spans="1:2" x14ac:dyDescent="0.25">
      <c r="A55" s="4" t="s">
        <v>94</v>
      </c>
      <c r="B55" s="4">
        <v>1</v>
      </c>
    </row>
    <row r="56" spans="1:2" x14ac:dyDescent="0.25">
      <c r="A56" s="4" t="s">
        <v>119</v>
      </c>
      <c r="B56" s="4">
        <v>1</v>
      </c>
    </row>
    <row r="57" spans="1:2" x14ac:dyDescent="0.25">
      <c r="A57" s="4" t="s">
        <v>8</v>
      </c>
      <c r="B57" s="4">
        <v>1</v>
      </c>
    </row>
    <row r="58" spans="1:2" x14ac:dyDescent="0.25">
      <c r="A58" s="4" t="s">
        <v>9</v>
      </c>
      <c r="B58" s="4">
        <v>1</v>
      </c>
    </row>
    <row r="59" spans="1:2" x14ac:dyDescent="0.25">
      <c r="A59" s="4" t="s">
        <v>7</v>
      </c>
      <c r="B59" s="4">
        <v>1</v>
      </c>
    </row>
    <row r="60" spans="1:2" x14ac:dyDescent="0.25">
      <c r="A60" s="4" t="s">
        <v>10</v>
      </c>
      <c r="B60" s="4">
        <v>1</v>
      </c>
    </row>
    <row r="61" spans="1:2" x14ac:dyDescent="0.25">
      <c r="A61" s="4" t="s">
        <v>95</v>
      </c>
      <c r="B61" s="4">
        <v>1</v>
      </c>
    </row>
    <row r="62" spans="1:2" x14ac:dyDescent="0.25">
      <c r="A62" s="4" t="s">
        <v>96</v>
      </c>
      <c r="B62" s="4">
        <v>1</v>
      </c>
    </row>
    <row r="63" spans="1:2" x14ac:dyDescent="0.25">
      <c r="A63" s="4" t="s">
        <v>97</v>
      </c>
      <c r="B63" s="4">
        <v>1</v>
      </c>
    </row>
    <row r="65" spans="1:3" x14ac:dyDescent="0.25">
      <c r="A65" s="3" t="s">
        <v>48</v>
      </c>
    </row>
    <row r="66" spans="1:3" x14ac:dyDescent="0.25">
      <c r="A66" s="4" t="s">
        <v>49</v>
      </c>
      <c r="B66" s="4">
        <v>12.2</v>
      </c>
    </row>
    <row r="67" spans="1:3" ht="6" customHeight="1" x14ac:dyDescent="0.25"/>
    <row r="68" spans="1:3" x14ac:dyDescent="0.25">
      <c r="A68" s="4" t="s">
        <v>50</v>
      </c>
      <c r="B68" s="4">
        <v>63</v>
      </c>
    </row>
    <row r="69" spans="1:3" ht="7.15" customHeight="1" x14ac:dyDescent="0.25"/>
    <row r="70" spans="1:3" x14ac:dyDescent="0.25">
      <c r="A70" s="4" t="s">
        <v>51</v>
      </c>
      <c r="B70" s="4">
        <v>0.3</v>
      </c>
      <c r="C70" s="1" t="s">
        <v>181</v>
      </c>
    </row>
    <row r="71" spans="1:3" ht="7.15" customHeight="1" x14ac:dyDescent="0.25"/>
    <row r="72" spans="1:3" x14ac:dyDescent="0.25">
      <c r="A72" s="4" t="s">
        <v>86</v>
      </c>
      <c r="B72" s="4">
        <v>0.5</v>
      </c>
    </row>
    <row r="73" spans="1:3" ht="7.15" customHeight="1" x14ac:dyDescent="0.25"/>
    <row r="74" spans="1:3" x14ac:dyDescent="0.25">
      <c r="A74" s="4" t="s">
        <v>52</v>
      </c>
      <c r="B74" s="4"/>
    </row>
    <row r="75" spans="1:3" x14ac:dyDescent="0.25">
      <c r="A75" s="4" t="s">
        <v>5</v>
      </c>
      <c r="B75" s="4">
        <v>8</v>
      </c>
    </row>
    <row r="76" spans="1:3" x14ac:dyDescent="0.25">
      <c r="A76" s="4" t="s">
        <v>4</v>
      </c>
      <c r="B76" s="4">
        <v>8</v>
      </c>
    </row>
    <row r="77" spans="1:3" x14ac:dyDescent="0.25">
      <c r="A77" s="4" t="s">
        <v>6</v>
      </c>
      <c r="B77" s="4">
        <v>8</v>
      </c>
    </row>
    <row r="78" spans="1:3" x14ac:dyDescent="0.25">
      <c r="A78" s="4" t="s">
        <v>8</v>
      </c>
      <c r="B78" s="4">
        <v>6</v>
      </c>
    </row>
    <row r="79" spans="1:3" x14ac:dyDescent="0.25">
      <c r="A79" s="4" t="s">
        <v>9</v>
      </c>
      <c r="B79" s="4">
        <v>6</v>
      </c>
    </row>
    <row r="80" spans="1:3" x14ac:dyDescent="0.25">
      <c r="A80" s="4" t="s">
        <v>7</v>
      </c>
      <c r="B80" s="4">
        <v>6</v>
      </c>
    </row>
    <row r="81" spans="1:2" x14ac:dyDescent="0.25">
      <c r="A81" s="4" t="s">
        <v>10</v>
      </c>
      <c r="B81" s="4">
        <v>5.5</v>
      </c>
    </row>
    <row r="82" spans="1:2" x14ac:dyDescent="0.25">
      <c r="A82" s="4" t="s">
        <v>95</v>
      </c>
      <c r="B82" s="4">
        <v>5.5</v>
      </c>
    </row>
    <row r="83" spans="1:2" x14ac:dyDescent="0.25">
      <c r="A83" s="4" t="s">
        <v>96</v>
      </c>
      <c r="B83" s="4">
        <v>5.5</v>
      </c>
    </row>
    <row r="84" spans="1:2" x14ac:dyDescent="0.25">
      <c r="A84" s="4" t="s">
        <v>97</v>
      </c>
      <c r="B84" s="4">
        <v>5.5</v>
      </c>
    </row>
    <row r="86" spans="1:2" x14ac:dyDescent="0.25">
      <c r="A86" s="4" t="s">
        <v>53</v>
      </c>
      <c r="B86" s="4"/>
    </row>
    <row r="87" spans="1:2" x14ac:dyDescent="0.25">
      <c r="A87" s="4" t="s">
        <v>5</v>
      </c>
      <c r="B87" s="4">
        <v>33</v>
      </c>
    </row>
    <row r="88" spans="1:2" x14ac:dyDescent="0.25">
      <c r="A88" s="4" t="s">
        <v>4</v>
      </c>
      <c r="B88" s="4">
        <v>33</v>
      </c>
    </row>
    <row r="89" spans="1:2" x14ac:dyDescent="0.25">
      <c r="A89" s="4" t="s">
        <v>6</v>
      </c>
      <c r="B89" s="4">
        <v>33</v>
      </c>
    </row>
    <row r="90" spans="1:2" x14ac:dyDescent="0.25">
      <c r="A90" s="4" t="s">
        <v>8</v>
      </c>
      <c r="B90" s="4">
        <v>38</v>
      </c>
    </row>
    <row r="91" spans="1:2" x14ac:dyDescent="0.25">
      <c r="A91" s="4" t="s">
        <v>9</v>
      </c>
      <c r="B91" s="4">
        <v>38</v>
      </c>
    </row>
    <row r="92" spans="1:2" x14ac:dyDescent="0.25">
      <c r="A92" s="4" t="s">
        <v>7</v>
      </c>
      <c r="B92" s="4">
        <v>33</v>
      </c>
    </row>
    <row r="93" spans="1:2" x14ac:dyDescent="0.25">
      <c r="A93" s="4" t="s">
        <v>10</v>
      </c>
      <c r="B93" s="4">
        <v>38</v>
      </c>
    </row>
    <row r="94" spans="1:2" x14ac:dyDescent="0.25">
      <c r="A94" s="4" t="s">
        <v>95</v>
      </c>
      <c r="B94" s="4">
        <v>38</v>
      </c>
    </row>
    <row r="95" spans="1:2" x14ac:dyDescent="0.25">
      <c r="A95" s="4" t="s">
        <v>96</v>
      </c>
      <c r="B95" s="4">
        <v>38</v>
      </c>
    </row>
    <row r="96" spans="1:2" x14ac:dyDescent="0.25">
      <c r="A96" s="4" t="s">
        <v>97</v>
      </c>
      <c r="B96" s="4">
        <v>38</v>
      </c>
    </row>
    <row r="98" spans="1:3" x14ac:dyDescent="0.25">
      <c r="A98" s="3" t="s">
        <v>54</v>
      </c>
    </row>
    <row r="99" spans="1:3" x14ac:dyDescent="0.25">
      <c r="A99" s="4" t="s">
        <v>55</v>
      </c>
      <c r="B99" s="4">
        <v>25</v>
      </c>
      <c r="C99" s="1" t="s">
        <v>182</v>
      </c>
    </row>
    <row r="100" spans="1:3" ht="7.9" customHeight="1" x14ac:dyDescent="0.25"/>
    <row r="101" spans="1:3" x14ac:dyDescent="0.25">
      <c r="A101" s="4" t="s">
        <v>56</v>
      </c>
      <c r="B101" s="4">
        <v>20</v>
      </c>
      <c r="C101" s="1" t="s">
        <v>183</v>
      </c>
    </row>
    <row r="102" spans="1:3" ht="4.1500000000000004" customHeight="1" x14ac:dyDescent="0.25"/>
    <row r="103" spans="1:3" x14ac:dyDescent="0.25">
      <c r="A103" s="4" t="s">
        <v>57</v>
      </c>
      <c r="B103" s="4">
        <v>0.6</v>
      </c>
    </row>
    <row r="104" spans="1:3" ht="4.1500000000000004" customHeight="1" x14ac:dyDescent="0.25"/>
    <row r="105" spans="1:3" x14ac:dyDescent="0.25">
      <c r="A105" s="4" t="s">
        <v>58</v>
      </c>
      <c r="B105" s="4">
        <v>0.6</v>
      </c>
      <c r="C105" s="1" t="s">
        <v>184</v>
      </c>
    </row>
    <row r="106" spans="1:3" ht="3" customHeight="1" x14ac:dyDescent="0.25"/>
    <row r="107" spans="1:3" x14ac:dyDescent="0.25">
      <c r="A107" s="4" t="s">
        <v>59</v>
      </c>
      <c r="B107" s="4">
        <v>1.3</v>
      </c>
    </row>
    <row r="109" spans="1:3" x14ac:dyDescent="0.25">
      <c r="A109" s="3" t="s">
        <v>60</v>
      </c>
    </row>
    <row r="110" spans="1:3" x14ac:dyDescent="0.25">
      <c r="A110" s="4" t="s">
        <v>61</v>
      </c>
      <c r="B110" s="4">
        <v>11.3</v>
      </c>
      <c r="C110" s="1" t="s">
        <v>185</v>
      </c>
    </row>
    <row r="112" spans="1:3" x14ac:dyDescent="0.25">
      <c r="A112" s="4" t="s">
        <v>62</v>
      </c>
      <c r="B112" s="4"/>
    </row>
    <row r="113" spans="1:3" x14ac:dyDescent="0.25">
      <c r="A113" s="4" t="s">
        <v>63</v>
      </c>
      <c r="B113" s="4">
        <v>20</v>
      </c>
    </row>
    <row r="114" spans="1:3" x14ac:dyDescent="0.25">
      <c r="A114" s="4" t="s">
        <v>114</v>
      </c>
      <c r="B114" s="4"/>
    </row>
    <row r="115" spans="1:3" x14ac:dyDescent="0.25">
      <c r="A115" s="4" t="s">
        <v>64</v>
      </c>
      <c r="B115" s="4">
        <v>20</v>
      </c>
    </row>
    <row r="116" spans="1:3" x14ac:dyDescent="0.25">
      <c r="A116" s="4" t="s">
        <v>65</v>
      </c>
      <c r="B116" s="4">
        <v>15</v>
      </c>
    </row>
    <row r="117" spans="1:3" x14ac:dyDescent="0.25">
      <c r="A117" s="4" t="s">
        <v>66</v>
      </c>
      <c r="B117" s="4">
        <v>20</v>
      </c>
    </row>
    <row r="118" spans="1:3" x14ac:dyDescent="0.25">
      <c r="A118" s="4" t="s">
        <v>67</v>
      </c>
      <c r="B118" s="4">
        <v>20</v>
      </c>
    </row>
    <row r="119" spans="1:3" x14ac:dyDescent="0.25">
      <c r="A119" s="4" t="s">
        <v>68</v>
      </c>
      <c r="B119" s="4">
        <v>20</v>
      </c>
    </row>
    <row r="121" spans="1:3" x14ac:dyDescent="0.25">
      <c r="A121" s="4" t="s">
        <v>69</v>
      </c>
      <c r="B121" s="4">
        <v>5</v>
      </c>
    </row>
    <row r="122" spans="1:3" ht="7.15" customHeight="1" x14ac:dyDescent="0.25"/>
    <row r="123" spans="1:3" x14ac:dyDescent="0.25">
      <c r="A123" s="4" t="s">
        <v>70</v>
      </c>
      <c r="B123" s="4">
        <v>0.25</v>
      </c>
      <c r="C123" s="1" t="s">
        <v>186</v>
      </c>
    </row>
    <row r="124" spans="1:3" ht="7.9" customHeight="1" x14ac:dyDescent="0.25"/>
    <row r="125" spans="1:3" x14ac:dyDescent="0.25">
      <c r="A125" s="4" t="s">
        <v>71</v>
      </c>
      <c r="B125" s="4">
        <v>20</v>
      </c>
      <c r="C125" s="1" t="s">
        <v>183</v>
      </c>
    </row>
    <row r="126" spans="1:3" ht="5.45" customHeight="1" x14ac:dyDescent="0.25"/>
    <row r="127" spans="1:3" x14ac:dyDescent="0.25">
      <c r="A127" s="4" t="s">
        <v>72</v>
      </c>
      <c r="B127" s="4">
        <v>0.5</v>
      </c>
    </row>
    <row r="128" spans="1:3" ht="6" customHeight="1" x14ac:dyDescent="0.25"/>
    <row r="129" spans="1:3" x14ac:dyDescent="0.25">
      <c r="A129" s="4" t="s">
        <v>73</v>
      </c>
      <c r="B129" s="4">
        <v>14.3</v>
      </c>
      <c r="C129" s="1" t="s">
        <v>187</v>
      </c>
    </row>
    <row r="131" spans="1:3" x14ac:dyDescent="0.25">
      <c r="A131" s="3" t="s">
        <v>74</v>
      </c>
    </row>
    <row r="132" spans="1:3" x14ac:dyDescent="0.25">
      <c r="A132" s="4" t="s">
        <v>75</v>
      </c>
      <c r="B132" s="4">
        <v>2</v>
      </c>
      <c r="C132" s="1" t="s">
        <v>184</v>
      </c>
    </row>
    <row r="133" spans="1:3" ht="6" customHeight="1" x14ac:dyDescent="0.25"/>
    <row r="134" spans="1:3" x14ac:dyDescent="0.25">
      <c r="A134" s="4" t="s">
        <v>76</v>
      </c>
      <c r="B134" s="4">
        <v>1.3</v>
      </c>
      <c r="C134" s="1" t="s">
        <v>13</v>
      </c>
    </row>
    <row r="136" spans="1:3" x14ac:dyDescent="0.25">
      <c r="A136" s="3" t="s">
        <v>128</v>
      </c>
    </row>
    <row r="137" spans="1:3" x14ac:dyDescent="0.25">
      <c r="A137" s="8"/>
      <c r="B137" s="8" t="s">
        <v>141</v>
      </c>
      <c r="C137" s="8" t="s">
        <v>142</v>
      </c>
    </row>
    <row r="138" spans="1:3" x14ac:dyDescent="0.25">
      <c r="A138" s="9" t="s">
        <v>6</v>
      </c>
      <c r="B138" s="8">
        <v>1</v>
      </c>
      <c r="C138" s="8">
        <v>1</v>
      </c>
    </row>
    <row r="139" spans="1:3" x14ac:dyDescent="0.25">
      <c r="A139" s="9" t="s">
        <v>4</v>
      </c>
      <c r="B139" s="8">
        <v>1</v>
      </c>
      <c r="C139" s="8">
        <v>1</v>
      </c>
    </row>
    <row r="140" spans="1:3" x14ac:dyDescent="0.25">
      <c r="A140" s="9" t="s">
        <v>7</v>
      </c>
      <c r="B140" s="8">
        <v>1</v>
      </c>
      <c r="C140" s="8">
        <v>1</v>
      </c>
    </row>
    <row r="141" spans="1:3" x14ac:dyDescent="0.25">
      <c r="A141" s="9" t="s">
        <v>5</v>
      </c>
      <c r="B141" s="8">
        <v>1</v>
      </c>
      <c r="C141" s="8">
        <v>1</v>
      </c>
    </row>
    <row r="142" spans="1:3" x14ac:dyDescent="0.25">
      <c r="A142" s="9" t="s">
        <v>94</v>
      </c>
      <c r="B142" s="8">
        <v>1</v>
      </c>
      <c r="C142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77</vt:i4>
      </vt:variant>
    </vt:vector>
  </HeadingPairs>
  <TitlesOfParts>
    <vt:vector size="83" baseType="lpstr">
      <vt:lpstr>Price</vt:lpstr>
      <vt:lpstr>Finance</vt:lpstr>
      <vt:lpstr>Feed Budget</vt:lpstr>
      <vt:lpstr>Sup Feed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grain_density</vt:lpstr>
      <vt:lpstr>Price!grain_income_date</vt:lpstr>
      <vt:lpstr>Price!grain_income_length</vt:lpstr>
      <vt:lpstr>Price!grain_price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insurance_date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John</cp:lastModifiedBy>
  <dcterms:created xsi:type="dcterms:W3CDTF">2020-01-13T01:18:05Z</dcterms:created>
  <dcterms:modified xsi:type="dcterms:W3CDTF">2020-12-14T07:45:14Z</dcterms:modified>
</cp:coreProperties>
</file>