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8_{C71B294B-C592-44F7-A21F-10FC5C1CEFC5}" xr6:coauthVersionLast="45" xr6:coauthVersionMax="45" xr10:uidLastSave="{00000000-0000-0000-0000-000000000000}"/>
  <bookViews>
    <workbookView xWindow="-23148" yWindow="-108" windowWidth="23256" windowHeight="12576"/>
  </bookViews>
  <sheets>
    <sheet name="TOTALS" sheetId="1" r:id="rId1"/>
    <sheet name="Weekday-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G25" i="2"/>
  <c r="G26" i="2"/>
  <c r="G27" i="2"/>
  <c r="F25" i="2"/>
  <c r="F26" i="2"/>
  <c r="F27" i="2"/>
  <c r="G36" i="1"/>
  <c r="G37" i="1"/>
  <c r="F36" i="1"/>
  <c r="F37" i="1"/>
  <c r="D28" i="2"/>
  <c r="E28" i="2"/>
  <c r="G43" i="2"/>
  <c r="F43" i="2"/>
  <c r="G42" i="2"/>
  <c r="F42" i="2"/>
  <c r="G24" i="2"/>
  <c r="C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G41" i="2"/>
  <c r="F41" i="2"/>
  <c r="E38" i="1"/>
  <c r="D38" i="1"/>
  <c r="C37" i="2"/>
  <c r="C38" i="2"/>
  <c r="C39" i="2"/>
  <c r="C40" i="2"/>
  <c r="C41" i="2"/>
  <c r="C42" i="2" s="1"/>
  <c r="C43" i="2" s="1"/>
  <c r="E44" i="2"/>
  <c r="D44" i="2"/>
  <c r="G40" i="2"/>
  <c r="F40" i="2"/>
  <c r="F39" i="2"/>
  <c r="F49" i="2" s="1"/>
  <c r="F24" i="2"/>
  <c r="G35" i="1"/>
  <c r="F35" i="1"/>
  <c r="F5" i="2"/>
  <c r="F31" i="2" s="1"/>
  <c r="F34" i="1"/>
  <c r="F27" i="1"/>
  <c r="F28" i="1"/>
  <c r="F29" i="1"/>
  <c r="F30" i="1"/>
  <c r="F31" i="1"/>
  <c r="F32" i="1"/>
  <c r="F16" i="2"/>
  <c r="F17" i="2"/>
  <c r="F18" i="2"/>
  <c r="G36" i="2"/>
  <c r="G37" i="2"/>
  <c r="G44" i="2" s="1"/>
  <c r="G38" i="2"/>
  <c r="G39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5" i="2"/>
  <c r="G28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6" i="2"/>
  <c r="F44" i="2" s="1"/>
  <c r="F46" i="2" s="1"/>
  <c r="F37" i="2"/>
  <c r="F38" i="2"/>
  <c r="F48" i="2" s="1"/>
  <c r="F33" i="1"/>
  <c r="F7" i="1"/>
  <c r="F38" i="1" s="1"/>
  <c r="F40" i="1" s="1"/>
  <c r="F8" i="1"/>
  <c r="F6" i="2"/>
  <c r="F7" i="2"/>
  <c r="F8" i="2"/>
  <c r="F9" i="2"/>
  <c r="F10" i="2"/>
  <c r="F11" i="2"/>
  <c r="F12" i="2"/>
  <c r="F13" i="2"/>
  <c r="F14" i="2"/>
  <c r="F15" i="2"/>
  <c r="F19" i="2"/>
  <c r="F20" i="2"/>
  <c r="F21" i="2"/>
  <c r="F22" i="2"/>
  <c r="F23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38" i="1"/>
  <c r="F28" i="2" l="1"/>
  <c r="F30" i="2" s="1"/>
</calcChain>
</file>

<file path=xl/sharedStrings.xml><?xml version="1.0" encoding="utf-8"?>
<sst xmlns="http://schemas.openxmlformats.org/spreadsheetml/2006/main" count="98" uniqueCount="28">
  <si>
    <t>Day</t>
  </si>
  <si>
    <t>Date</t>
  </si>
  <si>
    <t>TOTALS:</t>
  </si>
  <si>
    <t xml:space="preserve">SAT </t>
  </si>
  <si>
    <t xml:space="preserve">SUN </t>
  </si>
  <si>
    <t>TUE</t>
  </si>
  <si>
    <t>WED</t>
  </si>
  <si>
    <t>THU</t>
  </si>
  <si>
    <t>TOTAL</t>
  </si>
  <si>
    <t>Combined</t>
  </si>
  <si>
    <t>WHT</t>
  </si>
  <si>
    <t>STG</t>
  </si>
  <si>
    <t>FRI</t>
  </si>
  <si>
    <t>SAT</t>
  </si>
  <si>
    <t>SUN</t>
  </si>
  <si>
    <t>MON</t>
  </si>
  <si>
    <t>Difference</t>
  </si>
  <si>
    <t xml:space="preserve">Average Saturday Passengers: </t>
  </si>
  <si>
    <t xml:space="preserve">Average Sunday Passengers: </t>
  </si>
  <si>
    <t xml:space="preserve">Average Passengers/Weekday: </t>
  </si>
  <si>
    <t xml:space="preserve">COUNTWISE TOTAL:  </t>
  </si>
  <si>
    <t xml:space="preserve">      January 2020 Staten Island Ferry Ridership</t>
  </si>
  <si>
    <t>January 2020:  COUNTWISE</t>
  </si>
  <si>
    <t>January 2020:  WEEKDAY TOTALS - COUNTWISE</t>
  </si>
  <si>
    <t xml:space="preserve">Total Weekday Pax Count January 2020: </t>
  </si>
  <si>
    <t>January 2020:  WEEKEND TOTALS - COUNTWISE</t>
  </si>
  <si>
    <t xml:space="preserve">Total Weekend Pax Count January 2020: </t>
  </si>
  <si>
    <t>*Three year averages were used to calculate this months ridership due to technical difficulties with the Countwise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</si>
</sst>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71" formatCode="0.0%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sz val="10"/>
      <color indexed="8"/>
      <name val="Century Gothic"/>
      <family val="2"/>
    </font>
    <font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0" xfId="0" applyFont="1" applyAlignment="1"/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0" fontId="3" fillId="0" borderId="0" xfId="0" applyFont="1" applyBorder="1"/>
    <xf numFmtId="41" fontId="4" fillId="2" borderId="4" xfId="0" applyNumberFormat="1" applyFont="1" applyFill="1" applyBorder="1" applyAlignment="1">
      <alignment horizontal="center"/>
    </xf>
    <xf numFmtId="0" fontId="3" fillId="0" borderId="0" xfId="0" applyFont="1" applyFill="1" applyBorder="1"/>
    <xf numFmtId="14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3" fontId="3" fillId="0" borderId="0" xfId="0" applyNumberFormat="1" applyFont="1"/>
    <xf numFmtId="0" fontId="4" fillId="0" borderId="0" xfId="0" applyFont="1" applyBorder="1"/>
    <xf numFmtId="41" fontId="3" fillId="0" borderId="0" xfId="0" applyNumberFormat="1" applyFont="1" applyAlignment="1">
      <alignment horizontal="center"/>
    </xf>
    <xf numFmtId="37" fontId="4" fillId="2" borderId="5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37" fontId="4" fillId="2" borderId="5" xfId="0" applyNumberFormat="1" applyFont="1" applyFill="1" applyBorder="1" applyAlignment="1">
      <alignment horizontal="right" vertical="center"/>
    </xf>
    <xf numFmtId="3" fontId="7" fillId="0" borderId="6" xfId="0" applyNumberFormat="1" applyFont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3" fontId="3" fillId="0" borderId="8" xfId="0" applyNumberFormat="1" applyFont="1" applyFill="1" applyBorder="1" applyAlignment="1">
      <alignment horizontal="center"/>
    </xf>
    <xf numFmtId="3" fontId="3" fillId="0" borderId="9" xfId="0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right"/>
    </xf>
    <xf numFmtId="3" fontId="7" fillId="0" borderId="12" xfId="0" applyNumberFormat="1" applyFont="1" applyBorder="1" applyAlignment="1">
      <alignment horizontal="center"/>
    </xf>
    <xf numFmtId="41" fontId="3" fillId="0" borderId="0" xfId="0" applyNumberFormat="1" applyFont="1" applyAlignment="1"/>
    <xf numFmtId="41" fontId="4" fillId="2" borderId="4" xfId="0" applyNumberFormat="1" applyFont="1" applyFill="1" applyBorder="1" applyAlignment="1">
      <alignment horizontal="left"/>
    </xf>
    <xf numFmtId="37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37" fontId="4" fillId="0" borderId="0" xfId="0" applyNumberFormat="1" applyFont="1" applyFill="1" applyBorder="1" applyAlignment="1">
      <alignment horizontal="right" vertical="center"/>
    </xf>
    <xf numFmtId="171" fontId="3" fillId="0" borderId="0" xfId="1" applyNumberFormat="1" applyFont="1"/>
    <xf numFmtId="37" fontId="4" fillId="2" borderId="5" xfId="0" applyNumberFormat="1" applyFont="1" applyFill="1" applyBorder="1" applyAlignment="1">
      <alignment horizontal="center"/>
    </xf>
    <xf numFmtId="41" fontId="4" fillId="2" borderId="5" xfId="0" applyNumberFormat="1" applyFont="1" applyFill="1" applyBorder="1" applyAlignment="1">
      <alignment horizontal="center"/>
    </xf>
    <xf numFmtId="37" fontId="3" fillId="0" borderId="0" xfId="0" applyNumberFormat="1" applyFont="1"/>
    <xf numFmtId="41" fontId="4" fillId="2" borderId="13" xfId="0" applyNumberFormat="1" applyFont="1" applyFill="1" applyBorder="1" applyAlignment="1">
      <alignment horizontal="center"/>
    </xf>
    <xf numFmtId="14" fontId="3" fillId="0" borderId="14" xfId="0" applyNumberFormat="1" applyFont="1" applyFill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14" fontId="3" fillId="0" borderId="16" xfId="0" applyNumberFormat="1" applyFont="1" applyFill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3" fillId="0" borderId="18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3" fillId="0" borderId="19" xfId="0" applyNumberFormat="1" applyFont="1" applyBorder="1" applyAlignment="1">
      <alignment horizontal="center"/>
    </xf>
    <xf numFmtId="14" fontId="3" fillId="0" borderId="20" xfId="0" applyNumberFormat="1" applyFont="1" applyFill="1" applyBorder="1" applyAlignment="1">
      <alignment horizontal="center"/>
    </xf>
    <xf numFmtId="14" fontId="3" fillId="0" borderId="21" xfId="0" applyNumberFormat="1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3" fontId="7" fillId="0" borderId="23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14" fontId="3" fillId="0" borderId="24" xfId="0" applyNumberFormat="1" applyFont="1" applyFill="1" applyBorder="1" applyAlignment="1">
      <alignment horizontal="center"/>
    </xf>
    <xf numFmtId="3" fontId="3" fillId="0" borderId="24" xfId="0" applyNumberFormat="1" applyFont="1" applyBorder="1" applyAlignment="1">
      <alignment horizontal="center"/>
    </xf>
    <xf numFmtId="3" fontId="7" fillId="0" borderId="24" xfId="0" applyNumberFormat="1" applyFont="1" applyBorder="1" applyAlignment="1">
      <alignment horizontal="center"/>
    </xf>
    <xf numFmtId="3" fontId="3" fillId="0" borderId="24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vertical="top"/>
    </xf>
    <xf numFmtId="0" fontId="6" fillId="3" borderId="13" xfId="0" applyFont="1" applyFill="1" applyBorder="1" applyAlignment="1">
      <alignment horizontal="center" vertical="top"/>
    </xf>
    <xf numFmtId="14" fontId="3" fillId="0" borderId="26" xfId="0" applyNumberFormat="1" applyFont="1" applyFill="1" applyBorder="1" applyAlignment="1">
      <alignment horizontal="center"/>
    </xf>
    <xf numFmtId="14" fontId="3" fillId="0" borderId="27" xfId="0" applyNumberFormat="1" applyFont="1" applyFill="1" applyBorder="1" applyAlignment="1">
      <alignment horizontal="center"/>
    </xf>
    <xf numFmtId="3" fontId="7" fillId="0" borderId="28" xfId="0" applyNumberFormat="1" applyFont="1" applyBorder="1" applyAlignment="1">
      <alignment horizontal="center"/>
    </xf>
    <xf numFmtId="3" fontId="7" fillId="0" borderId="29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/>
    <xf numFmtId="0" fontId="8" fillId="0" borderId="0" xfId="0" applyFont="1" applyAlignment="1">
      <alignment horizontal="left" wrapText="1"/>
    </xf>
    <xf numFmtId="0" fontId="5" fillId="4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6" fillId="3" borderId="36" xfId="0" applyFont="1" applyFill="1" applyBorder="1" applyAlignment="1">
      <alignment horizontal="center" vertical="center"/>
    </xf>
    <xf numFmtId="0" fontId="3" fillId="0" borderId="37" xfId="0" applyFont="1" applyBorder="1"/>
    <xf numFmtId="0" fontId="6" fillId="3" borderId="34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/>
    </xf>
    <xf numFmtId="0" fontId="3" fillId="0" borderId="39" xfId="0" applyFont="1" applyBorder="1"/>
    <xf numFmtId="0" fontId="6" fillId="3" borderId="3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41" fontId="4" fillId="2" borderId="32" xfId="0" applyNumberFormat="1" applyFont="1" applyFill="1" applyBorder="1" applyAlignment="1">
      <alignment horizontal="right"/>
    </xf>
    <xf numFmtId="41" fontId="4" fillId="2" borderId="33" xfId="0" applyNumberFormat="1" applyFont="1" applyFill="1" applyBorder="1" applyAlignment="1">
      <alignment horizontal="right"/>
    </xf>
    <xf numFmtId="0" fontId="6" fillId="3" borderId="35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0</xdr:row>
      <xdr:rowOff>38100</xdr:rowOff>
    </xdr:from>
    <xdr:to>
      <xdr:col>2</xdr:col>
      <xdr:colOff>205740</xdr:colOff>
      <xdr:row>2</xdr:row>
      <xdr:rowOff>152400</xdr:rowOff>
    </xdr:to>
    <xdr:pic>
      <xdr:nvPicPr>
        <xdr:cNvPr id="1708" name="Picture 31" descr="DOT%20Logo_green">
          <a:extLst>
            <a:ext uri="{FF2B5EF4-FFF2-40B4-BE49-F238E27FC236}">
              <a16:creationId xmlns:a16="http://schemas.microsoft.com/office/drawing/2014/main" id="{3C4019FF-8094-474B-A68D-2EC3DF1B4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38100"/>
          <a:ext cx="75438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tabSelected="1" workbookViewId="0">
      <selection activeCell="H42" sqref="H42"/>
    </sheetView>
  </sheetViews>
  <sheetFormatPr defaultColWidth="9.109375" defaultRowHeight="13.2" x14ac:dyDescent="0.25"/>
  <cols>
    <col min="1" max="1" width="9.109375" style="1"/>
    <col min="2" max="2" width="9" style="1" customWidth="1"/>
    <col min="3" max="3" width="14.88671875" style="1" customWidth="1"/>
    <col min="4" max="6" width="12.33203125" style="1" customWidth="1"/>
    <col min="7" max="7" width="10.44140625" style="1" hidden="1" customWidth="1"/>
    <col min="8" max="8" width="10" style="1" bestFit="1" customWidth="1"/>
    <col min="9" max="16384" width="9.109375" style="1"/>
  </cols>
  <sheetData>
    <row r="1" spans="2:10" ht="12.75" customHeight="1" x14ac:dyDescent="0.25"/>
    <row r="2" spans="2:10" x14ac:dyDescent="0.25">
      <c r="B2" s="3"/>
      <c r="C2" s="3" t="s">
        <v>21</v>
      </c>
      <c r="D2" s="3"/>
      <c r="E2" s="3"/>
      <c r="F2" s="3"/>
      <c r="G2" s="3"/>
    </row>
    <row r="3" spans="2:10" ht="15" customHeight="1" x14ac:dyDescent="0.25"/>
    <row r="4" spans="2:10" ht="13.8" thickBot="1" x14ac:dyDescent="0.3">
      <c r="B4" s="67" t="s">
        <v>22</v>
      </c>
      <c r="C4" s="68"/>
      <c r="D4" s="68"/>
      <c r="E4" s="68"/>
      <c r="F4" s="68"/>
      <c r="G4" s="68"/>
    </row>
    <row r="5" spans="2:10" x14ac:dyDescent="0.25">
      <c r="B5" s="73" t="s">
        <v>0</v>
      </c>
      <c r="C5" s="75" t="s">
        <v>1</v>
      </c>
      <c r="D5" s="77" t="s">
        <v>10</v>
      </c>
      <c r="E5" s="78" t="s">
        <v>11</v>
      </c>
      <c r="F5" s="25" t="s">
        <v>9</v>
      </c>
      <c r="G5" s="69" t="s">
        <v>16</v>
      </c>
    </row>
    <row r="6" spans="2:10" ht="13.8" thickBot="1" x14ac:dyDescent="0.3">
      <c r="B6" s="74"/>
      <c r="C6" s="76"/>
      <c r="D6" s="74"/>
      <c r="E6" s="79"/>
      <c r="F6" s="22" t="s">
        <v>8</v>
      </c>
      <c r="G6" s="70"/>
    </row>
    <row r="7" spans="2:10" ht="13.8" thickBot="1" x14ac:dyDescent="0.3">
      <c r="B7" s="50" t="s">
        <v>6</v>
      </c>
      <c r="C7" s="48">
        <f>DATE(2020,1,1)</f>
        <v>43831</v>
      </c>
      <c r="D7" s="42">
        <v>22144</v>
      </c>
      <c r="E7" s="21">
        <v>19790</v>
      </c>
      <c r="F7" s="23">
        <f>SUM(D7:E7)</f>
        <v>41934</v>
      </c>
      <c r="G7" s="23">
        <f>D7-E7</f>
        <v>2354</v>
      </c>
      <c r="H7" s="34"/>
    </row>
    <row r="8" spans="2:10" ht="13.8" thickBot="1" x14ac:dyDescent="0.3">
      <c r="B8" s="50" t="s">
        <v>7</v>
      </c>
      <c r="C8" s="49">
        <f>C7+1</f>
        <v>43832</v>
      </c>
      <c r="D8" s="43">
        <v>29992</v>
      </c>
      <c r="E8" s="4">
        <v>27385</v>
      </c>
      <c r="F8" s="24">
        <f>SUM(D8:E8)</f>
        <v>57377</v>
      </c>
      <c r="G8" s="24">
        <f t="shared" ref="G8:G37" si="0">D8-E8</f>
        <v>2607</v>
      </c>
      <c r="H8" s="34"/>
      <c r="J8" s="15"/>
    </row>
    <row r="9" spans="2:10" ht="13.8" thickBot="1" x14ac:dyDescent="0.3">
      <c r="B9" s="50" t="s">
        <v>12</v>
      </c>
      <c r="C9" s="49">
        <f>C8+1</f>
        <v>43833</v>
      </c>
      <c r="D9" s="43">
        <v>32341</v>
      </c>
      <c r="E9" s="4">
        <v>31507</v>
      </c>
      <c r="F9" s="24">
        <f t="shared" ref="F9:F37" si="1">SUM(D9:E9)</f>
        <v>63848</v>
      </c>
      <c r="G9" s="24">
        <f t="shared" si="0"/>
        <v>834</v>
      </c>
      <c r="H9" s="34"/>
    </row>
    <row r="10" spans="2:10" ht="13.8" thickBot="1" x14ac:dyDescent="0.3">
      <c r="B10" s="50" t="s">
        <v>13</v>
      </c>
      <c r="C10" s="49">
        <f t="shared" ref="C10:C33" si="2">C9+1</f>
        <v>43834</v>
      </c>
      <c r="D10" s="43">
        <v>19384</v>
      </c>
      <c r="E10" s="4">
        <v>14195</v>
      </c>
      <c r="F10" s="24">
        <f t="shared" si="1"/>
        <v>33579</v>
      </c>
      <c r="G10" s="24">
        <f t="shared" si="0"/>
        <v>5189</v>
      </c>
      <c r="H10" s="34"/>
    </row>
    <row r="11" spans="2:10" ht="13.8" thickBot="1" x14ac:dyDescent="0.3">
      <c r="B11" s="50" t="s">
        <v>14</v>
      </c>
      <c r="C11" s="49">
        <f t="shared" si="2"/>
        <v>43835</v>
      </c>
      <c r="D11" s="43">
        <v>18173</v>
      </c>
      <c r="E11" s="4">
        <v>13804</v>
      </c>
      <c r="F11" s="24">
        <f t="shared" si="1"/>
        <v>31977</v>
      </c>
      <c r="G11" s="24">
        <f t="shared" si="0"/>
        <v>4369</v>
      </c>
      <c r="H11" s="34"/>
    </row>
    <row r="12" spans="2:10" ht="13.8" thickBot="1" x14ac:dyDescent="0.3">
      <c r="B12" s="50" t="s">
        <v>15</v>
      </c>
      <c r="C12" s="49">
        <f t="shared" si="2"/>
        <v>43836</v>
      </c>
      <c r="D12" s="43">
        <v>31637</v>
      </c>
      <c r="E12" s="4">
        <v>30107</v>
      </c>
      <c r="F12" s="24">
        <f t="shared" si="1"/>
        <v>61744</v>
      </c>
      <c r="G12" s="24">
        <f t="shared" si="0"/>
        <v>1530</v>
      </c>
      <c r="H12" s="34"/>
    </row>
    <row r="13" spans="2:10" ht="13.8" thickBot="1" x14ac:dyDescent="0.3">
      <c r="B13" s="50" t="s">
        <v>5</v>
      </c>
      <c r="C13" s="49">
        <f t="shared" si="2"/>
        <v>43837</v>
      </c>
      <c r="D13" s="43">
        <v>33168</v>
      </c>
      <c r="E13" s="4">
        <v>30963</v>
      </c>
      <c r="F13" s="24">
        <f t="shared" si="1"/>
        <v>64131</v>
      </c>
      <c r="G13" s="24">
        <f t="shared" si="0"/>
        <v>2205</v>
      </c>
      <c r="H13" s="34"/>
    </row>
    <row r="14" spans="2:10" ht="13.8" thickBot="1" x14ac:dyDescent="0.3">
      <c r="B14" s="50" t="s">
        <v>6</v>
      </c>
      <c r="C14" s="49">
        <f t="shared" si="2"/>
        <v>43838</v>
      </c>
      <c r="D14" s="43">
        <v>34227</v>
      </c>
      <c r="E14" s="4">
        <v>32155</v>
      </c>
      <c r="F14" s="24">
        <f t="shared" si="1"/>
        <v>66382</v>
      </c>
      <c r="G14" s="24">
        <f t="shared" si="0"/>
        <v>2072</v>
      </c>
      <c r="H14" s="34"/>
    </row>
    <row r="15" spans="2:10" ht="13.8" thickBot="1" x14ac:dyDescent="0.3">
      <c r="B15" s="50" t="s">
        <v>7</v>
      </c>
      <c r="C15" s="49">
        <f t="shared" si="2"/>
        <v>43839</v>
      </c>
      <c r="D15" s="43">
        <v>34029</v>
      </c>
      <c r="E15" s="4">
        <v>31924</v>
      </c>
      <c r="F15" s="24">
        <f t="shared" si="1"/>
        <v>65953</v>
      </c>
      <c r="G15" s="24">
        <f t="shared" si="0"/>
        <v>2105</v>
      </c>
      <c r="H15" s="34"/>
    </row>
    <row r="16" spans="2:10" ht="13.8" thickBot="1" x14ac:dyDescent="0.3">
      <c r="B16" s="50" t="s">
        <v>12</v>
      </c>
      <c r="C16" s="49">
        <f t="shared" si="2"/>
        <v>43840</v>
      </c>
      <c r="D16" s="43">
        <v>33386</v>
      </c>
      <c r="E16" s="4">
        <v>31390</v>
      </c>
      <c r="F16" s="24">
        <f t="shared" si="1"/>
        <v>64776</v>
      </c>
      <c r="G16" s="24">
        <f t="shared" si="0"/>
        <v>1996</v>
      </c>
      <c r="H16" s="34"/>
    </row>
    <row r="17" spans="2:10" ht="13.8" thickBot="1" x14ac:dyDescent="0.3">
      <c r="B17" s="50" t="s">
        <v>13</v>
      </c>
      <c r="C17" s="49">
        <f t="shared" si="2"/>
        <v>43841</v>
      </c>
      <c r="D17" s="43">
        <v>19402</v>
      </c>
      <c r="E17" s="4">
        <v>17764</v>
      </c>
      <c r="F17" s="24">
        <f t="shared" si="1"/>
        <v>37166</v>
      </c>
      <c r="G17" s="24">
        <f t="shared" si="0"/>
        <v>1638</v>
      </c>
      <c r="H17" s="34"/>
    </row>
    <row r="18" spans="2:10" ht="13.8" thickBot="1" x14ac:dyDescent="0.3">
      <c r="B18" s="50" t="s">
        <v>14</v>
      </c>
      <c r="C18" s="49">
        <f t="shared" si="2"/>
        <v>43842</v>
      </c>
      <c r="D18" s="43">
        <v>15986</v>
      </c>
      <c r="E18" s="4">
        <v>14230</v>
      </c>
      <c r="F18" s="24">
        <f t="shared" si="1"/>
        <v>30216</v>
      </c>
      <c r="G18" s="24">
        <f t="shared" si="0"/>
        <v>1756</v>
      </c>
      <c r="H18" s="34"/>
      <c r="J18" s="15"/>
    </row>
    <row r="19" spans="2:10" ht="13.8" thickBot="1" x14ac:dyDescent="0.3">
      <c r="B19" s="50" t="s">
        <v>15</v>
      </c>
      <c r="C19" s="49">
        <f t="shared" si="2"/>
        <v>43843</v>
      </c>
      <c r="D19" s="43">
        <v>29216</v>
      </c>
      <c r="E19" s="4">
        <v>27914</v>
      </c>
      <c r="F19" s="24">
        <f t="shared" si="1"/>
        <v>57130</v>
      </c>
      <c r="G19" s="24">
        <f t="shared" si="0"/>
        <v>1302</v>
      </c>
      <c r="H19" s="34"/>
      <c r="J19" s="15"/>
    </row>
    <row r="20" spans="2:10" ht="13.8" thickBot="1" x14ac:dyDescent="0.3">
      <c r="B20" s="50" t="s">
        <v>5</v>
      </c>
      <c r="C20" s="49">
        <f t="shared" si="2"/>
        <v>43844</v>
      </c>
      <c r="D20" s="43">
        <v>32249</v>
      </c>
      <c r="E20" s="4">
        <v>29772</v>
      </c>
      <c r="F20" s="24">
        <f t="shared" si="1"/>
        <v>62021</v>
      </c>
      <c r="G20" s="24">
        <f t="shared" si="0"/>
        <v>2477</v>
      </c>
      <c r="H20" s="34"/>
    </row>
    <row r="21" spans="2:10" ht="13.8" thickBot="1" x14ac:dyDescent="0.3">
      <c r="B21" s="50" t="s">
        <v>6</v>
      </c>
      <c r="C21" s="49">
        <f t="shared" si="2"/>
        <v>43845</v>
      </c>
      <c r="D21" s="43">
        <v>32109</v>
      </c>
      <c r="E21" s="4">
        <v>29697</v>
      </c>
      <c r="F21" s="24">
        <f t="shared" si="1"/>
        <v>61806</v>
      </c>
      <c r="G21" s="24">
        <f t="shared" si="0"/>
        <v>2412</v>
      </c>
      <c r="H21" s="34"/>
    </row>
    <row r="22" spans="2:10" ht="13.8" thickBot="1" x14ac:dyDescent="0.3">
      <c r="B22" s="50" t="s">
        <v>7</v>
      </c>
      <c r="C22" s="49">
        <f t="shared" si="2"/>
        <v>43846</v>
      </c>
      <c r="D22" s="43">
        <v>33961</v>
      </c>
      <c r="E22" s="4">
        <v>32554</v>
      </c>
      <c r="F22" s="24">
        <f t="shared" si="1"/>
        <v>66515</v>
      </c>
      <c r="G22" s="24">
        <f t="shared" si="0"/>
        <v>1407</v>
      </c>
      <c r="H22" s="34"/>
    </row>
    <row r="23" spans="2:10" ht="13.8" thickBot="1" x14ac:dyDescent="0.3">
      <c r="B23" s="50" t="s">
        <v>12</v>
      </c>
      <c r="C23" s="49">
        <f t="shared" si="2"/>
        <v>43847</v>
      </c>
      <c r="D23" s="43">
        <v>32517</v>
      </c>
      <c r="E23" s="4">
        <v>31240</v>
      </c>
      <c r="F23" s="24">
        <f t="shared" si="1"/>
        <v>63757</v>
      </c>
      <c r="G23" s="24">
        <f t="shared" si="0"/>
        <v>1277</v>
      </c>
      <c r="H23" s="34"/>
    </row>
    <row r="24" spans="2:10" ht="13.8" thickBot="1" x14ac:dyDescent="0.3">
      <c r="B24" s="50" t="s">
        <v>13</v>
      </c>
      <c r="C24" s="49">
        <f t="shared" si="2"/>
        <v>43848</v>
      </c>
      <c r="D24" s="43">
        <v>20629</v>
      </c>
      <c r="E24" s="4">
        <v>19374</v>
      </c>
      <c r="F24" s="24">
        <f t="shared" si="1"/>
        <v>40003</v>
      </c>
      <c r="G24" s="24">
        <f t="shared" si="0"/>
        <v>1255</v>
      </c>
      <c r="H24" s="34"/>
    </row>
    <row r="25" spans="2:10" ht="13.8" thickBot="1" x14ac:dyDescent="0.3">
      <c r="B25" s="50" t="s">
        <v>14</v>
      </c>
      <c r="C25" s="49">
        <f t="shared" si="2"/>
        <v>43849</v>
      </c>
      <c r="D25" s="43">
        <v>15207</v>
      </c>
      <c r="E25" s="4">
        <v>13287</v>
      </c>
      <c r="F25" s="24">
        <f t="shared" si="1"/>
        <v>28494</v>
      </c>
      <c r="G25" s="24">
        <f t="shared" si="0"/>
        <v>1920</v>
      </c>
      <c r="H25" s="34"/>
    </row>
    <row r="26" spans="2:10" ht="13.8" thickBot="1" x14ac:dyDescent="0.3">
      <c r="B26" s="50" t="s">
        <v>15</v>
      </c>
      <c r="C26" s="49">
        <f t="shared" si="2"/>
        <v>43850</v>
      </c>
      <c r="D26" s="43">
        <v>17652</v>
      </c>
      <c r="E26" s="4">
        <v>16903</v>
      </c>
      <c r="F26" s="24">
        <f t="shared" si="1"/>
        <v>34555</v>
      </c>
      <c r="G26" s="24">
        <f t="shared" si="0"/>
        <v>749</v>
      </c>
      <c r="H26" s="34"/>
    </row>
    <row r="27" spans="2:10" ht="13.8" thickBot="1" x14ac:dyDescent="0.3">
      <c r="B27" s="50" t="s">
        <v>5</v>
      </c>
      <c r="C27" s="49">
        <f t="shared" si="2"/>
        <v>43851</v>
      </c>
      <c r="D27" s="43">
        <v>30994</v>
      </c>
      <c r="E27" s="4">
        <v>29139</v>
      </c>
      <c r="F27" s="24">
        <f t="shared" si="1"/>
        <v>60133</v>
      </c>
      <c r="G27" s="24">
        <f t="shared" si="0"/>
        <v>1855</v>
      </c>
      <c r="H27" s="34"/>
    </row>
    <row r="28" spans="2:10" ht="13.8" thickBot="1" x14ac:dyDescent="0.3">
      <c r="B28" s="50" t="s">
        <v>6</v>
      </c>
      <c r="C28" s="49">
        <f t="shared" si="2"/>
        <v>43852</v>
      </c>
      <c r="D28" s="44">
        <v>34436</v>
      </c>
      <c r="E28" s="5">
        <v>31955</v>
      </c>
      <c r="F28" s="24">
        <f t="shared" si="1"/>
        <v>66391</v>
      </c>
      <c r="G28" s="24">
        <f t="shared" si="0"/>
        <v>2481</v>
      </c>
      <c r="H28" s="34"/>
    </row>
    <row r="29" spans="2:10" ht="13.8" thickBot="1" x14ac:dyDescent="0.3">
      <c r="B29" s="50" t="s">
        <v>7</v>
      </c>
      <c r="C29" s="49">
        <f t="shared" si="2"/>
        <v>43853</v>
      </c>
      <c r="D29" s="44">
        <v>32916</v>
      </c>
      <c r="E29" s="6">
        <v>30540</v>
      </c>
      <c r="F29" s="24">
        <f t="shared" si="1"/>
        <v>63456</v>
      </c>
      <c r="G29" s="24">
        <f t="shared" si="0"/>
        <v>2376</v>
      </c>
      <c r="H29" s="34"/>
    </row>
    <row r="30" spans="2:10" ht="13.8" thickBot="1" x14ac:dyDescent="0.3">
      <c r="B30" s="50" t="s">
        <v>12</v>
      </c>
      <c r="C30" s="49">
        <f t="shared" si="2"/>
        <v>43854</v>
      </c>
      <c r="D30" s="47">
        <v>34122</v>
      </c>
      <c r="E30" s="6">
        <v>32955</v>
      </c>
      <c r="F30" s="24">
        <f t="shared" si="1"/>
        <v>67077</v>
      </c>
      <c r="G30" s="24">
        <f t="shared" si="0"/>
        <v>1167</v>
      </c>
      <c r="H30" s="34"/>
    </row>
    <row r="31" spans="2:10" ht="13.8" thickBot="1" x14ac:dyDescent="0.3">
      <c r="B31" s="50" t="s">
        <v>13</v>
      </c>
      <c r="C31" s="49">
        <f t="shared" si="2"/>
        <v>43855</v>
      </c>
      <c r="D31" s="45">
        <v>15915</v>
      </c>
      <c r="E31" s="5">
        <v>19636</v>
      </c>
      <c r="F31" s="24">
        <f t="shared" si="1"/>
        <v>35551</v>
      </c>
      <c r="G31" s="24">
        <f t="shared" si="0"/>
        <v>-3721</v>
      </c>
      <c r="H31" s="34"/>
    </row>
    <row r="32" spans="2:10" ht="13.8" thickBot="1" x14ac:dyDescent="0.3">
      <c r="B32" s="50" t="s">
        <v>14</v>
      </c>
      <c r="C32" s="49">
        <f t="shared" si="2"/>
        <v>43856</v>
      </c>
      <c r="D32" s="46">
        <v>14774</v>
      </c>
      <c r="E32" s="6">
        <v>14612</v>
      </c>
      <c r="F32" s="24">
        <f t="shared" si="1"/>
        <v>29386</v>
      </c>
      <c r="G32" s="24">
        <f t="shared" si="0"/>
        <v>162</v>
      </c>
      <c r="H32" s="34"/>
    </row>
    <row r="33" spans="2:8" ht="13.8" thickBot="1" x14ac:dyDescent="0.3">
      <c r="B33" s="50" t="s">
        <v>15</v>
      </c>
      <c r="C33" s="49">
        <f t="shared" si="2"/>
        <v>43857</v>
      </c>
      <c r="D33" s="46">
        <v>34557</v>
      </c>
      <c r="E33" s="6">
        <v>32228</v>
      </c>
      <c r="F33" s="24">
        <f t="shared" si="1"/>
        <v>66785</v>
      </c>
      <c r="G33" s="24">
        <f t="shared" si="0"/>
        <v>2329</v>
      </c>
    </row>
    <row r="34" spans="2:8" ht="13.8" thickBot="1" x14ac:dyDescent="0.3">
      <c r="B34" s="50" t="s">
        <v>5</v>
      </c>
      <c r="C34" s="49">
        <f>C33+1</f>
        <v>43858</v>
      </c>
      <c r="D34" s="46">
        <v>33931</v>
      </c>
      <c r="E34" s="6">
        <v>31117</v>
      </c>
      <c r="F34" s="24">
        <f t="shared" si="1"/>
        <v>65048</v>
      </c>
      <c r="G34" s="24">
        <f t="shared" si="0"/>
        <v>2814</v>
      </c>
    </row>
    <row r="35" spans="2:8" ht="13.8" thickBot="1" x14ac:dyDescent="0.3">
      <c r="B35" s="50" t="s">
        <v>6</v>
      </c>
      <c r="C35" s="49">
        <f>C34+1</f>
        <v>43859</v>
      </c>
      <c r="D35" s="46">
        <v>33406</v>
      </c>
      <c r="E35" s="6">
        <v>32409</v>
      </c>
      <c r="F35" s="24">
        <f t="shared" si="1"/>
        <v>65815</v>
      </c>
      <c r="G35" s="24">
        <f t="shared" si="0"/>
        <v>997</v>
      </c>
    </row>
    <row r="36" spans="2:8" x14ac:dyDescent="0.25">
      <c r="B36" s="50" t="s">
        <v>7</v>
      </c>
      <c r="C36" s="49">
        <f>C35+1</f>
        <v>43860</v>
      </c>
      <c r="D36" s="46">
        <v>35042</v>
      </c>
      <c r="E36" s="6">
        <v>29943</v>
      </c>
      <c r="F36" s="24">
        <f t="shared" si="1"/>
        <v>64985</v>
      </c>
      <c r="G36" s="24">
        <f t="shared" si="0"/>
        <v>5099</v>
      </c>
    </row>
    <row r="37" spans="2:8" ht="13.8" thickBot="1" x14ac:dyDescent="0.3">
      <c r="B37" s="64" t="s">
        <v>12</v>
      </c>
      <c r="C37" s="49">
        <f>C36+1</f>
        <v>43861</v>
      </c>
      <c r="D37" s="46">
        <v>33372</v>
      </c>
      <c r="E37" s="6">
        <v>25017</v>
      </c>
      <c r="F37" s="24">
        <f t="shared" si="1"/>
        <v>58389</v>
      </c>
      <c r="G37" s="24">
        <f t="shared" si="0"/>
        <v>8355</v>
      </c>
    </row>
    <row r="38" spans="2:8" ht="13.8" thickBot="1" x14ac:dyDescent="0.3">
      <c r="B38" s="7"/>
      <c r="C38" s="27" t="s">
        <v>2</v>
      </c>
      <c r="D38" s="38">
        <f>SUM(D7:D37)</f>
        <v>870874</v>
      </c>
      <c r="E38" s="38">
        <f>SUM(E7:E37)</f>
        <v>805506</v>
      </c>
      <c r="F38" s="35">
        <f>SUM(F7:F37)</f>
        <v>1676380</v>
      </c>
      <c r="G38" s="35">
        <f>AVERAGE(G7:G37)</f>
        <v>2108.6451612903224</v>
      </c>
    </row>
    <row r="39" spans="2:8" ht="13.8" thickBot="1" x14ac:dyDescent="0.3">
      <c r="B39" s="9"/>
      <c r="C39" s="10"/>
      <c r="D39" s="11"/>
      <c r="E39" s="11"/>
      <c r="F39" s="12"/>
      <c r="G39" s="12"/>
      <c r="H39" s="2"/>
    </row>
    <row r="40" spans="2:8" ht="13.8" thickBot="1" x14ac:dyDescent="0.3">
      <c r="B40" s="71" t="s">
        <v>20</v>
      </c>
      <c r="C40" s="72"/>
      <c r="D40" s="72"/>
      <c r="E40" s="72"/>
      <c r="F40" s="36">
        <f>F38</f>
        <v>1676380</v>
      </c>
      <c r="G40" s="11"/>
    </row>
    <row r="41" spans="2:8" s="2" customFormat="1" x14ac:dyDescent="0.25">
      <c r="C41" s="13"/>
      <c r="D41" s="13"/>
      <c r="E41" s="14"/>
      <c r="F41" s="14"/>
      <c r="G41" s="14"/>
      <c r="H41" s="14"/>
    </row>
    <row r="43" spans="2:8" ht="13.5" customHeight="1" x14ac:dyDescent="0.25">
      <c r="B43" s="66" t="s">
        <v>27</v>
      </c>
      <c r="C43" s="66"/>
      <c r="D43" s="66"/>
      <c r="E43" s="66"/>
    </row>
    <row r="44" spans="2:8" ht="31.5" customHeight="1" x14ac:dyDescent="0.25">
      <c r="B44" s="66"/>
      <c r="C44" s="66"/>
      <c r="D44" s="66"/>
      <c r="E44" s="66"/>
    </row>
    <row r="45" spans="2:8" x14ac:dyDescent="0.25">
      <c r="B45" s="65"/>
      <c r="C45" s="65"/>
      <c r="D45" s="65"/>
      <c r="E45" s="65"/>
    </row>
  </sheetData>
  <mergeCells count="8">
    <mergeCell ref="B43:E44"/>
    <mergeCell ref="B4:G4"/>
    <mergeCell ref="G5:G6"/>
    <mergeCell ref="B40:E40"/>
    <mergeCell ref="B5:B6"/>
    <mergeCell ref="C5:C6"/>
    <mergeCell ref="D5:D6"/>
    <mergeCell ref="E5:E6"/>
  </mergeCells>
  <phoneticPr fontId="2" type="noConversion"/>
  <printOptions horizontalCentered="1"/>
  <pageMargins left="0.25" right="0.25" top="0.75" bottom="0.75" header="0.3" footer="0.3"/>
  <pageSetup orientation="portrait" useFirstPageNumber="1" horizontalDpi="4294967293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>
      <selection activeCell="B52" sqref="B52:E53"/>
    </sheetView>
  </sheetViews>
  <sheetFormatPr defaultColWidth="9.109375" defaultRowHeight="13.2" x14ac:dyDescent="0.25"/>
  <cols>
    <col min="1" max="1" width="9.109375" style="1"/>
    <col min="2" max="2" width="8.33203125" style="1" customWidth="1"/>
    <col min="3" max="3" width="11.44140625" style="1" customWidth="1"/>
    <col min="4" max="6" width="13" style="1" customWidth="1"/>
    <col min="7" max="7" width="10.44140625" style="1" hidden="1" customWidth="1"/>
    <col min="8" max="8" width="10.33203125" style="1" bestFit="1" customWidth="1"/>
    <col min="9" max="9" width="11.44140625" style="1" bestFit="1" customWidth="1"/>
    <col min="10" max="16384" width="9.109375" style="1"/>
  </cols>
  <sheetData>
    <row r="2" spans="2:9" ht="13.8" thickBot="1" x14ac:dyDescent="0.3">
      <c r="B2" s="67" t="s">
        <v>23</v>
      </c>
      <c r="C2" s="68"/>
      <c r="D2" s="68"/>
      <c r="E2" s="68"/>
      <c r="F2" s="68"/>
      <c r="G2" s="68"/>
    </row>
    <row r="3" spans="2:9" ht="11.25" customHeight="1" x14ac:dyDescent="0.25">
      <c r="B3" s="73" t="s">
        <v>0</v>
      </c>
      <c r="C3" s="75" t="s">
        <v>1</v>
      </c>
      <c r="D3" s="77" t="s">
        <v>10</v>
      </c>
      <c r="E3" s="78" t="s">
        <v>11</v>
      </c>
      <c r="F3" s="25" t="s">
        <v>9</v>
      </c>
      <c r="G3" s="69" t="s">
        <v>16</v>
      </c>
    </row>
    <row r="4" spans="2:9" ht="13.8" thickBot="1" x14ac:dyDescent="0.3">
      <c r="B4" s="85"/>
      <c r="C4" s="86"/>
      <c r="D4" s="87"/>
      <c r="E4" s="80"/>
      <c r="F4" s="22" t="s">
        <v>8</v>
      </c>
      <c r="G4" s="70"/>
    </row>
    <row r="5" spans="2:9" x14ac:dyDescent="0.25">
      <c r="B5" s="26" t="s">
        <v>6</v>
      </c>
      <c r="C5" s="41">
        <v>43831</v>
      </c>
      <c r="D5" s="42">
        <v>22144</v>
      </c>
      <c r="E5" s="21">
        <v>19790</v>
      </c>
      <c r="F5" s="23">
        <f>SUM(D5:E5)</f>
        <v>41934</v>
      </c>
      <c r="G5" s="23">
        <f>D5-E5</f>
        <v>2354</v>
      </c>
    </row>
    <row r="6" spans="2:9" x14ac:dyDescent="0.25">
      <c r="B6" s="26" t="s">
        <v>7</v>
      </c>
      <c r="C6" s="39">
        <f>C5+1</f>
        <v>43832</v>
      </c>
      <c r="D6" s="43">
        <v>29992</v>
      </c>
      <c r="E6" s="4">
        <v>27385</v>
      </c>
      <c r="F6" s="24">
        <f t="shared" ref="F6:F27" si="0">SUM(D6:E6)</f>
        <v>57377</v>
      </c>
      <c r="G6" s="24">
        <f t="shared" ref="G6:G27" si="1">D6-E6</f>
        <v>2607</v>
      </c>
    </row>
    <row r="7" spans="2:9" x14ac:dyDescent="0.25">
      <c r="B7" s="26" t="s">
        <v>12</v>
      </c>
      <c r="C7" s="39">
        <f>C6+1</f>
        <v>43833</v>
      </c>
      <c r="D7" s="43">
        <v>32341</v>
      </c>
      <c r="E7" s="4">
        <v>31507</v>
      </c>
      <c r="F7" s="24">
        <f t="shared" si="0"/>
        <v>63848</v>
      </c>
      <c r="G7" s="24">
        <f t="shared" si="1"/>
        <v>834</v>
      </c>
    </row>
    <row r="8" spans="2:9" x14ac:dyDescent="0.25">
      <c r="B8" s="26" t="s">
        <v>15</v>
      </c>
      <c r="C8" s="39">
        <f>C7+3</f>
        <v>43836</v>
      </c>
      <c r="D8" s="43">
        <v>31637</v>
      </c>
      <c r="E8" s="4">
        <v>30107</v>
      </c>
      <c r="F8" s="24">
        <f t="shared" si="0"/>
        <v>61744</v>
      </c>
      <c r="G8" s="24">
        <f t="shared" si="1"/>
        <v>1530</v>
      </c>
    </row>
    <row r="9" spans="2:9" x14ac:dyDescent="0.25">
      <c r="B9" s="26" t="s">
        <v>5</v>
      </c>
      <c r="C9" s="39">
        <f>C8+1</f>
        <v>43837</v>
      </c>
      <c r="D9" s="43">
        <v>33168</v>
      </c>
      <c r="E9" s="4">
        <v>30963</v>
      </c>
      <c r="F9" s="24">
        <f t="shared" si="0"/>
        <v>64131</v>
      </c>
      <c r="G9" s="24">
        <f t="shared" si="1"/>
        <v>2205</v>
      </c>
    </row>
    <row r="10" spans="2:9" x14ac:dyDescent="0.25">
      <c r="B10" s="26" t="s">
        <v>6</v>
      </c>
      <c r="C10" s="39">
        <f>C9+1</f>
        <v>43838</v>
      </c>
      <c r="D10" s="43">
        <v>34227</v>
      </c>
      <c r="E10" s="4">
        <v>32155</v>
      </c>
      <c r="F10" s="24">
        <f t="shared" si="0"/>
        <v>66382</v>
      </c>
      <c r="G10" s="24">
        <f t="shared" si="1"/>
        <v>2072</v>
      </c>
    </row>
    <row r="11" spans="2:9" x14ac:dyDescent="0.25">
      <c r="B11" s="26" t="s">
        <v>7</v>
      </c>
      <c r="C11" s="39">
        <f>C10+1</f>
        <v>43839</v>
      </c>
      <c r="D11" s="43">
        <v>34029</v>
      </c>
      <c r="E11" s="4">
        <v>31924</v>
      </c>
      <c r="F11" s="24">
        <f t="shared" si="0"/>
        <v>65953</v>
      </c>
      <c r="G11" s="24">
        <f t="shared" si="1"/>
        <v>2105</v>
      </c>
    </row>
    <row r="12" spans="2:9" x14ac:dyDescent="0.25">
      <c r="B12" s="26" t="s">
        <v>12</v>
      </c>
      <c r="C12" s="39">
        <f>C11+1</f>
        <v>43840</v>
      </c>
      <c r="D12" s="43">
        <v>33386</v>
      </c>
      <c r="E12" s="4">
        <v>31390</v>
      </c>
      <c r="F12" s="24">
        <f t="shared" si="0"/>
        <v>64776</v>
      </c>
      <c r="G12" s="24">
        <f t="shared" si="1"/>
        <v>1996</v>
      </c>
      <c r="I12" s="15"/>
    </row>
    <row r="13" spans="2:9" x14ac:dyDescent="0.25">
      <c r="B13" s="26" t="s">
        <v>15</v>
      </c>
      <c r="C13" s="39">
        <f>C12+3</f>
        <v>43843</v>
      </c>
      <c r="D13" s="43">
        <v>29216</v>
      </c>
      <c r="E13" s="4">
        <v>27914</v>
      </c>
      <c r="F13" s="24">
        <f t="shared" si="0"/>
        <v>57130</v>
      </c>
      <c r="G13" s="24">
        <f t="shared" si="1"/>
        <v>1302</v>
      </c>
    </row>
    <row r="14" spans="2:9" x14ac:dyDescent="0.25">
      <c r="B14" s="26" t="s">
        <v>5</v>
      </c>
      <c r="C14" s="39">
        <f>C13+1</f>
        <v>43844</v>
      </c>
      <c r="D14" s="43">
        <v>32249</v>
      </c>
      <c r="E14" s="4">
        <v>29772</v>
      </c>
      <c r="F14" s="24">
        <f t="shared" si="0"/>
        <v>62021</v>
      </c>
      <c r="G14" s="24">
        <f t="shared" si="1"/>
        <v>2477</v>
      </c>
    </row>
    <row r="15" spans="2:9" x14ac:dyDescent="0.25">
      <c r="B15" s="26" t="s">
        <v>6</v>
      </c>
      <c r="C15" s="39">
        <f>C14+1</f>
        <v>43845</v>
      </c>
      <c r="D15" s="43">
        <v>32109</v>
      </c>
      <c r="E15" s="4">
        <v>29697</v>
      </c>
      <c r="F15" s="24">
        <f t="shared" si="0"/>
        <v>61806</v>
      </c>
      <c r="G15" s="24">
        <f t="shared" si="1"/>
        <v>2412</v>
      </c>
    </row>
    <row r="16" spans="2:9" x14ac:dyDescent="0.25">
      <c r="B16" s="26" t="s">
        <v>7</v>
      </c>
      <c r="C16" s="39">
        <f>C15+1</f>
        <v>43846</v>
      </c>
      <c r="D16" s="43">
        <v>33961</v>
      </c>
      <c r="E16" s="4">
        <v>32554</v>
      </c>
      <c r="F16" s="24">
        <f t="shared" si="0"/>
        <v>66515</v>
      </c>
      <c r="G16" s="24">
        <f t="shared" si="1"/>
        <v>1407</v>
      </c>
    </row>
    <row r="17" spans="2:9" x14ac:dyDescent="0.25">
      <c r="B17" s="26" t="s">
        <v>12</v>
      </c>
      <c r="C17" s="39">
        <f>C16+1</f>
        <v>43847</v>
      </c>
      <c r="D17" s="43">
        <v>32517</v>
      </c>
      <c r="E17" s="4">
        <v>31240</v>
      </c>
      <c r="F17" s="24">
        <f t="shared" si="0"/>
        <v>63757</v>
      </c>
      <c r="G17" s="24">
        <f t="shared" si="1"/>
        <v>1277</v>
      </c>
    </row>
    <row r="18" spans="2:9" x14ac:dyDescent="0.25">
      <c r="B18" s="26" t="s">
        <v>15</v>
      </c>
      <c r="C18" s="39">
        <f>C17+3</f>
        <v>43850</v>
      </c>
      <c r="D18" s="43">
        <v>17652</v>
      </c>
      <c r="E18" s="4">
        <v>16903</v>
      </c>
      <c r="F18" s="24">
        <f t="shared" si="0"/>
        <v>34555</v>
      </c>
      <c r="G18" s="24">
        <f t="shared" si="1"/>
        <v>749</v>
      </c>
    </row>
    <row r="19" spans="2:9" x14ac:dyDescent="0.25">
      <c r="B19" s="26" t="s">
        <v>5</v>
      </c>
      <c r="C19" s="39">
        <f>C18+1</f>
        <v>43851</v>
      </c>
      <c r="D19" s="43">
        <v>30994</v>
      </c>
      <c r="E19" s="4">
        <v>29139</v>
      </c>
      <c r="F19" s="24">
        <f t="shared" si="0"/>
        <v>60133</v>
      </c>
      <c r="G19" s="24">
        <f t="shared" si="1"/>
        <v>1855</v>
      </c>
    </row>
    <row r="20" spans="2:9" x14ac:dyDescent="0.25">
      <c r="B20" s="26" t="s">
        <v>6</v>
      </c>
      <c r="C20" s="39">
        <f>C19+1</f>
        <v>43852</v>
      </c>
      <c r="D20" s="44">
        <v>34436</v>
      </c>
      <c r="E20" s="28">
        <v>31955</v>
      </c>
      <c r="F20" s="24">
        <f t="shared" si="0"/>
        <v>66391</v>
      </c>
      <c r="G20" s="24">
        <f t="shared" si="1"/>
        <v>2481</v>
      </c>
    </row>
    <row r="21" spans="2:9" x14ac:dyDescent="0.25">
      <c r="B21" s="26" t="s">
        <v>7</v>
      </c>
      <c r="C21" s="39">
        <f>C20+1</f>
        <v>43853</v>
      </c>
      <c r="D21" s="45">
        <v>32916</v>
      </c>
      <c r="E21" s="5">
        <v>30540</v>
      </c>
      <c r="F21" s="24">
        <f t="shared" si="0"/>
        <v>63456</v>
      </c>
      <c r="G21" s="24">
        <f t="shared" si="1"/>
        <v>2376</v>
      </c>
    </row>
    <row r="22" spans="2:9" x14ac:dyDescent="0.25">
      <c r="B22" s="26" t="s">
        <v>12</v>
      </c>
      <c r="C22" s="39">
        <f>C21+1</f>
        <v>43854</v>
      </c>
      <c r="D22" s="46">
        <v>34122</v>
      </c>
      <c r="E22" s="6">
        <v>32955</v>
      </c>
      <c r="F22" s="24">
        <f t="shared" si="0"/>
        <v>67077</v>
      </c>
      <c r="G22" s="24">
        <f t="shared" si="1"/>
        <v>1167</v>
      </c>
    </row>
    <row r="23" spans="2:9" x14ac:dyDescent="0.25">
      <c r="B23" s="26" t="s">
        <v>15</v>
      </c>
      <c r="C23" s="39">
        <f>C22+3</f>
        <v>43857</v>
      </c>
      <c r="D23" s="46">
        <v>34557</v>
      </c>
      <c r="E23" s="6">
        <v>32228</v>
      </c>
      <c r="F23" s="24">
        <f t="shared" si="0"/>
        <v>66785</v>
      </c>
      <c r="G23" s="24">
        <f t="shared" si="1"/>
        <v>2329</v>
      </c>
    </row>
    <row r="24" spans="2:9" x14ac:dyDescent="0.25">
      <c r="B24" s="26" t="s">
        <v>5</v>
      </c>
      <c r="C24" s="61">
        <f>C23+1</f>
        <v>43858</v>
      </c>
      <c r="D24" s="51">
        <v>33931</v>
      </c>
      <c r="E24" s="40">
        <v>31117</v>
      </c>
      <c r="F24" s="24">
        <f t="shared" si="0"/>
        <v>65048</v>
      </c>
      <c r="G24" s="24">
        <f t="shared" si="1"/>
        <v>2814</v>
      </c>
    </row>
    <row r="25" spans="2:9" x14ac:dyDescent="0.25">
      <c r="B25" s="26" t="s">
        <v>6</v>
      </c>
      <c r="C25" s="61">
        <f>C24+1</f>
        <v>43859</v>
      </c>
      <c r="D25" s="63">
        <v>33406</v>
      </c>
      <c r="E25" s="40">
        <v>32409</v>
      </c>
      <c r="F25" s="24">
        <f t="shared" si="0"/>
        <v>65815</v>
      </c>
      <c r="G25" s="24">
        <f t="shared" si="1"/>
        <v>997</v>
      </c>
    </row>
    <row r="26" spans="2:9" x14ac:dyDescent="0.25">
      <c r="B26" s="26" t="s">
        <v>7</v>
      </c>
      <c r="C26" s="61">
        <f>C25+1</f>
        <v>43860</v>
      </c>
      <c r="D26" s="63">
        <v>35042</v>
      </c>
      <c r="E26" s="40">
        <v>29943</v>
      </c>
      <c r="F26" s="24">
        <f t="shared" si="0"/>
        <v>64985</v>
      </c>
      <c r="G26" s="24">
        <f t="shared" si="1"/>
        <v>5099</v>
      </c>
    </row>
    <row r="27" spans="2:9" ht="13.8" thickBot="1" x14ac:dyDescent="0.3">
      <c r="B27" s="26" t="s">
        <v>12</v>
      </c>
      <c r="C27" s="61">
        <f>C26+1</f>
        <v>43861</v>
      </c>
      <c r="D27" s="62">
        <v>33372</v>
      </c>
      <c r="E27" s="6">
        <v>25017</v>
      </c>
      <c r="F27" s="24">
        <f t="shared" si="0"/>
        <v>58389</v>
      </c>
      <c r="G27" s="24">
        <f t="shared" si="1"/>
        <v>8355</v>
      </c>
    </row>
    <row r="28" spans="2:9" ht="13.8" thickBot="1" x14ac:dyDescent="0.3">
      <c r="B28" s="16"/>
      <c r="C28" s="27" t="s">
        <v>2</v>
      </c>
      <c r="D28" s="8">
        <f>SUM(D5:D27)</f>
        <v>731404</v>
      </c>
      <c r="E28" s="8">
        <f>SUM(E5:E27)</f>
        <v>678604</v>
      </c>
      <c r="F28" s="8">
        <f>SUM(F5:F27)</f>
        <v>1410008</v>
      </c>
      <c r="G28" s="30">
        <f>AVERAGE(G5:G27)</f>
        <v>2295.6521739130435</v>
      </c>
    </row>
    <row r="29" spans="2:9" ht="8.25" customHeight="1" thickBot="1" x14ac:dyDescent="0.3">
      <c r="D29" s="17"/>
      <c r="E29" s="17"/>
      <c r="F29" s="17"/>
      <c r="G29" s="17"/>
    </row>
    <row r="30" spans="2:9" ht="13.8" thickBot="1" x14ac:dyDescent="0.3">
      <c r="B30" s="83" t="s">
        <v>24</v>
      </c>
      <c r="C30" s="84"/>
      <c r="D30" s="84"/>
      <c r="E30" s="84"/>
      <c r="F30" s="18">
        <f>F28</f>
        <v>1410008</v>
      </c>
      <c r="G30" s="31"/>
      <c r="I30" s="37"/>
    </row>
    <row r="31" spans="2:9" ht="13.8" thickBot="1" x14ac:dyDescent="0.3">
      <c r="B31" s="83" t="s">
        <v>19</v>
      </c>
      <c r="C31" s="84"/>
      <c r="D31" s="84"/>
      <c r="E31" s="84"/>
      <c r="F31" s="18">
        <f>AVERAGE(F5:F27)</f>
        <v>61304.695652173912</v>
      </c>
      <c r="G31" s="31"/>
    </row>
    <row r="32" spans="2:9" ht="7.5" customHeight="1" x14ac:dyDescent="0.25"/>
    <row r="33" spans="2:8" ht="13.8" thickBot="1" x14ac:dyDescent="0.3">
      <c r="B33" s="67" t="s">
        <v>25</v>
      </c>
      <c r="C33" s="68"/>
      <c r="D33" s="68"/>
      <c r="E33" s="68"/>
      <c r="F33" s="68"/>
      <c r="G33" s="68"/>
    </row>
    <row r="34" spans="2:8" ht="11.25" customHeight="1" x14ac:dyDescent="0.25">
      <c r="B34" s="69" t="s">
        <v>0</v>
      </c>
      <c r="C34" s="69" t="s">
        <v>1</v>
      </c>
      <c r="D34" s="81" t="s">
        <v>10</v>
      </c>
      <c r="E34" s="81" t="s">
        <v>11</v>
      </c>
      <c r="F34" s="58" t="s">
        <v>9</v>
      </c>
      <c r="G34" s="69" t="s">
        <v>16</v>
      </c>
    </row>
    <row r="35" spans="2:8" ht="13.8" thickBot="1" x14ac:dyDescent="0.3">
      <c r="B35" s="70"/>
      <c r="C35" s="70"/>
      <c r="D35" s="82"/>
      <c r="E35" s="82"/>
      <c r="F35" s="59" t="s">
        <v>8</v>
      </c>
      <c r="G35" s="70"/>
    </row>
    <row r="36" spans="2:8" x14ac:dyDescent="0.25">
      <c r="B36" s="57" t="s">
        <v>3</v>
      </c>
      <c r="C36" s="53">
        <v>43834</v>
      </c>
      <c r="D36" s="55">
        <v>19384</v>
      </c>
      <c r="E36" s="55">
        <v>14195</v>
      </c>
      <c r="F36" s="56">
        <f t="shared" ref="F36:F41" si="2">SUM(D36:E36)</f>
        <v>33579</v>
      </c>
      <c r="G36" s="56">
        <f t="shared" ref="G36:G41" si="3">D36-E36</f>
        <v>5189</v>
      </c>
    </row>
    <row r="37" spans="2:8" x14ac:dyDescent="0.25">
      <c r="B37" s="57" t="s">
        <v>4</v>
      </c>
      <c r="C37" s="53">
        <f>C36+1</f>
        <v>43835</v>
      </c>
      <c r="D37" s="55">
        <v>18173</v>
      </c>
      <c r="E37" s="55">
        <v>13804</v>
      </c>
      <c r="F37" s="56">
        <f t="shared" si="2"/>
        <v>31977</v>
      </c>
      <c r="G37" s="56">
        <f t="shared" si="3"/>
        <v>4369</v>
      </c>
    </row>
    <row r="38" spans="2:8" x14ac:dyDescent="0.25">
      <c r="B38" s="57" t="s">
        <v>3</v>
      </c>
      <c r="C38" s="53">
        <f>C37+6</f>
        <v>43841</v>
      </c>
      <c r="D38" s="54">
        <v>19402</v>
      </c>
      <c r="E38" s="55">
        <v>17764</v>
      </c>
      <c r="F38" s="56">
        <f t="shared" si="2"/>
        <v>37166</v>
      </c>
      <c r="G38" s="56">
        <f t="shared" si="3"/>
        <v>1638</v>
      </c>
    </row>
    <row r="39" spans="2:8" x14ac:dyDescent="0.25">
      <c r="B39" s="57" t="s">
        <v>4</v>
      </c>
      <c r="C39" s="53">
        <f>C38+1</f>
        <v>43842</v>
      </c>
      <c r="D39" s="54">
        <v>15986</v>
      </c>
      <c r="E39" s="55">
        <v>14230</v>
      </c>
      <c r="F39" s="56">
        <f t="shared" si="2"/>
        <v>30216</v>
      </c>
      <c r="G39" s="56">
        <f t="shared" si="3"/>
        <v>1756</v>
      </c>
    </row>
    <row r="40" spans="2:8" x14ac:dyDescent="0.25">
      <c r="B40" s="52" t="s">
        <v>3</v>
      </c>
      <c r="C40" s="53">
        <f>C39+6</f>
        <v>43848</v>
      </c>
      <c r="D40" s="54">
        <v>20629</v>
      </c>
      <c r="E40" s="55">
        <v>19374</v>
      </c>
      <c r="F40" s="56">
        <f t="shared" si="2"/>
        <v>40003</v>
      </c>
      <c r="G40" s="56">
        <f t="shared" si="3"/>
        <v>1255</v>
      </c>
    </row>
    <row r="41" spans="2:8" x14ac:dyDescent="0.25">
      <c r="B41" s="52" t="s">
        <v>4</v>
      </c>
      <c r="C41" s="53">
        <f>C40+1</f>
        <v>43849</v>
      </c>
      <c r="D41" s="54">
        <v>15207</v>
      </c>
      <c r="E41" s="55">
        <v>13287</v>
      </c>
      <c r="F41" s="56">
        <f t="shared" si="2"/>
        <v>28494</v>
      </c>
      <c r="G41" s="56">
        <f t="shared" si="3"/>
        <v>1920</v>
      </c>
    </row>
    <row r="42" spans="2:8" x14ac:dyDescent="0.25">
      <c r="B42" s="52" t="s">
        <v>3</v>
      </c>
      <c r="C42" s="53">
        <f>C41+6</f>
        <v>43855</v>
      </c>
      <c r="D42" s="54">
        <v>15915</v>
      </c>
      <c r="E42" s="55">
        <v>19636</v>
      </c>
      <c r="F42" s="56">
        <f>SUM(D42:E42)</f>
        <v>35551</v>
      </c>
      <c r="G42" s="56">
        <f>D42-E42</f>
        <v>-3721</v>
      </c>
    </row>
    <row r="43" spans="2:8" ht="13.8" thickBot="1" x14ac:dyDescent="0.3">
      <c r="B43" s="52" t="s">
        <v>4</v>
      </c>
      <c r="C43" s="60">
        <f>C42+1</f>
        <v>43856</v>
      </c>
      <c r="D43" s="54">
        <v>14774</v>
      </c>
      <c r="E43" s="55">
        <v>14612</v>
      </c>
      <c r="F43" s="56">
        <f>SUM(D43:E43)</f>
        <v>29386</v>
      </c>
      <c r="G43" s="56">
        <f>D43-E43</f>
        <v>162</v>
      </c>
    </row>
    <row r="44" spans="2:8" ht="13.8" thickBot="1" x14ac:dyDescent="0.3">
      <c r="B44" s="16"/>
      <c r="C44" s="27" t="s">
        <v>2</v>
      </c>
      <c r="D44" s="38">
        <f>SUM(D36:D43)</f>
        <v>139470</v>
      </c>
      <c r="E44" s="38">
        <f>SUM(E36:E43)</f>
        <v>126902</v>
      </c>
      <c r="F44" s="8">
        <f>SUM(F36:F43)</f>
        <v>266372</v>
      </c>
      <c r="G44" s="8">
        <f>AVERAGE(G36:G39)</f>
        <v>3238</v>
      </c>
    </row>
    <row r="45" spans="2:8" ht="7.5" customHeight="1" thickBot="1" x14ac:dyDescent="0.3">
      <c r="D45" s="17"/>
      <c r="E45" s="17"/>
      <c r="F45" s="17"/>
      <c r="G45" s="29"/>
    </row>
    <row r="46" spans="2:8" ht="13.8" thickBot="1" x14ac:dyDescent="0.3">
      <c r="B46" s="83" t="s">
        <v>26</v>
      </c>
      <c r="C46" s="84"/>
      <c r="D46" s="84"/>
      <c r="E46" s="84"/>
      <c r="F46" s="20">
        <f>F44</f>
        <v>266372</v>
      </c>
      <c r="G46" s="33"/>
      <c r="H46" s="17"/>
    </row>
    <row r="47" spans="2:8" ht="7.5" customHeight="1" thickBot="1" x14ac:dyDescent="0.3">
      <c r="B47" s="19"/>
      <c r="C47" s="19"/>
      <c r="D47" s="19"/>
      <c r="E47" s="19"/>
      <c r="F47" s="19"/>
      <c r="G47" s="32"/>
    </row>
    <row r="48" spans="2:8" ht="13.8" thickBot="1" x14ac:dyDescent="0.3">
      <c r="B48" s="83" t="s">
        <v>17</v>
      </c>
      <c r="C48" s="84"/>
      <c r="D48" s="84"/>
      <c r="E48" s="84"/>
      <c r="F48" s="20">
        <f xml:space="preserve"> AVERAGE(F36,F38,F40, F42)</f>
        <v>36574.75</v>
      </c>
      <c r="G48" s="33"/>
    </row>
    <row r="49" spans="2:7" ht="13.8" thickBot="1" x14ac:dyDescent="0.3">
      <c r="B49" s="83" t="s">
        <v>18</v>
      </c>
      <c r="C49" s="84"/>
      <c r="D49" s="84"/>
      <c r="E49" s="84"/>
      <c r="F49" s="20">
        <f xml:space="preserve"> AVERAGE(F37,F39,F41, F43)</f>
        <v>30018.25</v>
      </c>
      <c r="G49" s="33"/>
    </row>
    <row r="52" spans="2:7" x14ac:dyDescent="0.25">
      <c r="B52" s="66" t="s">
        <v>27</v>
      </c>
      <c r="C52" s="66"/>
      <c r="D52" s="66"/>
      <c r="E52" s="66"/>
    </row>
    <row r="53" spans="2:7" ht="30" customHeight="1" x14ac:dyDescent="0.25">
      <c r="B53" s="66"/>
      <c r="C53" s="66"/>
      <c r="D53" s="66"/>
      <c r="E53" s="66"/>
    </row>
  </sheetData>
  <mergeCells count="18">
    <mergeCell ref="B3:B4"/>
    <mergeCell ref="C3:C4"/>
    <mergeCell ref="D3:D4"/>
    <mergeCell ref="B49:E49"/>
    <mergeCell ref="B48:E48"/>
    <mergeCell ref="B34:B35"/>
    <mergeCell ref="C34:C35"/>
    <mergeCell ref="B46:E46"/>
    <mergeCell ref="B52:E53"/>
    <mergeCell ref="B2:G2"/>
    <mergeCell ref="G3:G4"/>
    <mergeCell ref="G34:G35"/>
    <mergeCell ref="B33:G33"/>
    <mergeCell ref="E3:E4"/>
    <mergeCell ref="D34:D35"/>
    <mergeCell ref="E34:E35"/>
    <mergeCell ref="B30:E30"/>
    <mergeCell ref="B31:E31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  <ignoredErrors>
    <ignoredError sqref="F5 F36:F40" formulaRange="1"/>
    <ignoredError sqref="C37:C41 C8:C2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0E31AA-5456-4AC1-8B2F-ABAB0B3E2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1BDEF3-74AD-43D9-B1FA-4DBC2F85E5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874EC6-449E-47D5-8254-14DC864818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tabbott</dc:creator>
  <cp:lastModifiedBy>Yijun Ma</cp:lastModifiedBy>
  <cp:lastPrinted>2013-06-05T11:40:15Z</cp:lastPrinted>
  <dcterms:created xsi:type="dcterms:W3CDTF">2006-12-14T13:28:56Z</dcterms:created>
  <dcterms:modified xsi:type="dcterms:W3CDTF">2021-11-29T17:04:30Z</dcterms:modified>
</cp:coreProperties>
</file>