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Y_Ma2\Desktop\GITHUB\td-trends\ferry\Staten Island Ferry Passenger Counts - by Month\2020\"/>
    </mc:Choice>
  </mc:AlternateContent>
  <xr:revisionPtr revIDLastSave="0" documentId="13_ncr:1_{AB77F93D-1116-4809-8516-9169BB6F0AAB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TOTALS" sheetId="1" r:id="rId1"/>
    <sheet name="WEEKDAY - WEEK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" i="2" l="1"/>
  <c r="F23" i="2"/>
  <c r="G23" i="2"/>
  <c r="G36" i="2" l="1"/>
  <c r="G37" i="2"/>
  <c r="G38" i="2"/>
  <c r="G39" i="2"/>
  <c r="G40" i="2"/>
  <c r="G41" i="2"/>
  <c r="G42" i="2"/>
  <c r="G3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4" i="2"/>
  <c r="G25" i="2"/>
  <c r="G26" i="2"/>
  <c r="G5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6" i="1"/>
  <c r="E36" i="1"/>
  <c r="D3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6" i="1"/>
  <c r="F36" i="2"/>
  <c r="F37" i="2"/>
  <c r="F38" i="2"/>
  <c r="F39" i="2"/>
  <c r="F40" i="2"/>
  <c r="F42" i="2"/>
  <c r="F3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4" i="2"/>
  <c r="F25" i="2"/>
  <c r="F26" i="2"/>
  <c r="F5" i="2"/>
  <c r="E27" i="2"/>
  <c r="D27" i="2"/>
  <c r="E43" i="2"/>
  <c r="D43" i="2"/>
  <c r="B35" i="2"/>
  <c r="B36" i="2"/>
  <c r="B37" i="2"/>
  <c r="B38" i="2"/>
  <c r="B39" i="2"/>
  <c r="B40" i="2"/>
  <c r="B41" i="2"/>
  <c r="B4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6" i="1"/>
  <c r="F30" i="2" l="1"/>
  <c r="F46" i="2"/>
  <c r="F36" i="1"/>
  <c r="F40" i="1" s="1"/>
  <c r="F45" i="2"/>
  <c r="F43" i="2"/>
  <c r="F27" i="2"/>
  <c r="F29" i="2" s="1"/>
</calcChain>
</file>

<file path=xl/sharedStrings.xml><?xml version="1.0" encoding="utf-8"?>
<sst xmlns="http://schemas.openxmlformats.org/spreadsheetml/2006/main" count="27" uniqueCount="17">
  <si>
    <t>Day</t>
  </si>
  <si>
    <t>Date</t>
  </si>
  <si>
    <t>WHT</t>
  </si>
  <si>
    <t>STG</t>
  </si>
  <si>
    <t>COMBINED TOTAL</t>
  </si>
  <si>
    <t>APRIL 2020 WEEKDAY TOTALS</t>
  </si>
  <si>
    <t>TOTALS:</t>
  </si>
  <si>
    <t>TOTAL RIDERSHIP</t>
  </si>
  <si>
    <t>DAY</t>
  </si>
  <si>
    <t>DATE</t>
  </si>
  <si>
    <t>APRIL 2020 WEEKEND TOTALS</t>
  </si>
  <si>
    <t>TOTALS</t>
  </si>
  <si>
    <t>Average Passengers/Weekday</t>
  </si>
  <si>
    <t>Total Weekday Pax Count April 2020:</t>
  </si>
  <si>
    <t xml:space="preserve">Average Saturday Passengers: </t>
  </si>
  <si>
    <t xml:space="preserve">Average Sunday Passengers: 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</si>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</sst>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name val="Century Gothic"/>
      <family val="2"/>
    </font>
    <font>
      <b/>
      <sz val="11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64" fontId="3" fillId="6" borderId="9" xfId="1" applyNumberFormat="1" applyFont="1" applyFill="1" applyBorder="1" applyAlignment="1">
      <alignment horizontal="center"/>
    </xf>
    <xf numFmtId="164" fontId="3" fillId="6" borderId="12" xfId="1" applyNumberFormat="1" applyFont="1" applyFill="1" applyBorder="1" applyAlignment="1">
      <alignment horizontal="center"/>
    </xf>
    <xf numFmtId="37" fontId="4" fillId="7" borderId="9" xfId="0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14" fontId="2" fillId="0" borderId="17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7" xfId="0" applyFont="1" applyFill="1" applyBorder="1"/>
    <xf numFmtId="0" fontId="2" fillId="6" borderId="1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8" xfId="0" applyFont="1" applyFill="1" applyBorder="1"/>
    <xf numFmtId="0" fontId="3" fillId="8" borderId="18" xfId="0" applyFont="1" applyFill="1" applyBorder="1"/>
    <xf numFmtId="164" fontId="3" fillId="8" borderId="19" xfId="1" applyNumberFormat="1" applyFont="1" applyFill="1" applyBorder="1"/>
    <xf numFmtId="164" fontId="3" fillId="8" borderId="20" xfId="1" applyNumberFormat="1" applyFont="1" applyFill="1" applyBorder="1"/>
    <xf numFmtId="164" fontId="2" fillId="0" borderId="1" xfId="1" applyNumberFormat="1" applyFont="1" applyBorder="1" applyAlignment="1">
      <alignment horizontal="center"/>
    </xf>
    <xf numFmtId="164" fontId="2" fillId="0" borderId="17" xfId="1" applyNumberFormat="1" applyFont="1" applyBorder="1" applyAlignment="1">
      <alignment horizontal="center"/>
    </xf>
    <xf numFmtId="164" fontId="2" fillId="0" borderId="13" xfId="1" applyNumberFormat="1" applyFont="1" applyBorder="1" applyAlignment="1">
      <alignment horizontal="center"/>
    </xf>
    <xf numFmtId="164" fontId="2" fillId="0" borderId="21" xfId="1" applyNumberFormat="1" applyFont="1" applyBorder="1" applyAlignment="1">
      <alignment horizontal="center"/>
    </xf>
    <xf numFmtId="164" fontId="3" fillId="6" borderId="8" xfId="1" applyNumberFormat="1" applyFont="1" applyFill="1" applyBorder="1" applyAlignment="1">
      <alignment horizontal="center"/>
    </xf>
    <xf numFmtId="164" fontId="3" fillId="6" borderId="19" xfId="1" applyNumberFormat="1" applyFont="1" applyFill="1" applyBorder="1" applyAlignment="1">
      <alignment horizontal="center"/>
    </xf>
    <xf numFmtId="164" fontId="3" fillId="6" borderId="20" xfId="1" applyNumberFormat="1" applyFont="1" applyFill="1" applyBorder="1" applyAlignment="1">
      <alignment horizontal="center"/>
    </xf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16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1" fontId="4" fillId="7" borderId="7" xfId="0" applyNumberFormat="1" applyFont="1" applyFill="1" applyBorder="1" applyAlignment="1">
      <alignment horizontal="right"/>
    </xf>
    <xf numFmtId="41" fontId="4" fillId="7" borderId="8" xfId="0" applyNumberFormat="1" applyFont="1" applyFill="1" applyBorder="1" applyAlignment="1">
      <alignment horizontal="right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40"/>
  <sheetViews>
    <sheetView tabSelected="1" workbookViewId="0">
      <selection activeCell="E5" sqref="E5"/>
    </sheetView>
  </sheetViews>
  <sheetFormatPr defaultColWidth="9.109375" defaultRowHeight="13.8" x14ac:dyDescent="0.25"/>
  <cols>
    <col min="1" max="1" width="9.109375" style="1"/>
    <col min="2" max="6" width="12.6640625" style="1" customWidth="1"/>
    <col min="7" max="7" width="0" style="1" hidden="1" customWidth="1"/>
    <col min="8" max="9" width="9.109375" style="1"/>
    <col min="10" max="10" width="11" style="1" bestFit="1" customWidth="1"/>
    <col min="11" max="16384" width="9.109375" style="1"/>
  </cols>
  <sheetData>
    <row r="4" spans="2:7" x14ac:dyDescent="0.25">
      <c r="B4" s="38">
        <v>43941</v>
      </c>
      <c r="C4" s="39"/>
      <c r="D4" s="39"/>
      <c r="E4" s="39"/>
      <c r="F4" s="39"/>
    </row>
    <row r="5" spans="2:7" s="2" customFormat="1" ht="27.6" x14ac:dyDescent="0.3">
      <c r="B5" s="5" t="s">
        <v>0</v>
      </c>
      <c r="C5" s="5" t="s">
        <v>1</v>
      </c>
      <c r="D5" s="5" t="s">
        <v>2</v>
      </c>
      <c r="E5" s="5" t="s">
        <v>3</v>
      </c>
      <c r="F5" s="6" t="s">
        <v>4</v>
      </c>
      <c r="G5" s="2" t="s">
        <v>16</v>
      </c>
    </row>
    <row r="6" spans="2:7" x14ac:dyDescent="0.25">
      <c r="B6" s="19" t="str">
        <f t="shared" ref="B6:B35" si="0">CHOOSE(WEEKDAY(C6),"SUN","MON","TUE","WED","THU","FRI","SAT")</f>
        <v>WED</v>
      </c>
      <c r="C6" s="4">
        <v>43922</v>
      </c>
      <c r="D6" s="28">
        <v>4273</v>
      </c>
      <c r="E6" s="28">
        <v>4167</v>
      </c>
      <c r="F6" s="28">
        <f>SUM(D6:E6)</f>
        <v>8440</v>
      </c>
      <c r="G6" s="1">
        <f>D6-E6</f>
        <v>106</v>
      </c>
    </row>
    <row r="7" spans="2:7" x14ac:dyDescent="0.25">
      <c r="B7" s="19" t="str">
        <f t="shared" si="0"/>
        <v>THU</v>
      </c>
      <c r="C7" s="4">
        <v>43923</v>
      </c>
      <c r="D7" s="28">
        <v>4125</v>
      </c>
      <c r="E7" s="28">
        <v>3916</v>
      </c>
      <c r="F7" s="28">
        <f t="shared" ref="F7:F35" si="1">SUM(D7:E7)</f>
        <v>8041</v>
      </c>
      <c r="G7" s="1">
        <f t="shared" ref="G7:G35" si="2">D7-E7</f>
        <v>209</v>
      </c>
    </row>
    <row r="8" spans="2:7" x14ac:dyDescent="0.25">
      <c r="B8" s="19" t="str">
        <f t="shared" si="0"/>
        <v>FRI</v>
      </c>
      <c r="C8" s="4">
        <v>43924</v>
      </c>
      <c r="D8" s="28">
        <v>3981</v>
      </c>
      <c r="E8" s="28">
        <v>3821</v>
      </c>
      <c r="F8" s="28">
        <f t="shared" si="1"/>
        <v>7802</v>
      </c>
      <c r="G8" s="1">
        <f t="shared" si="2"/>
        <v>160</v>
      </c>
    </row>
    <row r="9" spans="2:7" x14ac:dyDescent="0.25">
      <c r="B9" s="19" t="str">
        <f t="shared" si="0"/>
        <v>SAT</v>
      </c>
      <c r="C9" s="4">
        <v>43925</v>
      </c>
      <c r="D9" s="28">
        <v>2545</v>
      </c>
      <c r="E9" s="28">
        <v>2317</v>
      </c>
      <c r="F9" s="28">
        <f t="shared" si="1"/>
        <v>4862</v>
      </c>
      <c r="G9" s="1">
        <f t="shared" si="2"/>
        <v>228</v>
      </c>
    </row>
    <row r="10" spans="2:7" x14ac:dyDescent="0.25">
      <c r="B10" s="19" t="str">
        <f t="shared" si="0"/>
        <v>SUN</v>
      </c>
      <c r="C10" s="4">
        <v>43926</v>
      </c>
      <c r="D10" s="28">
        <v>2259</v>
      </c>
      <c r="E10" s="28">
        <v>2034</v>
      </c>
      <c r="F10" s="28">
        <f t="shared" si="1"/>
        <v>4293</v>
      </c>
      <c r="G10" s="1">
        <f t="shared" si="2"/>
        <v>225</v>
      </c>
    </row>
    <row r="11" spans="2:7" x14ac:dyDescent="0.25">
      <c r="B11" s="19" t="str">
        <f t="shared" si="0"/>
        <v>MON</v>
      </c>
      <c r="C11" s="4">
        <v>43927</v>
      </c>
      <c r="D11" s="28">
        <v>3724</v>
      </c>
      <c r="E11" s="28">
        <v>3626</v>
      </c>
      <c r="F11" s="28">
        <f t="shared" si="1"/>
        <v>7350</v>
      </c>
      <c r="G11" s="1">
        <f t="shared" si="2"/>
        <v>98</v>
      </c>
    </row>
    <row r="12" spans="2:7" x14ac:dyDescent="0.25">
      <c r="B12" s="19" t="str">
        <f t="shared" si="0"/>
        <v>TUE</v>
      </c>
      <c r="C12" s="4">
        <v>43928</v>
      </c>
      <c r="D12" s="28">
        <v>3653</v>
      </c>
      <c r="E12" s="28">
        <v>3469</v>
      </c>
      <c r="F12" s="28">
        <f t="shared" si="1"/>
        <v>7122</v>
      </c>
      <c r="G12" s="1">
        <f t="shared" si="2"/>
        <v>184</v>
      </c>
    </row>
    <row r="13" spans="2:7" x14ac:dyDescent="0.25">
      <c r="B13" s="19" t="str">
        <f t="shared" si="0"/>
        <v>WED</v>
      </c>
      <c r="C13" s="4">
        <v>43929</v>
      </c>
      <c r="D13" s="28">
        <v>2767</v>
      </c>
      <c r="E13" s="28">
        <v>3478</v>
      </c>
      <c r="F13" s="28">
        <f t="shared" si="1"/>
        <v>6245</v>
      </c>
      <c r="G13" s="1">
        <f t="shared" si="2"/>
        <v>-711</v>
      </c>
    </row>
    <row r="14" spans="2:7" x14ac:dyDescent="0.25">
      <c r="B14" s="19" t="str">
        <f t="shared" si="0"/>
        <v>THU</v>
      </c>
      <c r="C14" s="4">
        <v>43930</v>
      </c>
      <c r="D14" s="28">
        <v>2300</v>
      </c>
      <c r="E14" s="28">
        <v>3256</v>
      </c>
      <c r="F14" s="28">
        <f t="shared" si="1"/>
        <v>5556</v>
      </c>
      <c r="G14" s="1">
        <f t="shared" si="2"/>
        <v>-956</v>
      </c>
    </row>
    <row r="15" spans="2:7" x14ac:dyDescent="0.25">
      <c r="B15" s="19" t="str">
        <f t="shared" si="0"/>
        <v>FRI</v>
      </c>
      <c r="C15" s="4">
        <v>43931</v>
      </c>
      <c r="D15" s="28">
        <v>2171</v>
      </c>
      <c r="E15" s="28">
        <v>3298</v>
      </c>
      <c r="F15" s="28">
        <f t="shared" si="1"/>
        <v>5469</v>
      </c>
      <c r="G15" s="1">
        <f t="shared" si="2"/>
        <v>-1127</v>
      </c>
    </row>
    <row r="16" spans="2:7" x14ac:dyDescent="0.25">
      <c r="B16" s="19" t="str">
        <f t="shared" si="0"/>
        <v>SAT</v>
      </c>
      <c r="C16" s="4">
        <v>43932</v>
      </c>
      <c r="D16" s="28">
        <v>1659</v>
      </c>
      <c r="E16" s="28">
        <v>2453</v>
      </c>
      <c r="F16" s="28">
        <f t="shared" si="1"/>
        <v>4112</v>
      </c>
      <c r="G16" s="1">
        <f t="shared" si="2"/>
        <v>-794</v>
      </c>
    </row>
    <row r="17" spans="2:7" x14ac:dyDescent="0.25">
      <c r="B17" s="19" t="str">
        <f t="shared" si="0"/>
        <v>SUN</v>
      </c>
      <c r="C17" s="4">
        <v>43933</v>
      </c>
      <c r="D17" s="28">
        <v>1494</v>
      </c>
      <c r="E17" s="28">
        <v>2078</v>
      </c>
      <c r="F17" s="28">
        <f t="shared" si="1"/>
        <v>3572</v>
      </c>
      <c r="G17" s="1">
        <f t="shared" si="2"/>
        <v>-584</v>
      </c>
    </row>
    <row r="18" spans="2:7" x14ac:dyDescent="0.25">
      <c r="B18" s="19" t="str">
        <f t="shared" si="0"/>
        <v>MON</v>
      </c>
      <c r="C18" s="4">
        <v>43934</v>
      </c>
      <c r="D18" s="28">
        <v>2209</v>
      </c>
      <c r="E18" s="28">
        <v>3049</v>
      </c>
      <c r="F18" s="28">
        <f t="shared" si="1"/>
        <v>5258</v>
      </c>
      <c r="G18" s="1">
        <f t="shared" si="2"/>
        <v>-840</v>
      </c>
    </row>
    <row r="19" spans="2:7" x14ac:dyDescent="0.25">
      <c r="B19" s="19" t="str">
        <f t="shared" si="0"/>
        <v>TUE</v>
      </c>
      <c r="C19" s="4">
        <v>43935</v>
      </c>
      <c r="D19" s="28">
        <v>2593</v>
      </c>
      <c r="E19" s="28">
        <v>3691</v>
      </c>
      <c r="F19" s="28">
        <f t="shared" si="1"/>
        <v>6284</v>
      </c>
      <c r="G19" s="1">
        <f t="shared" si="2"/>
        <v>-1098</v>
      </c>
    </row>
    <row r="20" spans="2:7" x14ac:dyDescent="0.25">
      <c r="B20" s="19" t="str">
        <f t="shared" si="0"/>
        <v>WED</v>
      </c>
      <c r="C20" s="4">
        <v>43936</v>
      </c>
      <c r="D20" s="28">
        <v>2761</v>
      </c>
      <c r="E20" s="28">
        <v>3649</v>
      </c>
      <c r="F20" s="28">
        <f t="shared" si="1"/>
        <v>6410</v>
      </c>
      <c r="G20" s="1">
        <f t="shared" si="2"/>
        <v>-888</v>
      </c>
    </row>
    <row r="21" spans="2:7" x14ac:dyDescent="0.25">
      <c r="B21" s="19" t="str">
        <f t="shared" si="0"/>
        <v>THU</v>
      </c>
      <c r="C21" s="4">
        <v>43937</v>
      </c>
      <c r="D21" s="28">
        <v>2794</v>
      </c>
      <c r="E21" s="28">
        <v>3696</v>
      </c>
      <c r="F21" s="28">
        <f t="shared" si="1"/>
        <v>6490</v>
      </c>
      <c r="G21" s="1">
        <f t="shared" si="2"/>
        <v>-902</v>
      </c>
    </row>
    <row r="22" spans="2:7" x14ac:dyDescent="0.25">
      <c r="B22" s="19" t="str">
        <f t="shared" si="0"/>
        <v>FRI</v>
      </c>
      <c r="C22" s="4">
        <v>43938</v>
      </c>
      <c r="D22" s="28">
        <v>2780</v>
      </c>
      <c r="E22" s="28">
        <v>3709</v>
      </c>
      <c r="F22" s="28">
        <f t="shared" si="1"/>
        <v>6489</v>
      </c>
      <c r="G22" s="1">
        <f t="shared" si="2"/>
        <v>-929</v>
      </c>
    </row>
    <row r="23" spans="2:7" x14ac:dyDescent="0.25">
      <c r="B23" s="19" t="str">
        <f t="shared" si="0"/>
        <v>SAT</v>
      </c>
      <c r="C23" s="4">
        <v>43939</v>
      </c>
      <c r="D23" s="28">
        <v>1700</v>
      </c>
      <c r="E23" s="28">
        <v>2307</v>
      </c>
      <c r="F23" s="28">
        <f t="shared" si="1"/>
        <v>4007</v>
      </c>
      <c r="G23" s="1">
        <f t="shared" si="2"/>
        <v>-607</v>
      </c>
    </row>
    <row r="24" spans="2:7" x14ac:dyDescent="0.25">
      <c r="B24" s="19" t="str">
        <f t="shared" si="0"/>
        <v>SUN</v>
      </c>
      <c r="C24" s="4">
        <v>43940</v>
      </c>
      <c r="D24" s="28">
        <v>1769</v>
      </c>
      <c r="E24" s="28">
        <v>2263</v>
      </c>
      <c r="F24" s="28">
        <f t="shared" si="1"/>
        <v>4032</v>
      </c>
      <c r="G24" s="1">
        <f t="shared" si="2"/>
        <v>-494</v>
      </c>
    </row>
    <row r="25" spans="2:7" x14ac:dyDescent="0.25">
      <c r="B25" s="19" t="str">
        <f t="shared" si="0"/>
        <v>MON</v>
      </c>
      <c r="C25" s="4">
        <v>43941</v>
      </c>
      <c r="D25" s="28">
        <v>2696</v>
      </c>
      <c r="E25" s="28">
        <v>3805</v>
      </c>
      <c r="F25" s="28">
        <f t="shared" si="1"/>
        <v>6501</v>
      </c>
      <c r="G25" s="1">
        <f t="shared" si="2"/>
        <v>-1109</v>
      </c>
    </row>
    <row r="26" spans="2:7" x14ac:dyDescent="0.25">
      <c r="B26" s="19" t="str">
        <f t="shared" si="0"/>
        <v>TUE</v>
      </c>
      <c r="C26" s="4">
        <v>43942</v>
      </c>
      <c r="D26" s="28">
        <v>2585</v>
      </c>
      <c r="E26" s="28">
        <v>3396</v>
      </c>
      <c r="F26" s="28">
        <f t="shared" si="1"/>
        <v>5981</v>
      </c>
      <c r="G26" s="1">
        <f t="shared" si="2"/>
        <v>-811</v>
      </c>
    </row>
    <row r="27" spans="2:7" x14ac:dyDescent="0.25">
      <c r="B27" s="19" t="str">
        <f t="shared" si="0"/>
        <v>WED</v>
      </c>
      <c r="C27" s="4">
        <v>43943</v>
      </c>
      <c r="D27" s="28">
        <v>2965</v>
      </c>
      <c r="E27" s="28">
        <v>3853</v>
      </c>
      <c r="F27" s="28">
        <f t="shared" si="1"/>
        <v>6818</v>
      </c>
      <c r="G27" s="1">
        <f t="shared" si="2"/>
        <v>-888</v>
      </c>
    </row>
    <row r="28" spans="2:7" x14ac:dyDescent="0.25">
      <c r="B28" s="19" t="str">
        <f t="shared" si="0"/>
        <v>THU</v>
      </c>
      <c r="C28" s="4">
        <v>43944</v>
      </c>
      <c r="D28" s="28">
        <v>2619</v>
      </c>
      <c r="E28" s="28">
        <v>3743</v>
      </c>
      <c r="F28" s="28">
        <f t="shared" si="1"/>
        <v>6362</v>
      </c>
      <c r="G28" s="1">
        <f t="shared" si="2"/>
        <v>-1124</v>
      </c>
    </row>
    <row r="29" spans="2:7" x14ac:dyDescent="0.25">
      <c r="B29" s="19" t="str">
        <f t="shared" si="0"/>
        <v>FRI</v>
      </c>
      <c r="C29" s="4">
        <v>43945</v>
      </c>
      <c r="D29" s="28">
        <v>2790</v>
      </c>
      <c r="E29" s="28">
        <v>3602</v>
      </c>
      <c r="F29" s="28">
        <f t="shared" si="1"/>
        <v>6392</v>
      </c>
      <c r="G29" s="1">
        <f t="shared" si="2"/>
        <v>-812</v>
      </c>
    </row>
    <row r="30" spans="2:7" x14ac:dyDescent="0.25">
      <c r="B30" s="19" t="str">
        <f t="shared" si="0"/>
        <v>SAT</v>
      </c>
      <c r="C30" s="4">
        <v>43946</v>
      </c>
      <c r="D30" s="28">
        <v>2354</v>
      </c>
      <c r="E30" s="28">
        <v>2959</v>
      </c>
      <c r="F30" s="28">
        <f t="shared" si="1"/>
        <v>5313</v>
      </c>
      <c r="G30" s="1">
        <f t="shared" si="2"/>
        <v>-605</v>
      </c>
    </row>
    <row r="31" spans="2:7" x14ac:dyDescent="0.25">
      <c r="B31" s="19" t="str">
        <f t="shared" si="0"/>
        <v>SUN</v>
      </c>
      <c r="C31" s="4">
        <v>43947</v>
      </c>
      <c r="D31" s="28">
        <v>1656</v>
      </c>
      <c r="E31" s="28">
        <v>2078</v>
      </c>
      <c r="F31" s="28">
        <f t="shared" si="1"/>
        <v>3734</v>
      </c>
      <c r="G31" s="1">
        <f t="shared" si="2"/>
        <v>-422</v>
      </c>
    </row>
    <row r="32" spans="2:7" x14ac:dyDescent="0.25">
      <c r="B32" s="19" t="str">
        <f t="shared" si="0"/>
        <v>MON</v>
      </c>
      <c r="C32" s="4">
        <v>43948</v>
      </c>
      <c r="D32" s="28">
        <v>2879</v>
      </c>
      <c r="E32" s="28">
        <v>3820</v>
      </c>
      <c r="F32" s="28">
        <f t="shared" si="1"/>
        <v>6699</v>
      </c>
      <c r="G32" s="1">
        <f t="shared" si="2"/>
        <v>-941</v>
      </c>
    </row>
    <row r="33" spans="2:7" x14ac:dyDescent="0.25">
      <c r="B33" s="19" t="str">
        <f t="shared" si="0"/>
        <v>TUE</v>
      </c>
      <c r="C33" s="4">
        <v>43949</v>
      </c>
      <c r="D33" s="28">
        <v>3279</v>
      </c>
      <c r="E33" s="28">
        <v>4120</v>
      </c>
      <c r="F33" s="28">
        <f t="shared" si="1"/>
        <v>7399</v>
      </c>
      <c r="G33" s="1">
        <f t="shared" si="2"/>
        <v>-841</v>
      </c>
    </row>
    <row r="34" spans="2:7" x14ac:dyDescent="0.25">
      <c r="B34" s="19" t="str">
        <f t="shared" si="0"/>
        <v>WED</v>
      </c>
      <c r="C34" s="4">
        <v>43950</v>
      </c>
      <c r="D34" s="28">
        <v>3128</v>
      </c>
      <c r="E34" s="28">
        <v>3993</v>
      </c>
      <c r="F34" s="28">
        <f t="shared" si="1"/>
        <v>7121</v>
      </c>
      <c r="G34" s="1">
        <f t="shared" si="2"/>
        <v>-865</v>
      </c>
    </row>
    <row r="35" spans="2:7" ht="14.4" thickBot="1" x14ac:dyDescent="0.3">
      <c r="B35" s="19" t="str">
        <f t="shared" si="0"/>
        <v>THU</v>
      </c>
      <c r="C35" s="15">
        <v>43951</v>
      </c>
      <c r="D35" s="29">
        <v>2836</v>
      </c>
      <c r="E35" s="29">
        <v>3640</v>
      </c>
      <c r="F35" s="29">
        <f t="shared" si="1"/>
        <v>6476</v>
      </c>
      <c r="G35" s="1">
        <f t="shared" si="2"/>
        <v>-804</v>
      </c>
    </row>
    <row r="36" spans="2:7" ht="14.4" thickBot="1" x14ac:dyDescent="0.3">
      <c r="C36" s="25" t="s">
        <v>6</v>
      </c>
      <c r="D36" s="26">
        <f>SUM(D6:D35)</f>
        <v>81344</v>
      </c>
      <c r="E36" s="26">
        <f>SUM(E6:E35)</f>
        <v>99286</v>
      </c>
      <c r="F36" s="27">
        <f>SUM(F6:F35)</f>
        <v>180630</v>
      </c>
    </row>
    <row r="39" spans="2:7" ht="14.4" thickBot="1" x14ac:dyDescent="0.3"/>
    <row r="40" spans="2:7" ht="14.4" thickBot="1" x14ac:dyDescent="0.3">
      <c r="C40" s="35" t="s">
        <v>7</v>
      </c>
      <c r="D40" s="36"/>
      <c r="E40" s="36"/>
      <c r="F40" s="37">
        <f>F36</f>
        <v>180630</v>
      </c>
    </row>
  </sheetData>
  <mergeCells count="1">
    <mergeCell ref="B4:F4"/>
  </mergeCells>
  <pageMargins left="0.7" right="0.7" top="0.75" bottom="0.75" header="0.3" footer="0.3"/>
  <ignoredErrors>
    <ignoredError sqref="F6:F3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46"/>
  <sheetViews>
    <sheetView workbookViewId="0">
      <selection activeCell="I34" sqref="I34"/>
    </sheetView>
  </sheetViews>
  <sheetFormatPr defaultColWidth="12.6640625" defaultRowHeight="13.8" x14ac:dyDescent="0.25"/>
  <cols>
    <col min="1" max="3" width="12.6640625" style="1"/>
    <col min="4" max="5" width="12.88671875" style="1" bestFit="1" customWidth="1"/>
    <col min="6" max="6" width="13.109375" style="1" bestFit="1" customWidth="1"/>
    <col min="7" max="7" width="0" style="3" hidden="1" customWidth="1"/>
    <col min="8" max="16384" width="12.6640625" style="1"/>
  </cols>
  <sheetData>
    <row r="2" spans="2:13" ht="14.4" thickBot="1" x14ac:dyDescent="0.3"/>
    <row r="3" spans="2:13" x14ac:dyDescent="0.25">
      <c r="B3" s="42" t="s">
        <v>5</v>
      </c>
      <c r="C3" s="43"/>
      <c r="D3" s="43"/>
      <c r="E3" s="43"/>
      <c r="F3" s="44"/>
    </row>
    <row r="4" spans="2:13" ht="27.6" x14ac:dyDescent="0.25">
      <c r="B4" s="9" t="s">
        <v>8</v>
      </c>
      <c r="C4" s="8" t="s">
        <v>9</v>
      </c>
      <c r="D4" s="8" t="s">
        <v>2</v>
      </c>
      <c r="E4" s="8" t="s">
        <v>3</v>
      </c>
      <c r="F4" s="13" t="s">
        <v>4</v>
      </c>
      <c r="G4" s="3" t="s">
        <v>16</v>
      </c>
      <c r="H4" s="16"/>
      <c r="I4" s="16"/>
      <c r="J4" s="16"/>
      <c r="K4" s="16"/>
      <c r="L4" s="16"/>
      <c r="M4" s="16"/>
    </row>
    <row r="5" spans="2:13" x14ac:dyDescent="0.25">
      <c r="B5" s="21" t="str">
        <f t="shared" ref="B5:B26" si="0">CHOOSE(WEEKDAY(C5),"SUN","MON","TUE","WED","THU","FRI","SAT")</f>
        <v>WED</v>
      </c>
      <c r="C5" s="7">
        <v>43922</v>
      </c>
      <c r="D5" s="28">
        <v>4273</v>
      </c>
      <c r="E5" s="28">
        <v>4167</v>
      </c>
      <c r="F5" s="30">
        <f>SUM(D5:E5)</f>
        <v>8440</v>
      </c>
      <c r="G5" s="3">
        <f>D5-E5</f>
        <v>106</v>
      </c>
      <c r="H5" s="16"/>
      <c r="I5" s="17"/>
      <c r="J5" s="18"/>
      <c r="K5" s="17"/>
      <c r="L5" s="17"/>
      <c r="M5" s="16"/>
    </row>
    <row r="6" spans="2:13" x14ac:dyDescent="0.25">
      <c r="B6" s="22" t="str">
        <f t="shared" si="0"/>
        <v>THU</v>
      </c>
      <c r="C6" s="4">
        <v>43923</v>
      </c>
      <c r="D6" s="28">
        <v>4125</v>
      </c>
      <c r="E6" s="28">
        <v>3916</v>
      </c>
      <c r="F6" s="30">
        <f t="shared" ref="F6:F26" si="1">SUM(D6:E6)</f>
        <v>8041</v>
      </c>
      <c r="G6" s="3">
        <f t="shared" ref="G6:G26" si="2">D6-E6</f>
        <v>209</v>
      </c>
      <c r="H6" s="16"/>
      <c r="I6" s="17"/>
      <c r="J6" s="18"/>
      <c r="K6" s="17"/>
      <c r="L6" s="17"/>
      <c r="M6" s="16"/>
    </row>
    <row r="7" spans="2:13" x14ac:dyDescent="0.25">
      <c r="B7" s="22" t="str">
        <f t="shared" si="0"/>
        <v>FRI</v>
      </c>
      <c r="C7" s="4">
        <v>43924</v>
      </c>
      <c r="D7" s="28">
        <v>3981</v>
      </c>
      <c r="E7" s="28">
        <v>3821</v>
      </c>
      <c r="F7" s="30">
        <f t="shared" si="1"/>
        <v>7802</v>
      </c>
      <c r="G7" s="3">
        <f t="shared" si="2"/>
        <v>160</v>
      </c>
      <c r="H7" s="16"/>
      <c r="I7" s="17"/>
      <c r="J7" s="18"/>
      <c r="K7" s="17"/>
      <c r="L7" s="17"/>
      <c r="M7" s="16"/>
    </row>
    <row r="8" spans="2:13" x14ac:dyDescent="0.25">
      <c r="B8" s="22" t="str">
        <f t="shared" si="0"/>
        <v>MON</v>
      </c>
      <c r="C8" s="4">
        <v>43927</v>
      </c>
      <c r="D8" s="28">
        <v>3724</v>
      </c>
      <c r="E8" s="28">
        <v>3626</v>
      </c>
      <c r="F8" s="30">
        <f t="shared" si="1"/>
        <v>7350</v>
      </c>
      <c r="G8" s="3">
        <f t="shared" si="2"/>
        <v>98</v>
      </c>
      <c r="H8" s="16"/>
      <c r="I8" s="17"/>
      <c r="J8" s="18"/>
      <c r="K8" s="17"/>
      <c r="L8" s="17"/>
      <c r="M8" s="16"/>
    </row>
    <row r="9" spans="2:13" x14ac:dyDescent="0.25">
      <c r="B9" s="22" t="str">
        <f t="shared" si="0"/>
        <v>TUE</v>
      </c>
      <c r="C9" s="4">
        <v>43928</v>
      </c>
      <c r="D9" s="28">
        <v>3653</v>
      </c>
      <c r="E9" s="28">
        <v>3469</v>
      </c>
      <c r="F9" s="30">
        <f t="shared" si="1"/>
        <v>7122</v>
      </c>
      <c r="G9" s="3">
        <f t="shared" si="2"/>
        <v>184</v>
      </c>
      <c r="H9" s="16"/>
      <c r="I9" s="17"/>
      <c r="J9" s="18"/>
      <c r="K9" s="17"/>
      <c r="L9" s="17"/>
      <c r="M9" s="16"/>
    </row>
    <row r="10" spans="2:13" x14ac:dyDescent="0.25">
      <c r="B10" s="22" t="str">
        <f t="shared" si="0"/>
        <v>WED</v>
      </c>
      <c r="C10" s="4">
        <v>43929</v>
      </c>
      <c r="D10" s="28">
        <v>2767</v>
      </c>
      <c r="E10" s="28">
        <v>3478</v>
      </c>
      <c r="F10" s="30">
        <f t="shared" si="1"/>
        <v>6245</v>
      </c>
      <c r="G10" s="3">
        <f t="shared" si="2"/>
        <v>-711</v>
      </c>
      <c r="H10" s="16"/>
      <c r="I10" s="17"/>
      <c r="J10" s="18"/>
      <c r="K10" s="17"/>
      <c r="L10" s="17"/>
      <c r="M10" s="16"/>
    </row>
    <row r="11" spans="2:13" x14ac:dyDescent="0.25">
      <c r="B11" s="22" t="str">
        <f t="shared" si="0"/>
        <v>THU</v>
      </c>
      <c r="C11" s="4">
        <v>43930</v>
      </c>
      <c r="D11" s="28">
        <v>2300</v>
      </c>
      <c r="E11" s="28">
        <v>3256</v>
      </c>
      <c r="F11" s="30">
        <f t="shared" si="1"/>
        <v>5556</v>
      </c>
      <c r="G11" s="3">
        <f t="shared" si="2"/>
        <v>-956</v>
      </c>
      <c r="H11" s="16"/>
      <c r="I11" s="17"/>
      <c r="J11" s="18"/>
      <c r="K11" s="17"/>
      <c r="L11" s="17"/>
      <c r="M11" s="16"/>
    </row>
    <row r="12" spans="2:13" x14ac:dyDescent="0.25">
      <c r="B12" s="22" t="str">
        <f t="shared" si="0"/>
        <v>FRI</v>
      </c>
      <c r="C12" s="4">
        <v>43931</v>
      </c>
      <c r="D12" s="28">
        <v>2171</v>
      </c>
      <c r="E12" s="28">
        <v>3298</v>
      </c>
      <c r="F12" s="30">
        <f t="shared" si="1"/>
        <v>5469</v>
      </c>
      <c r="G12" s="3">
        <f t="shared" si="2"/>
        <v>-1127</v>
      </c>
      <c r="H12" s="16"/>
      <c r="I12" s="17"/>
      <c r="J12" s="18"/>
      <c r="K12" s="17"/>
      <c r="L12" s="17"/>
      <c r="M12" s="16"/>
    </row>
    <row r="13" spans="2:13" x14ac:dyDescent="0.25">
      <c r="B13" s="22" t="str">
        <f t="shared" si="0"/>
        <v>MON</v>
      </c>
      <c r="C13" s="4">
        <v>43934</v>
      </c>
      <c r="D13" s="28">
        <v>2209</v>
      </c>
      <c r="E13" s="28">
        <v>3049</v>
      </c>
      <c r="F13" s="30">
        <f t="shared" si="1"/>
        <v>5258</v>
      </c>
      <c r="G13" s="3">
        <f t="shared" si="2"/>
        <v>-840</v>
      </c>
      <c r="H13" s="16"/>
      <c r="I13" s="17"/>
      <c r="J13" s="18"/>
      <c r="K13" s="17"/>
      <c r="L13" s="17"/>
      <c r="M13" s="16"/>
    </row>
    <row r="14" spans="2:13" x14ac:dyDescent="0.25">
      <c r="B14" s="22" t="str">
        <f t="shared" si="0"/>
        <v>TUE</v>
      </c>
      <c r="C14" s="4">
        <v>43935</v>
      </c>
      <c r="D14" s="28">
        <v>2593</v>
      </c>
      <c r="E14" s="28">
        <v>3691</v>
      </c>
      <c r="F14" s="30">
        <f t="shared" si="1"/>
        <v>6284</v>
      </c>
      <c r="G14" s="3">
        <f t="shared" si="2"/>
        <v>-1098</v>
      </c>
      <c r="H14" s="16"/>
      <c r="I14" s="17"/>
      <c r="J14" s="18"/>
      <c r="K14" s="17"/>
      <c r="L14" s="17"/>
      <c r="M14" s="16"/>
    </row>
    <row r="15" spans="2:13" x14ac:dyDescent="0.25">
      <c r="B15" s="22" t="str">
        <f t="shared" si="0"/>
        <v>WED</v>
      </c>
      <c r="C15" s="4">
        <v>43936</v>
      </c>
      <c r="D15" s="28">
        <v>2761</v>
      </c>
      <c r="E15" s="28">
        <v>3649</v>
      </c>
      <c r="F15" s="30">
        <f t="shared" si="1"/>
        <v>6410</v>
      </c>
      <c r="G15" s="3">
        <f t="shared" si="2"/>
        <v>-888</v>
      </c>
      <c r="H15" s="16"/>
      <c r="I15" s="17"/>
      <c r="J15" s="18"/>
      <c r="K15" s="17"/>
      <c r="L15" s="17"/>
      <c r="M15" s="16"/>
    </row>
    <row r="16" spans="2:13" x14ac:dyDescent="0.25">
      <c r="B16" s="22" t="str">
        <f t="shared" si="0"/>
        <v>THU</v>
      </c>
      <c r="C16" s="4">
        <v>43937</v>
      </c>
      <c r="D16" s="28">
        <v>2794</v>
      </c>
      <c r="E16" s="28">
        <v>3696</v>
      </c>
      <c r="F16" s="30">
        <f t="shared" si="1"/>
        <v>6490</v>
      </c>
      <c r="G16" s="3">
        <f t="shared" si="2"/>
        <v>-902</v>
      </c>
      <c r="H16" s="16"/>
      <c r="I16" s="17"/>
      <c r="J16" s="18"/>
      <c r="K16" s="17"/>
      <c r="L16" s="17"/>
      <c r="M16" s="16"/>
    </row>
    <row r="17" spans="2:13" x14ac:dyDescent="0.25">
      <c r="B17" s="22" t="str">
        <f t="shared" si="0"/>
        <v>FRI</v>
      </c>
      <c r="C17" s="4">
        <v>43938</v>
      </c>
      <c r="D17" s="28">
        <v>2780</v>
      </c>
      <c r="E17" s="28">
        <v>3709</v>
      </c>
      <c r="F17" s="30">
        <f t="shared" si="1"/>
        <v>6489</v>
      </c>
      <c r="G17" s="3">
        <f t="shared" si="2"/>
        <v>-929</v>
      </c>
      <c r="H17" s="16"/>
      <c r="I17" s="17"/>
      <c r="J17" s="18"/>
      <c r="K17" s="17"/>
      <c r="L17" s="17"/>
      <c r="M17" s="16"/>
    </row>
    <row r="18" spans="2:13" x14ac:dyDescent="0.25">
      <c r="B18" s="22" t="str">
        <f t="shared" si="0"/>
        <v>MON</v>
      </c>
      <c r="C18" s="4">
        <v>43941</v>
      </c>
      <c r="D18" s="28">
        <v>2696</v>
      </c>
      <c r="E18" s="28">
        <v>3805</v>
      </c>
      <c r="F18" s="30">
        <f t="shared" si="1"/>
        <v>6501</v>
      </c>
      <c r="G18" s="3">
        <f t="shared" si="2"/>
        <v>-1109</v>
      </c>
      <c r="H18" s="16"/>
      <c r="I18" s="17"/>
      <c r="J18" s="18"/>
      <c r="K18" s="17"/>
      <c r="L18" s="17"/>
      <c r="M18" s="16"/>
    </row>
    <row r="19" spans="2:13" x14ac:dyDescent="0.25">
      <c r="B19" s="22" t="str">
        <f t="shared" si="0"/>
        <v>TUE</v>
      </c>
      <c r="C19" s="4">
        <v>43942</v>
      </c>
      <c r="D19" s="28">
        <v>2585</v>
      </c>
      <c r="E19" s="28">
        <v>3396</v>
      </c>
      <c r="F19" s="30">
        <f t="shared" si="1"/>
        <v>5981</v>
      </c>
      <c r="G19" s="3">
        <f t="shared" si="2"/>
        <v>-811</v>
      </c>
      <c r="H19" s="16"/>
      <c r="I19" s="17"/>
      <c r="J19" s="18"/>
      <c r="K19" s="17"/>
      <c r="L19" s="17"/>
      <c r="M19" s="16"/>
    </row>
    <row r="20" spans="2:13" x14ac:dyDescent="0.25">
      <c r="B20" s="22" t="str">
        <f t="shared" si="0"/>
        <v>WED</v>
      </c>
      <c r="C20" s="4">
        <v>43943</v>
      </c>
      <c r="D20" s="28">
        <v>2965</v>
      </c>
      <c r="E20" s="28">
        <v>3853</v>
      </c>
      <c r="F20" s="30">
        <f t="shared" si="1"/>
        <v>6818</v>
      </c>
      <c r="G20" s="3">
        <f t="shared" si="2"/>
        <v>-888</v>
      </c>
      <c r="H20" s="16"/>
      <c r="I20" s="17"/>
      <c r="J20" s="18"/>
      <c r="K20" s="17"/>
      <c r="L20" s="17"/>
      <c r="M20" s="16"/>
    </row>
    <row r="21" spans="2:13" x14ac:dyDescent="0.25">
      <c r="B21" s="22" t="str">
        <f t="shared" si="0"/>
        <v>THU</v>
      </c>
      <c r="C21" s="4">
        <v>43944</v>
      </c>
      <c r="D21" s="28">
        <v>2619</v>
      </c>
      <c r="E21" s="28">
        <v>3743</v>
      </c>
      <c r="F21" s="30">
        <f t="shared" si="1"/>
        <v>6362</v>
      </c>
      <c r="G21" s="3">
        <f t="shared" si="2"/>
        <v>-1124</v>
      </c>
      <c r="H21" s="16"/>
      <c r="I21" s="17"/>
      <c r="J21" s="18"/>
      <c r="K21" s="17"/>
      <c r="L21" s="17"/>
      <c r="M21" s="16"/>
    </row>
    <row r="22" spans="2:13" x14ac:dyDescent="0.25">
      <c r="B22" s="22" t="str">
        <f t="shared" si="0"/>
        <v>FRI</v>
      </c>
      <c r="C22" s="4">
        <v>43945</v>
      </c>
      <c r="D22" s="28">
        <v>2790</v>
      </c>
      <c r="E22" s="28">
        <v>3602</v>
      </c>
      <c r="F22" s="30">
        <f t="shared" si="1"/>
        <v>6392</v>
      </c>
      <c r="G22" s="3">
        <f t="shared" si="2"/>
        <v>-812</v>
      </c>
      <c r="H22" s="16"/>
      <c r="I22" s="17"/>
      <c r="J22" s="18"/>
      <c r="K22" s="17"/>
      <c r="L22" s="17"/>
      <c r="M22" s="16"/>
    </row>
    <row r="23" spans="2:13" x14ac:dyDescent="0.25">
      <c r="B23" s="22" t="str">
        <f t="shared" si="0"/>
        <v>MON</v>
      </c>
      <c r="C23" s="4">
        <v>43948</v>
      </c>
      <c r="D23" s="28">
        <v>2879</v>
      </c>
      <c r="E23" s="28">
        <v>3820</v>
      </c>
      <c r="F23" s="30">
        <f t="shared" si="1"/>
        <v>6699</v>
      </c>
      <c r="G23" s="3">
        <f t="shared" si="2"/>
        <v>-941</v>
      </c>
      <c r="H23" s="16"/>
      <c r="I23" s="17"/>
      <c r="J23" s="18"/>
      <c r="K23" s="17"/>
      <c r="L23" s="17"/>
      <c r="M23" s="16"/>
    </row>
    <row r="24" spans="2:13" x14ac:dyDescent="0.25">
      <c r="B24" s="22" t="str">
        <f t="shared" si="0"/>
        <v>TUE</v>
      </c>
      <c r="C24" s="4">
        <v>43949</v>
      </c>
      <c r="D24" s="28">
        <v>3279</v>
      </c>
      <c r="E24" s="28">
        <v>4120</v>
      </c>
      <c r="F24" s="30">
        <f t="shared" si="1"/>
        <v>7399</v>
      </c>
      <c r="G24" s="3">
        <f t="shared" si="2"/>
        <v>-841</v>
      </c>
      <c r="H24" s="16"/>
      <c r="I24" s="17"/>
      <c r="J24" s="18"/>
      <c r="K24" s="17"/>
      <c r="L24" s="17"/>
      <c r="M24" s="16"/>
    </row>
    <row r="25" spans="2:13" x14ac:dyDescent="0.25">
      <c r="B25" s="22" t="str">
        <f t="shared" si="0"/>
        <v>WED</v>
      </c>
      <c r="C25" s="4">
        <v>43950</v>
      </c>
      <c r="D25" s="28">
        <v>3128</v>
      </c>
      <c r="E25" s="28">
        <v>3993</v>
      </c>
      <c r="F25" s="30">
        <f t="shared" si="1"/>
        <v>7121</v>
      </c>
      <c r="G25" s="3">
        <f t="shared" si="2"/>
        <v>-865</v>
      </c>
      <c r="H25" s="16"/>
      <c r="I25" s="17"/>
      <c r="J25" s="18"/>
      <c r="K25" s="17"/>
      <c r="L25" s="17"/>
      <c r="M25" s="16"/>
    </row>
    <row r="26" spans="2:13" ht="14.4" thickBot="1" x14ac:dyDescent="0.3">
      <c r="B26" s="23" t="str">
        <f t="shared" si="0"/>
        <v>THU</v>
      </c>
      <c r="C26" s="15">
        <v>43951</v>
      </c>
      <c r="D26" s="29">
        <v>2836</v>
      </c>
      <c r="E26" s="29">
        <v>3640</v>
      </c>
      <c r="F26" s="31">
        <f t="shared" si="1"/>
        <v>6476</v>
      </c>
      <c r="G26" s="3">
        <f t="shared" si="2"/>
        <v>-804</v>
      </c>
      <c r="H26" s="16"/>
      <c r="I26" s="17"/>
      <c r="J26" s="18"/>
      <c r="K26" s="17"/>
      <c r="L26" s="17"/>
      <c r="M26" s="16"/>
    </row>
    <row r="27" spans="2:13" ht="14.4" thickBot="1" x14ac:dyDescent="0.3">
      <c r="C27" s="20" t="s">
        <v>11</v>
      </c>
      <c r="D27" s="32">
        <f>SUM(D5:D26)</f>
        <v>65908</v>
      </c>
      <c r="E27" s="32">
        <f>SUM(E5:E26)</f>
        <v>80797</v>
      </c>
      <c r="F27" s="10">
        <f>SUM(F5:F26)</f>
        <v>146705</v>
      </c>
      <c r="H27" s="16"/>
      <c r="I27" s="17"/>
      <c r="J27" s="18"/>
      <c r="K27" s="17"/>
      <c r="L27" s="17"/>
      <c r="M27" s="16"/>
    </row>
    <row r="28" spans="2:13" ht="14.4" thickBot="1" x14ac:dyDescent="0.3">
      <c r="H28" s="16"/>
      <c r="I28" s="16"/>
      <c r="J28" s="18"/>
      <c r="K28" s="17"/>
      <c r="L28" s="17"/>
      <c r="M28" s="16"/>
    </row>
    <row r="29" spans="2:13" ht="14.4" thickBot="1" x14ac:dyDescent="0.3">
      <c r="B29" s="45" t="s">
        <v>13</v>
      </c>
      <c r="C29" s="46"/>
      <c r="D29" s="46"/>
      <c r="E29" s="46"/>
      <c r="F29" s="10">
        <f>F27</f>
        <v>146705</v>
      </c>
      <c r="J29" s="18"/>
      <c r="K29" s="3"/>
      <c r="L29" s="3"/>
    </row>
    <row r="30" spans="2:13" ht="14.4" thickBot="1" x14ac:dyDescent="0.3">
      <c r="B30" s="47" t="s">
        <v>12</v>
      </c>
      <c r="C30" s="48"/>
      <c r="D30" s="48"/>
      <c r="E30" s="48"/>
      <c r="F30" s="11">
        <f>AVERAGE(F5:F26)</f>
        <v>6668.409090909091</v>
      </c>
      <c r="J30" s="18"/>
      <c r="K30" s="3"/>
      <c r="L30" s="3"/>
    </row>
    <row r="31" spans="2:13" x14ac:dyDescent="0.25">
      <c r="J31" s="18"/>
      <c r="K31" s="3"/>
      <c r="L31" s="3"/>
    </row>
    <row r="32" spans="2:13" ht="14.4" thickBot="1" x14ac:dyDescent="0.3">
      <c r="J32" s="18"/>
      <c r="K32" s="3"/>
      <c r="L32" s="3"/>
    </row>
    <row r="33" spans="2:12" x14ac:dyDescent="0.25">
      <c r="B33" s="42" t="s">
        <v>10</v>
      </c>
      <c r="C33" s="43"/>
      <c r="D33" s="43"/>
      <c r="E33" s="43"/>
      <c r="F33" s="44"/>
      <c r="J33" s="18"/>
      <c r="K33" s="3"/>
      <c r="L33" s="3"/>
    </row>
    <row r="34" spans="2:12" ht="27.6" x14ac:dyDescent="0.25">
      <c r="B34" s="9" t="s">
        <v>8</v>
      </c>
      <c r="C34" s="9" t="s">
        <v>9</v>
      </c>
      <c r="D34" s="9" t="s">
        <v>2</v>
      </c>
      <c r="E34" s="9" t="s">
        <v>3</v>
      </c>
      <c r="F34" s="14" t="s">
        <v>4</v>
      </c>
      <c r="J34" s="18"/>
      <c r="K34" s="3"/>
      <c r="L34" s="3"/>
    </row>
    <row r="35" spans="2:12" x14ac:dyDescent="0.25">
      <c r="B35" s="22" t="str">
        <f t="shared" ref="B35:B42" si="3">CHOOSE(WEEKDAY(C35),"SUN","MON","TUE","WED","THU","FRI","SAT")</f>
        <v>SAT</v>
      </c>
      <c r="C35" s="4">
        <v>43925</v>
      </c>
      <c r="D35" s="28">
        <v>2545</v>
      </c>
      <c r="E35" s="28">
        <v>2317</v>
      </c>
      <c r="F35" s="30">
        <f>SUM(D35:E35)</f>
        <v>4862</v>
      </c>
      <c r="G35" s="3">
        <f>D35-E35</f>
        <v>228</v>
      </c>
    </row>
    <row r="36" spans="2:12" x14ac:dyDescent="0.25">
      <c r="B36" s="22" t="str">
        <f t="shared" si="3"/>
        <v>SUN</v>
      </c>
      <c r="C36" s="4">
        <v>43926</v>
      </c>
      <c r="D36" s="28">
        <v>2259</v>
      </c>
      <c r="E36" s="28">
        <v>2034</v>
      </c>
      <c r="F36" s="30">
        <f t="shared" ref="F36:F42" si="4">SUM(D36:E36)</f>
        <v>4293</v>
      </c>
      <c r="G36" s="3">
        <f t="shared" ref="G36:G42" si="5">D36-E36</f>
        <v>225</v>
      </c>
    </row>
    <row r="37" spans="2:12" x14ac:dyDescent="0.25">
      <c r="B37" s="22" t="str">
        <f t="shared" si="3"/>
        <v>SAT</v>
      </c>
      <c r="C37" s="4">
        <v>43932</v>
      </c>
      <c r="D37" s="28">
        <v>1659</v>
      </c>
      <c r="E37" s="28">
        <v>2453</v>
      </c>
      <c r="F37" s="30">
        <f t="shared" si="4"/>
        <v>4112</v>
      </c>
      <c r="G37" s="3">
        <f t="shared" si="5"/>
        <v>-794</v>
      </c>
    </row>
    <row r="38" spans="2:12" x14ac:dyDescent="0.25">
      <c r="B38" s="22" t="str">
        <f t="shared" si="3"/>
        <v>SUN</v>
      </c>
      <c r="C38" s="4">
        <v>43933</v>
      </c>
      <c r="D38" s="28">
        <v>1494</v>
      </c>
      <c r="E38" s="28">
        <v>2078</v>
      </c>
      <c r="F38" s="30">
        <f t="shared" si="4"/>
        <v>3572</v>
      </c>
      <c r="G38" s="3">
        <f t="shared" si="5"/>
        <v>-584</v>
      </c>
    </row>
    <row r="39" spans="2:12" x14ac:dyDescent="0.25">
      <c r="B39" s="22" t="str">
        <f t="shared" si="3"/>
        <v>SAT</v>
      </c>
      <c r="C39" s="4">
        <v>43939</v>
      </c>
      <c r="D39" s="28">
        <v>1700</v>
      </c>
      <c r="E39" s="28">
        <v>2307</v>
      </c>
      <c r="F39" s="30">
        <f t="shared" si="4"/>
        <v>4007</v>
      </c>
      <c r="G39" s="3">
        <f t="shared" si="5"/>
        <v>-607</v>
      </c>
    </row>
    <row r="40" spans="2:12" x14ac:dyDescent="0.25">
      <c r="B40" s="22" t="str">
        <f t="shared" si="3"/>
        <v>SUN</v>
      </c>
      <c r="C40" s="4">
        <v>43940</v>
      </c>
      <c r="D40" s="28">
        <v>1769</v>
      </c>
      <c r="E40" s="28">
        <v>2263</v>
      </c>
      <c r="F40" s="30">
        <f t="shared" si="4"/>
        <v>4032</v>
      </c>
      <c r="G40" s="3">
        <f t="shared" si="5"/>
        <v>-494</v>
      </c>
    </row>
    <row r="41" spans="2:12" x14ac:dyDescent="0.25">
      <c r="B41" s="22" t="str">
        <f t="shared" si="3"/>
        <v>SAT</v>
      </c>
      <c r="C41" s="4">
        <v>43946</v>
      </c>
      <c r="D41" s="28">
        <v>2354</v>
      </c>
      <c r="E41" s="28">
        <v>2959</v>
      </c>
      <c r="F41" s="30">
        <f t="shared" si="4"/>
        <v>5313</v>
      </c>
      <c r="G41" s="3">
        <f t="shared" si="5"/>
        <v>-605</v>
      </c>
    </row>
    <row r="42" spans="2:12" ht="14.4" thickBot="1" x14ac:dyDescent="0.3">
      <c r="B42" s="23" t="str">
        <f t="shared" si="3"/>
        <v>SUN</v>
      </c>
      <c r="C42" s="15">
        <v>43947</v>
      </c>
      <c r="D42" s="29">
        <v>1656</v>
      </c>
      <c r="E42" s="29">
        <v>2078</v>
      </c>
      <c r="F42" s="31">
        <f t="shared" si="4"/>
        <v>3734</v>
      </c>
      <c r="G42" s="3">
        <f t="shared" si="5"/>
        <v>-422</v>
      </c>
    </row>
    <row r="43" spans="2:12" ht="14.4" thickBot="1" x14ac:dyDescent="0.3">
      <c r="C43" s="24" t="s">
        <v>11</v>
      </c>
      <c r="D43" s="33">
        <f>SUM(D35:D42)</f>
        <v>15436</v>
      </c>
      <c r="E43" s="33">
        <f>SUM(E35:E42)</f>
        <v>18489</v>
      </c>
      <c r="F43" s="34">
        <f>SUM(F35:F42)</f>
        <v>33925</v>
      </c>
    </row>
    <row r="44" spans="2:12" ht="14.4" thickBot="1" x14ac:dyDescent="0.3"/>
    <row r="45" spans="2:12" ht="14.4" thickBot="1" x14ac:dyDescent="0.3">
      <c r="B45" s="40" t="s">
        <v>14</v>
      </c>
      <c r="C45" s="41"/>
      <c r="D45" s="41"/>
      <c r="E45" s="41"/>
      <c r="F45" s="12">
        <f>AVERAGE(F35,F37,F39,F41)</f>
        <v>4573.5</v>
      </c>
    </row>
    <row r="46" spans="2:12" ht="14.4" thickBot="1" x14ac:dyDescent="0.3">
      <c r="B46" s="40" t="s">
        <v>15</v>
      </c>
      <c r="C46" s="41"/>
      <c r="D46" s="41"/>
      <c r="E46" s="41"/>
      <c r="F46" s="12">
        <f>AVERAGE(,F36,F38,F40,F42)</f>
        <v>3126.2</v>
      </c>
    </row>
  </sheetData>
  <mergeCells count="6">
    <mergeCell ref="B46:E46"/>
    <mergeCell ref="B3:F3"/>
    <mergeCell ref="B33:F33"/>
    <mergeCell ref="B29:E29"/>
    <mergeCell ref="B30:E30"/>
    <mergeCell ref="B45:E45"/>
  </mergeCells>
  <pageMargins left="0.7" right="0.7" top="0.75" bottom="0.75" header="0.3" footer="0.3"/>
  <ignoredErrors>
    <ignoredError sqref="F5:F26 F35:F4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148954-89B6-424B-B73F-7A23DC129F2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FCB7E4D-9021-4988-8ED0-234CE30D3A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B0EBEE-5A2D-4066-ACD8-1EFCC6FD35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0d3029-f9df-404e-98fc-7004dcdec636"/>
    <ds:schemaRef ds:uri="5f7ac3ca-9ce0-489a-bc70-1e3f2f642f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WEEKDAY - 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Yijun Ma</cp:lastModifiedBy>
  <dcterms:created xsi:type="dcterms:W3CDTF">2020-04-24T14:22:29Z</dcterms:created>
  <dcterms:modified xsi:type="dcterms:W3CDTF">2021-11-29T17:15:16Z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