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Y_Ma2\Desktop\GITHUB\td-trends\ferry\Staten Island Ferry Passenger Counts - by Month\2021\"/>
    </mc:Choice>
  </mc:AlternateContent>
  <xr:revisionPtr revIDLastSave="0" documentId="8_{B83E7EFB-75AE-4E6D-86B2-EFE30308A472}" xr6:coauthVersionLast="45" xr6:coauthVersionMax="45" xr10:uidLastSave="{00000000-0000-0000-0000-000000000000}"/>
  <bookViews>
    <workbookView xWindow="-23148" yWindow="-108" windowWidth="23256" windowHeight="12576"/>
  </bookViews>
  <sheets>
    <sheet name="TOTALS" sheetId="1" r:id="rId1"/>
    <sheet name="Weekday-Week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5" i="1" l="1"/>
  <c r="D35" i="1"/>
  <c r="E25" i="2"/>
  <c r="D25" i="2"/>
  <c r="C6" i="2"/>
  <c r="C7" i="2"/>
  <c r="B5" i="2"/>
  <c r="E41" i="2"/>
  <c r="D41" i="2"/>
  <c r="F34" i="2"/>
  <c r="F35" i="2"/>
  <c r="F36" i="2"/>
  <c r="F37" i="2"/>
  <c r="F38" i="2"/>
  <c r="F39" i="2"/>
  <c r="F40" i="2"/>
  <c r="B7" i="1"/>
  <c r="C8" i="1"/>
  <c r="B8" i="1"/>
  <c r="C9" i="1"/>
  <c r="B9" i="1"/>
  <c r="C10" i="1"/>
  <c r="B10" i="1" s="1"/>
  <c r="C11" i="1"/>
  <c r="B11" i="1" s="1"/>
  <c r="C12" i="1"/>
  <c r="B12" i="1" s="1"/>
  <c r="G25" i="2"/>
  <c r="G40" i="2"/>
  <c r="G24" i="2"/>
  <c r="G39" i="2"/>
  <c r="E35" i="1"/>
  <c r="G38" i="2"/>
  <c r="F24" i="2"/>
  <c r="F5" i="2"/>
  <c r="F34" i="1"/>
  <c r="F27" i="1"/>
  <c r="F28" i="1"/>
  <c r="F29" i="1"/>
  <c r="F30" i="1"/>
  <c r="F31" i="1"/>
  <c r="F32" i="1"/>
  <c r="F16" i="2"/>
  <c r="F17" i="2"/>
  <c r="F18" i="2"/>
  <c r="G34" i="2"/>
  <c r="G35" i="2"/>
  <c r="G36" i="2"/>
  <c r="G37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5" i="2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7" i="1"/>
  <c r="F33" i="2"/>
  <c r="F33" i="1"/>
  <c r="F7" i="1"/>
  <c r="F8" i="1"/>
  <c r="F6" i="2"/>
  <c r="F7" i="2"/>
  <c r="F8" i="2"/>
  <c r="F9" i="2"/>
  <c r="F10" i="2"/>
  <c r="F11" i="2"/>
  <c r="F12" i="2"/>
  <c r="F13" i="2"/>
  <c r="F14" i="2"/>
  <c r="F15" i="2"/>
  <c r="F19" i="2"/>
  <c r="F20" i="2"/>
  <c r="F21" i="2"/>
  <c r="F22" i="2"/>
  <c r="F23" i="2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B6" i="2"/>
  <c r="F45" i="2"/>
  <c r="F37" i="1"/>
  <c r="G35" i="1"/>
  <c r="F46" i="2"/>
  <c r="F28" i="2"/>
  <c r="F25" i="2"/>
  <c r="F27" i="2" s="1"/>
  <c r="F41" i="2"/>
  <c r="F43" i="2" s="1"/>
  <c r="G42" i="2"/>
  <c r="B7" i="2"/>
  <c r="C8" i="2"/>
  <c r="C9" i="2" s="1"/>
  <c r="B9" i="2" s="1"/>
  <c r="G26" i="2"/>
  <c r="B8" i="2"/>
  <c r="C13" i="1" l="1"/>
  <c r="B13" i="1" l="1"/>
  <c r="C14" i="1"/>
  <c r="C15" i="1" l="1"/>
  <c r="B14" i="1"/>
  <c r="C16" i="1" l="1"/>
  <c r="B15" i="1"/>
  <c r="B16" i="1" l="1"/>
  <c r="C17" i="1"/>
  <c r="B17" i="1" l="1"/>
  <c r="C18" i="1"/>
  <c r="B18" i="1" l="1"/>
  <c r="C19" i="1"/>
  <c r="C20" i="1" l="1"/>
  <c r="B19" i="1"/>
  <c r="B20" i="1" l="1"/>
  <c r="C21" i="1"/>
  <c r="C22" i="1" l="1"/>
  <c r="B21" i="1"/>
  <c r="C23" i="1" l="1"/>
  <c r="B22" i="1"/>
  <c r="C24" i="1" l="1"/>
  <c r="B23" i="1"/>
  <c r="B24" i="1" l="1"/>
  <c r="C25" i="1"/>
  <c r="B25" i="1" l="1"/>
  <c r="C26" i="1"/>
  <c r="B26" i="1" l="1"/>
  <c r="C27" i="1"/>
  <c r="C28" i="1" l="1"/>
  <c r="B27" i="1"/>
  <c r="C29" i="1" l="1"/>
  <c r="B28" i="1"/>
  <c r="C30" i="1" l="1"/>
  <c r="B29" i="1"/>
  <c r="B30" i="1" l="1"/>
  <c r="C31" i="1"/>
  <c r="B31" i="1" l="1"/>
  <c r="C32" i="1"/>
  <c r="C33" i="1" l="1"/>
  <c r="B32" i="1"/>
  <c r="C34" i="1" l="1"/>
  <c r="B34" i="1" s="1"/>
  <c r="B33" i="1"/>
</calcChain>
</file>

<file path=xl/sharedStrings.xml><?xml version="1.0" encoding="utf-8"?>
<sst xmlns="http://schemas.openxmlformats.org/spreadsheetml/2006/main" count="53" uniqueCount="23">
  <si>
    <t>Day</t>
  </si>
  <si>
    <t>Date</t>
  </si>
  <si>
    <t>TOTALS:</t>
  </si>
  <si>
    <t>WHT</t>
  </si>
  <si>
    <t>STG</t>
  </si>
  <si>
    <t>Difference</t>
  </si>
  <si>
    <t xml:space="preserve">Average Saturday Passengers: </t>
  </si>
  <si>
    <t xml:space="preserve">Average Sunday Passengers: </t>
  </si>
  <si>
    <t xml:space="preserve">Average Passengers/Weekday: </t>
  </si>
  <si>
    <t xml:space="preserve">PASSENGER COUNT TOTAL:  </t>
  </si>
  <si>
    <t>Combined TOTAL</t>
  </si>
  <si>
    <t xml:space="preserve">      February 2021 Staten Island Ferry Ridership</t>
  </si>
  <si>
    <t xml:space="preserve">Total Weekday Pax Count February 2021: </t>
  </si>
  <si>
    <t xml:space="preserve">Total Weekend Pax Count February 2021: </t>
  </si>
  <si>
    <t xml:space="preserve">February 2021:  WEEKDAY TOTALS </t>
  </si>
  <si>
    <t xml:space="preserve">February 2021:  WEEKEND TOTALS </t>
  </si>
  <si>
    <t>SAT</t>
  </si>
  <si>
    <t>SUN</t>
  </si>
  <si>
    <t>MON</t>
  </si>
  <si>
    <t>TUES</t>
  </si>
  <si>
    <t>WED</t>
  </si>
  <si>
    <t>THU</t>
  </si>
  <si>
    <t>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</si>
</sst>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71" formatCode="0.0%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b/>
      <sz val="10"/>
      <color indexed="9"/>
      <name val="Century Gothic"/>
      <family val="2"/>
    </font>
    <font>
      <b/>
      <sz val="10"/>
      <color indexed="8"/>
      <name val="Century Gothic"/>
      <family val="2"/>
    </font>
    <font>
      <sz val="10"/>
      <color indexed="8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2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3" fillId="0" borderId="0" xfId="0" applyFont="1" applyFill="1"/>
    <xf numFmtId="0" fontId="4" fillId="0" borderId="0" xfId="0" applyFont="1" applyAlignment="1"/>
    <xf numFmtId="0" fontId="3" fillId="0" borderId="0" xfId="0" applyFont="1" applyFill="1" applyBorder="1"/>
    <xf numFmtId="14" fontId="4" fillId="0" borderId="0" xfId="0" applyNumberFormat="1" applyFont="1" applyFill="1" applyBorder="1" applyAlignment="1">
      <alignment horizontal="right"/>
    </xf>
    <xf numFmtId="41" fontId="4" fillId="0" borderId="0" xfId="0" applyNumberFormat="1" applyFont="1" applyFill="1" applyBorder="1" applyAlignment="1">
      <alignment horizontal="center"/>
    </xf>
    <xf numFmtId="37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1" fontId="3" fillId="0" borderId="0" xfId="0" applyNumberFormat="1" applyFont="1" applyFill="1" applyAlignment="1">
      <alignment horizontal="center"/>
    </xf>
    <xf numFmtId="3" fontId="3" fillId="0" borderId="0" xfId="0" applyNumberFormat="1" applyFont="1"/>
    <xf numFmtId="4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3" fontId="3" fillId="0" borderId="1" xfId="0" applyNumberFormat="1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41" fontId="3" fillId="0" borderId="0" xfId="0" applyNumberFormat="1" applyFont="1" applyAlignment="1"/>
    <xf numFmtId="37" fontId="4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37" fontId="4" fillId="0" borderId="0" xfId="0" applyNumberFormat="1" applyFont="1" applyFill="1" applyBorder="1" applyAlignment="1">
      <alignment horizontal="right" vertical="center"/>
    </xf>
    <xf numFmtId="171" fontId="3" fillId="0" borderId="0" xfId="1" applyNumberFormat="1" applyFont="1"/>
    <xf numFmtId="37" fontId="4" fillId="2" borderId="4" xfId="0" applyNumberFormat="1" applyFont="1" applyFill="1" applyBorder="1" applyAlignment="1">
      <alignment horizontal="center"/>
    </xf>
    <xf numFmtId="41" fontId="4" fillId="2" borderId="4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7" fillId="0" borderId="5" xfId="0" applyNumberFormat="1" applyFont="1" applyBorder="1" applyAlignment="1">
      <alignment horizontal="center"/>
    </xf>
    <xf numFmtId="3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0" xfId="0" applyFont="1" applyAlignment="1"/>
    <xf numFmtId="14" fontId="4" fillId="2" borderId="5" xfId="0" applyNumberFormat="1" applyFont="1" applyFill="1" applyBorder="1" applyAlignment="1">
      <alignment horizontal="right"/>
    </xf>
    <xf numFmtId="41" fontId="4" fillId="2" borderId="5" xfId="0" applyNumberFormat="1" applyFont="1" applyFill="1" applyBorder="1" applyAlignment="1">
      <alignment horizontal="center"/>
    </xf>
    <xf numFmtId="0" fontId="3" fillId="0" borderId="6" xfId="0" applyFont="1" applyBorder="1"/>
    <xf numFmtId="14" fontId="4" fillId="2" borderId="7" xfId="0" applyNumberFormat="1" applyFont="1" applyFill="1" applyBorder="1" applyAlignment="1">
      <alignment horizontal="right"/>
    </xf>
    <xf numFmtId="41" fontId="4" fillId="2" borderId="7" xfId="0" applyNumberFormat="1" applyFont="1" applyFill="1" applyBorder="1" applyAlignment="1">
      <alignment horizontal="center"/>
    </xf>
    <xf numFmtId="37" fontId="4" fillId="2" borderId="7" xfId="0" applyNumberFormat="1" applyFont="1" applyFill="1" applyBorder="1" applyAlignment="1">
      <alignment horizontal="center"/>
    </xf>
    <xf numFmtId="0" fontId="4" fillId="0" borderId="5" xfId="0" applyFont="1" applyBorder="1"/>
    <xf numFmtId="41" fontId="4" fillId="2" borderId="5" xfId="0" applyNumberFormat="1" applyFont="1" applyFill="1" applyBorder="1" applyAlignment="1">
      <alignment horizontal="left"/>
    </xf>
    <xf numFmtId="37" fontId="4" fillId="2" borderId="5" xfId="0" applyNumberFormat="1" applyFont="1" applyFill="1" applyBorder="1" applyAlignment="1">
      <alignment horizontal="right"/>
    </xf>
    <xf numFmtId="37" fontId="4" fillId="2" borderId="5" xfId="0" applyNumberFormat="1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 vertical="top" wrapText="1"/>
    </xf>
    <xf numFmtId="0" fontId="6" fillId="4" borderId="9" xfId="0" applyFont="1" applyFill="1" applyBorder="1" applyAlignment="1">
      <alignment horizontal="center" vertical="top" wrapText="1"/>
    </xf>
    <xf numFmtId="17" fontId="5" fillId="3" borderId="10" xfId="0" applyNumberFormat="1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3" fillId="0" borderId="3" xfId="0" applyFont="1" applyBorder="1"/>
    <xf numFmtId="0" fontId="6" fillId="4" borderId="5" xfId="0" applyFont="1" applyFill="1" applyBorder="1" applyAlignment="1">
      <alignment horizontal="center" vertical="center"/>
    </xf>
    <xf numFmtId="0" fontId="3" fillId="0" borderId="5" xfId="0" applyFont="1" applyBorder="1"/>
    <xf numFmtId="0" fontId="6" fillId="4" borderId="5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top" wrapText="1"/>
    </xf>
    <xf numFmtId="0" fontId="6" fillId="4" borderId="9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/>
    </xf>
    <xf numFmtId="41" fontId="4" fillId="2" borderId="5" xfId="0" applyNumberFormat="1" applyFont="1" applyFill="1" applyBorder="1" applyAlignment="1">
      <alignment horizontal="right"/>
    </xf>
    <xf numFmtId="0" fontId="5" fillId="3" borderId="16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</xdr:colOff>
      <xdr:row>0</xdr:row>
      <xdr:rowOff>38100</xdr:rowOff>
    </xdr:from>
    <xdr:to>
      <xdr:col>2</xdr:col>
      <xdr:colOff>198120</xdr:colOff>
      <xdr:row>2</xdr:row>
      <xdr:rowOff>152400</xdr:rowOff>
    </xdr:to>
    <xdr:pic>
      <xdr:nvPicPr>
        <xdr:cNvPr id="1724" name="Picture 31" descr="DOT%20Logo_green">
          <a:extLst>
            <a:ext uri="{FF2B5EF4-FFF2-40B4-BE49-F238E27FC236}">
              <a16:creationId xmlns:a16="http://schemas.microsoft.com/office/drawing/2014/main" id="{E84644A6-33D3-4700-B2CE-C842938B4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420" y="38100"/>
          <a:ext cx="754380" cy="441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2"/>
  <sheetViews>
    <sheetView tabSelected="1" workbookViewId="0">
      <selection activeCell="J15" sqref="J15"/>
    </sheetView>
  </sheetViews>
  <sheetFormatPr defaultColWidth="9.109375" defaultRowHeight="13.2" x14ac:dyDescent="0.25"/>
  <cols>
    <col min="1" max="1" width="9.109375" style="1"/>
    <col min="2" max="2" width="9.109375" style="1" customWidth="1"/>
    <col min="3" max="3" width="13.44140625" style="1" customWidth="1"/>
    <col min="4" max="6" width="12.33203125" style="1" customWidth="1"/>
    <col min="7" max="7" width="10.44140625" style="1" hidden="1" customWidth="1"/>
    <col min="8" max="8" width="10" style="1" bestFit="1" customWidth="1"/>
    <col min="9" max="16384" width="9.109375" style="1"/>
  </cols>
  <sheetData>
    <row r="1" spans="2:10" ht="12.75" customHeight="1" x14ac:dyDescent="0.25"/>
    <row r="2" spans="2:10" x14ac:dyDescent="0.25">
      <c r="B2" s="3"/>
      <c r="C2" s="3" t="s">
        <v>11</v>
      </c>
      <c r="D2" s="3"/>
      <c r="E2" s="3"/>
      <c r="F2" s="3"/>
      <c r="G2" s="3"/>
    </row>
    <row r="3" spans="2:10" ht="15" customHeight="1" thickBot="1" x14ac:dyDescent="0.3"/>
    <row r="4" spans="2:10" ht="13.8" thickBot="1" x14ac:dyDescent="0.3">
      <c r="B4" s="43">
        <v>44228</v>
      </c>
      <c r="C4" s="44"/>
      <c r="D4" s="44"/>
      <c r="E4" s="44"/>
      <c r="F4" s="44"/>
      <c r="G4" s="45"/>
    </row>
    <row r="5" spans="2:10" x14ac:dyDescent="0.25">
      <c r="B5" s="50" t="s">
        <v>0</v>
      </c>
      <c r="C5" s="52" t="s">
        <v>1</v>
      </c>
      <c r="D5" s="54" t="s">
        <v>3</v>
      </c>
      <c r="E5" s="52" t="s">
        <v>4</v>
      </c>
      <c r="F5" s="55" t="s">
        <v>10</v>
      </c>
      <c r="G5" s="46" t="s">
        <v>5</v>
      </c>
    </row>
    <row r="6" spans="2:10" ht="13.8" thickBot="1" x14ac:dyDescent="0.3">
      <c r="B6" s="51"/>
      <c r="C6" s="53"/>
      <c r="D6" s="53"/>
      <c r="E6" s="53"/>
      <c r="F6" s="56"/>
      <c r="G6" s="47"/>
    </row>
    <row r="7" spans="2:10" x14ac:dyDescent="0.25">
      <c r="B7" s="15" t="str">
        <f>CHOOSE(WEEKDAY(C7),"SUN","MON","TUES","WED","THU","FRI","SAT")</f>
        <v>MON</v>
      </c>
      <c r="C7" s="24">
        <v>44228</v>
      </c>
      <c r="D7" s="26">
        <v>3365</v>
      </c>
      <c r="E7" s="26">
        <v>3558</v>
      </c>
      <c r="F7" s="27">
        <f>SUM(D7:E7)</f>
        <v>6923</v>
      </c>
      <c r="G7" s="13">
        <f>D7-E7</f>
        <v>-193</v>
      </c>
      <c r="H7" s="20"/>
    </row>
    <row r="8" spans="2:10" x14ac:dyDescent="0.25">
      <c r="B8" s="15" t="str">
        <f t="shared" ref="B8:B34" si="0">CHOOSE(WEEKDAY(C8),"SUN","MON","TUES","WED","THU","FRI","SAT")</f>
        <v>TUES</v>
      </c>
      <c r="C8" s="24">
        <f>C7+1</f>
        <v>44229</v>
      </c>
      <c r="D8" s="26">
        <v>5197</v>
      </c>
      <c r="E8" s="26">
        <v>4952</v>
      </c>
      <c r="F8" s="27">
        <f>SUM(D8:E8)</f>
        <v>10149</v>
      </c>
      <c r="G8" s="14">
        <f t="shared" ref="G8:G34" si="1">D8-E8</f>
        <v>245</v>
      </c>
      <c r="H8" s="20"/>
      <c r="J8" s="10"/>
    </row>
    <row r="9" spans="2:10" x14ac:dyDescent="0.25">
      <c r="B9" s="15" t="str">
        <f t="shared" si="0"/>
        <v>WED</v>
      </c>
      <c r="C9" s="24">
        <f>C8+1</f>
        <v>44230</v>
      </c>
      <c r="D9" s="26">
        <v>9437</v>
      </c>
      <c r="E9" s="26">
        <v>9364</v>
      </c>
      <c r="F9" s="27">
        <f t="shared" ref="F9:F34" si="2">SUM(D9:E9)</f>
        <v>18801</v>
      </c>
      <c r="G9" s="14">
        <f t="shared" si="1"/>
        <v>73</v>
      </c>
      <c r="H9" s="20"/>
    </row>
    <row r="10" spans="2:10" x14ac:dyDescent="0.25">
      <c r="B10" s="15" t="str">
        <f t="shared" si="0"/>
        <v>THU</v>
      </c>
      <c r="C10" s="24">
        <f t="shared" ref="C10:C33" si="3">C9+1</f>
        <v>44231</v>
      </c>
      <c r="D10" s="26">
        <v>10084</v>
      </c>
      <c r="E10" s="26">
        <v>10012</v>
      </c>
      <c r="F10" s="27">
        <f t="shared" si="2"/>
        <v>20096</v>
      </c>
      <c r="G10" s="14">
        <f t="shared" si="1"/>
        <v>72</v>
      </c>
      <c r="H10" s="20"/>
    </row>
    <row r="11" spans="2:10" x14ac:dyDescent="0.25">
      <c r="B11" s="15" t="str">
        <f t="shared" si="0"/>
        <v>FRI</v>
      </c>
      <c r="C11" s="24">
        <f t="shared" si="3"/>
        <v>44232</v>
      </c>
      <c r="D11" s="26">
        <v>10228</v>
      </c>
      <c r="E11" s="26">
        <v>10057</v>
      </c>
      <c r="F11" s="27">
        <f t="shared" si="2"/>
        <v>20285</v>
      </c>
      <c r="G11" s="14">
        <f t="shared" si="1"/>
        <v>171</v>
      </c>
      <c r="H11" s="20"/>
    </row>
    <row r="12" spans="2:10" x14ac:dyDescent="0.25">
      <c r="B12" s="15" t="str">
        <f t="shared" si="0"/>
        <v>SAT</v>
      </c>
      <c r="C12" s="24">
        <f t="shared" si="3"/>
        <v>44233</v>
      </c>
      <c r="D12" s="26">
        <v>7706</v>
      </c>
      <c r="E12" s="26">
        <v>7524</v>
      </c>
      <c r="F12" s="27">
        <f t="shared" si="2"/>
        <v>15230</v>
      </c>
      <c r="G12" s="14">
        <f t="shared" si="1"/>
        <v>182</v>
      </c>
      <c r="H12" s="20"/>
    </row>
    <row r="13" spans="2:10" x14ac:dyDescent="0.25">
      <c r="B13" s="15" t="str">
        <f t="shared" si="0"/>
        <v>SUN</v>
      </c>
      <c r="C13" s="24">
        <f t="shared" si="3"/>
        <v>44234</v>
      </c>
      <c r="D13" s="26">
        <v>4143</v>
      </c>
      <c r="E13" s="26">
        <v>3880</v>
      </c>
      <c r="F13" s="27">
        <f t="shared" si="2"/>
        <v>8023</v>
      </c>
      <c r="G13" s="14">
        <f t="shared" si="1"/>
        <v>263</v>
      </c>
      <c r="H13" s="20"/>
    </row>
    <row r="14" spans="2:10" x14ac:dyDescent="0.25">
      <c r="B14" s="15" t="str">
        <f t="shared" si="0"/>
        <v>MON</v>
      </c>
      <c r="C14" s="24">
        <f t="shared" si="3"/>
        <v>44235</v>
      </c>
      <c r="D14" s="26">
        <v>9747</v>
      </c>
      <c r="E14" s="26">
        <v>9622</v>
      </c>
      <c r="F14" s="27">
        <f t="shared" si="2"/>
        <v>19369</v>
      </c>
      <c r="G14" s="14">
        <f t="shared" si="1"/>
        <v>125</v>
      </c>
      <c r="H14" s="20"/>
    </row>
    <row r="15" spans="2:10" x14ac:dyDescent="0.25">
      <c r="B15" s="15" t="str">
        <f t="shared" si="0"/>
        <v>TUES</v>
      </c>
      <c r="C15" s="24">
        <f t="shared" si="3"/>
        <v>44236</v>
      </c>
      <c r="D15" s="26">
        <v>9540</v>
      </c>
      <c r="E15" s="26">
        <v>9485</v>
      </c>
      <c r="F15" s="27">
        <f t="shared" si="2"/>
        <v>19025</v>
      </c>
      <c r="G15" s="14">
        <f t="shared" si="1"/>
        <v>55</v>
      </c>
      <c r="H15" s="20"/>
    </row>
    <row r="16" spans="2:10" x14ac:dyDescent="0.25">
      <c r="B16" s="15" t="str">
        <f t="shared" si="0"/>
        <v>WED</v>
      </c>
      <c r="C16" s="24">
        <f t="shared" si="3"/>
        <v>44237</v>
      </c>
      <c r="D16" s="26">
        <v>10102</v>
      </c>
      <c r="E16" s="26">
        <v>9990</v>
      </c>
      <c r="F16" s="27">
        <f t="shared" si="2"/>
        <v>20092</v>
      </c>
      <c r="G16" s="14">
        <f t="shared" si="1"/>
        <v>112</v>
      </c>
      <c r="H16" s="20"/>
    </row>
    <row r="17" spans="2:10" x14ac:dyDescent="0.25">
      <c r="B17" s="15" t="str">
        <f t="shared" si="0"/>
        <v>THU</v>
      </c>
      <c r="C17" s="24">
        <f t="shared" si="3"/>
        <v>44238</v>
      </c>
      <c r="D17" s="26">
        <v>9585</v>
      </c>
      <c r="E17" s="26">
        <v>9402</v>
      </c>
      <c r="F17" s="27">
        <f t="shared" si="2"/>
        <v>18987</v>
      </c>
      <c r="G17" s="14">
        <f t="shared" si="1"/>
        <v>183</v>
      </c>
      <c r="H17" s="20"/>
    </row>
    <row r="18" spans="2:10" x14ac:dyDescent="0.25">
      <c r="B18" s="15" t="str">
        <f t="shared" si="0"/>
        <v>FRI</v>
      </c>
      <c r="C18" s="24">
        <f t="shared" si="3"/>
        <v>44239</v>
      </c>
      <c r="D18" s="26">
        <v>9868</v>
      </c>
      <c r="E18" s="26">
        <v>9914</v>
      </c>
      <c r="F18" s="27">
        <f t="shared" si="2"/>
        <v>19782</v>
      </c>
      <c r="G18" s="14">
        <f t="shared" si="1"/>
        <v>-46</v>
      </c>
      <c r="H18" s="20"/>
      <c r="J18" s="10"/>
    </row>
    <row r="19" spans="2:10" x14ac:dyDescent="0.25">
      <c r="B19" s="15" t="str">
        <f t="shared" si="0"/>
        <v>SAT</v>
      </c>
      <c r="C19" s="24">
        <f t="shared" si="3"/>
        <v>44240</v>
      </c>
      <c r="D19" s="26">
        <v>7505</v>
      </c>
      <c r="E19" s="26">
        <v>7364</v>
      </c>
      <c r="F19" s="27">
        <f t="shared" si="2"/>
        <v>14869</v>
      </c>
      <c r="G19" s="14">
        <f t="shared" si="1"/>
        <v>141</v>
      </c>
      <c r="H19" s="20"/>
      <c r="J19" s="10"/>
    </row>
    <row r="20" spans="2:10" x14ac:dyDescent="0.25">
      <c r="B20" s="15" t="str">
        <f t="shared" si="0"/>
        <v>SUN</v>
      </c>
      <c r="C20" s="24">
        <f t="shared" si="3"/>
        <v>44241</v>
      </c>
      <c r="D20" s="26">
        <v>6486</v>
      </c>
      <c r="E20" s="26">
        <v>6384</v>
      </c>
      <c r="F20" s="27">
        <f t="shared" si="2"/>
        <v>12870</v>
      </c>
      <c r="G20" s="14">
        <f t="shared" si="1"/>
        <v>102</v>
      </c>
      <c r="H20" s="20"/>
    </row>
    <row r="21" spans="2:10" x14ac:dyDescent="0.25">
      <c r="B21" s="15" t="str">
        <f t="shared" si="0"/>
        <v>MON</v>
      </c>
      <c r="C21" s="24">
        <f t="shared" si="3"/>
        <v>44242</v>
      </c>
      <c r="D21" s="26">
        <v>7600</v>
      </c>
      <c r="E21" s="26">
        <v>7296</v>
      </c>
      <c r="F21" s="27">
        <f t="shared" si="2"/>
        <v>14896</v>
      </c>
      <c r="G21" s="14">
        <f t="shared" si="1"/>
        <v>304</v>
      </c>
      <c r="H21" s="20"/>
    </row>
    <row r="22" spans="2:10" x14ac:dyDescent="0.25">
      <c r="B22" s="15" t="str">
        <f t="shared" si="0"/>
        <v>TUES</v>
      </c>
      <c r="C22" s="24">
        <f t="shared" si="3"/>
        <v>44243</v>
      </c>
      <c r="D22" s="26">
        <v>10303</v>
      </c>
      <c r="E22" s="26">
        <v>10155</v>
      </c>
      <c r="F22" s="27">
        <f t="shared" si="2"/>
        <v>20458</v>
      </c>
      <c r="G22" s="14">
        <f t="shared" si="1"/>
        <v>148</v>
      </c>
      <c r="H22" s="20"/>
    </row>
    <row r="23" spans="2:10" x14ac:dyDescent="0.25">
      <c r="B23" s="15" t="str">
        <f t="shared" si="0"/>
        <v>WED</v>
      </c>
      <c r="C23" s="24">
        <f t="shared" si="3"/>
        <v>44244</v>
      </c>
      <c r="D23" s="26">
        <v>10736</v>
      </c>
      <c r="E23" s="26">
        <v>10686</v>
      </c>
      <c r="F23" s="27">
        <f t="shared" si="2"/>
        <v>21422</v>
      </c>
      <c r="G23" s="14">
        <f t="shared" si="1"/>
        <v>50</v>
      </c>
      <c r="H23" s="20"/>
    </row>
    <row r="24" spans="2:10" x14ac:dyDescent="0.25">
      <c r="B24" s="15" t="str">
        <f t="shared" si="0"/>
        <v>THU</v>
      </c>
      <c r="C24" s="24">
        <f t="shared" si="3"/>
        <v>44245</v>
      </c>
      <c r="D24" s="26">
        <v>7699</v>
      </c>
      <c r="E24" s="26">
        <v>7653</v>
      </c>
      <c r="F24" s="27">
        <f t="shared" si="2"/>
        <v>15352</v>
      </c>
      <c r="G24" s="14">
        <f t="shared" si="1"/>
        <v>46</v>
      </c>
      <c r="H24" s="20"/>
    </row>
    <row r="25" spans="2:10" x14ac:dyDescent="0.25">
      <c r="B25" s="15" t="str">
        <f t="shared" si="0"/>
        <v>FRI</v>
      </c>
      <c r="C25" s="24">
        <f t="shared" si="3"/>
        <v>44246</v>
      </c>
      <c r="D25" s="26">
        <v>8716</v>
      </c>
      <c r="E25" s="26">
        <v>8633</v>
      </c>
      <c r="F25" s="27">
        <f t="shared" si="2"/>
        <v>17349</v>
      </c>
      <c r="G25" s="14">
        <f t="shared" si="1"/>
        <v>83</v>
      </c>
      <c r="H25" s="20"/>
    </row>
    <row r="26" spans="2:10" x14ac:dyDescent="0.25">
      <c r="B26" s="15" t="str">
        <f t="shared" si="0"/>
        <v>SAT</v>
      </c>
      <c r="C26" s="24">
        <f t="shared" si="3"/>
        <v>44247</v>
      </c>
      <c r="D26" s="26">
        <v>7513</v>
      </c>
      <c r="E26" s="26">
        <v>7465</v>
      </c>
      <c r="F26" s="27">
        <f t="shared" si="2"/>
        <v>14978</v>
      </c>
      <c r="G26" s="14">
        <f t="shared" si="1"/>
        <v>48</v>
      </c>
      <c r="H26" s="20"/>
    </row>
    <row r="27" spans="2:10" x14ac:dyDescent="0.25">
      <c r="B27" s="15" t="str">
        <f t="shared" si="0"/>
        <v>SUN</v>
      </c>
      <c r="C27" s="24">
        <f t="shared" si="3"/>
        <v>44248</v>
      </c>
      <c r="D27" s="26">
        <v>6585</v>
      </c>
      <c r="E27" s="26">
        <v>6301</v>
      </c>
      <c r="F27" s="27">
        <f t="shared" si="2"/>
        <v>12886</v>
      </c>
      <c r="G27" s="14">
        <f t="shared" si="1"/>
        <v>284</v>
      </c>
      <c r="H27" s="20"/>
    </row>
    <row r="28" spans="2:10" x14ac:dyDescent="0.25">
      <c r="B28" s="15" t="str">
        <f t="shared" si="0"/>
        <v>MON</v>
      </c>
      <c r="C28" s="24">
        <f t="shared" si="3"/>
        <v>44249</v>
      </c>
      <c r="D28" s="25">
        <v>9475</v>
      </c>
      <c r="E28" s="26">
        <v>9286</v>
      </c>
      <c r="F28" s="27">
        <f t="shared" si="2"/>
        <v>18761</v>
      </c>
      <c r="G28" s="14">
        <f t="shared" si="1"/>
        <v>189</v>
      </c>
      <c r="H28" s="20"/>
    </row>
    <row r="29" spans="2:10" x14ac:dyDescent="0.25">
      <c r="B29" s="15" t="str">
        <f t="shared" si="0"/>
        <v>TUES</v>
      </c>
      <c r="C29" s="24">
        <f t="shared" si="3"/>
        <v>44250</v>
      </c>
      <c r="D29" s="25">
        <v>10396</v>
      </c>
      <c r="E29" s="26">
        <v>10297</v>
      </c>
      <c r="F29" s="27">
        <f t="shared" si="2"/>
        <v>20693</v>
      </c>
      <c r="G29" s="14">
        <f t="shared" si="1"/>
        <v>99</v>
      </c>
      <c r="H29" s="20"/>
    </row>
    <row r="30" spans="2:10" x14ac:dyDescent="0.25">
      <c r="B30" s="15" t="str">
        <f t="shared" si="0"/>
        <v>WED</v>
      </c>
      <c r="C30" s="24">
        <f t="shared" si="3"/>
        <v>44251</v>
      </c>
      <c r="D30" s="25">
        <v>10933</v>
      </c>
      <c r="E30" s="26">
        <v>10847</v>
      </c>
      <c r="F30" s="27">
        <f t="shared" si="2"/>
        <v>21780</v>
      </c>
      <c r="G30" s="14">
        <f t="shared" si="1"/>
        <v>86</v>
      </c>
      <c r="H30" s="20"/>
    </row>
    <row r="31" spans="2:10" x14ac:dyDescent="0.25">
      <c r="B31" s="15" t="str">
        <f t="shared" si="0"/>
        <v>THU</v>
      </c>
      <c r="C31" s="24">
        <f t="shared" si="3"/>
        <v>44252</v>
      </c>
      <c r="D31" s="26">
        <v>10750</v>
      </c>
      <c r="E31" s="26">
        <v>10653</v>
      </c>
      <c r="F31" s="27">
        <f t="shared" si="2"/>
        <v>21403</v>
      </c>
      <c r="G31" s="14">
        <f t="shared" si="1"/>
        <v>97</v>
      </c>
      <c r="H31" s="20"/>
    </row>
    <row r="32" spans="2:10" x14ac:dyDescent="0.25">
      <c r="B32" s="15" t="str">
        <f t="shared" si="0"/>
        <v>FRI</v>
      </c>
      <c r="C32" s="24">
        <f t="shared" si="3"/>
        <v>44253</v>
      </c>
      <c r="D32" s="26">
        <v>11052</v>
      </c>
      <c r="E32" s="26">
        <v>11099</v>
      </c>
      <c r="F32" s="27">
        <f t="shared" si="2"/>
        <v>22151</v>
      </c>
      <c r="G32" s="14">
        <f t="shared" si="1"/>
        <v>-47</v>
      </c>
      <c r="H32" s="20"/>
    </row>
    <row r="33" spans="2:8" x14ac:dyDescent="0.25">
      <c r="B33" s="15" t="str">
        <f t="shared" si="0"/>
        <v>SAT</v>
      </c>
      <c r="C33" s="24">
        <f t="shared" si="3"/>
        <v>44254</v>
      </c>
      <c r="D33" s="26">
        <v>7099</v>
      </c>
      <c r="E33" s="26">
        <v>7050</v>
      </c>
      <c r="F33" s="27">
        <f t="shared" si="2"/>
        <v>14149</v>
      </c>
      <c r="G33" s="14">
        <f t="shared" si="1"/>
        <v>49</v>
      </c>
    </row>
    <row r="34" spans="2:8" ht="13.8" thickBot="1" x14ac:dyDescent="0.3">
      <c r="B34" s="15" t="str">
        <f t="shared" si="0"/>
        <v>SUN</v>
      </c>
      <c r="C34" s="24">
        <f>C33+1</f>
        <v>44255</v>
      </c>
      <c r="D34" s="26">
        <v>5957</v>
      </c>
      <c r="E34" s="26">
        <v>5790</v>
      </c>
      <c r="F34" s="27">
        <f t="shared" si="2"/>
        <v>11747</v>
      </c>
      <c r="G34" s="14">
        <f t="shared" si="1"/>
        <v>167</v>
      </c>
    </row>
    <row r="35" spans="2:8" ht="13.8" thickBot="1" x14ac:dyDescent="0.3">
      <c r="B35" s="32"/>
      <c r="C35" s="33" t="s">
        <v>2</v>
      </c>
      <c r="D35" s="34">
        <f>SUM(D7:D34)</f>
        <v>237807</v>
      </c>
      <c r="E35" s="34">
        <f>SUM(E7:E34)</f>
        <v>234719</v>
      </c>
      <c r="F35" s="35">
        <f>SUM(F7:F34)</f>
        <v>472526</v>
      </c>
      <c r="G35" s="21">
        <f>AVERAGE(G7:G34)</f>
        <v>110.28571428571429</v>
      </c>
    </row>
    <row r="36" spans="2:8" ht="13.8" thickBot="1" x14ac:dyDescent="0.3">
      <c r="B36" s="4"/>
      <c r="C36" s="5"/>
      <c r="D36" s="6"/>
      <c r="E36" s="6"/>
      <c r="F36" s="7"/>
      <c r="G36" s="7"/>
      <c r="H36" s="2"/>
    </row>
    <row r="37" spans="2:8" ht="13.8" thickBot="1" x14ac:dyDescent="0.3">
      <c r="B37" s="48" t="s">
        <v>9</v>
      </c>
      <c r="C37" s="49"/>
      <c r="D37" s="49"/>
      <c r="E37" s="49"/>
      <c r="F37" s="22">
        <f>F35</f>
        <v>472526</v>
      </c>
      <c r="G37" s="6"/>
    </row>
    <row r="38" spans="2:8" s="2" customFormat="1" x14ac:dyDescent="0.25">
      <c r="C38" s="8"/>
      <c r="D38" s="8"/>
      <c r="E38" s="9"/>
      <c r="F38" s="9"/>
      <c r="G38" s="9"/>
      <c r="H38" s="9"/>
    </row>
    <row r="40" spans="2:8" ht="13.5" customHeight="1" x14ac:dyDescent="0.25"/>
    <row r="42" spans="2:8" x14ac:dyDescent="0.25">
      <c r="B42" s="29"/>
      <c r="C42" s="29"/>
      <c r="D42" s="29"/>
      <c r="E42" s="29"/>
    </row>
  </sheetData>
  <mergeCells count="8">
    <mergeCell ref="B4:G4"/>
    <mergeCell ref="G5:G6"/>
    <mergeCell ref="B37:E37"/>
    <mergeCell ref="B5:B6"/>
    <mergeCell ref="C5:C6"/>
    <mergeCell ref="D5:D6"/>
    <mergeCell ref="E5:E6"/>
    <mergeCell ref="F5:F6"/>
  </mergeCells>
  <phoneticPr fontId="2" type="noConversion"/>
  <printOptions horizontalCentered="1"/>
  <pageMargins left="0.25" right="0.25" top="0.75" bottom="0.75" header="0.3" footer="0.3"/>
  <pageSetup orientation="portrait" useFirstPageNumber="1" horizontalDpi="4294967293" r:id="rId1"/>
  <headerFooter alignWithMargins="0">
    <oddFooter>Page &amp;P of &amp;N</oddFooter>
  </headerFooter>
  <ignoredErrors>
    <ignoredError sqref="F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7"/>
  <sheetViews>
    <sheetView workbookViewId="0">
      <selection activeCell="F11" sqref="F11"/>
    </sheetView>
  </sheetViews>
  <sheetFormatPr defaultColWidth="9.109375" defaultRowHeight="13.2" x14ac:dyDescent="0.25"/>
  <cols>
    <col min="1" max="1" width="9.109375" style="1"/>
    <col min="2" max="2" width="8.33203125" style="1" customWidth="1"/>
    <col min="3" max="3" width="11.44140625" style="1" customWidth="1"/>
    <col min="4" max="6" width="13" style="1" customWidth="1"/>
    <col min="7" max="7" width="10.44140625" style="1" hidden="1" customWidth="1"/>
    <col min="8" max="8" width="10.33203125" style="1" bestFit="1" customWidth="1"/>
    <col min="9" max="16384" width="9.109375" style="1"/>
  </cols>
  <sheetData>
    <row r="2" spans="2:7" x14ac:dyDescent="0.25">
      <c r="B2" s="57" t="s">
        <v>14</v>
      </c>
      <c r="C2" s="57"/>
      <c r="D2" s="57"/>
      <c r="E2" s="57"/>
      <c r="F2" s="57"/>
      <c r="G2" s="57"/>
    </row>
    <row r="3" spans="2:7" ht="11.25" customHeight="1" x14ac:dyDescent="0.25">
      <c r="B3" s="52" t="s">
        <v>0</v>
      </c>
      <c r="C3" s="52" t="s">
        <v>1</v>
      </c>
      <c r="D3" s="54" t="s">
        <v>3</v>
      </c>
      <c r="E3" s="52" t="s">
        <v>4</v>
      </c>
      <c r="F3" s="41" t="s">
        <v>10</v>
      </c>
      <c r="G3" s="52" t="s">
        <v>5</v>
      </c>
    </row>
    <row r="4" spans="2:7" x14ac:dyDescent="0.25">
      <c r="B4" s="52"/>
      <c r="C4" s="52"/>
      <c r="D4" s="54"/>
      <c r="E4" s="52"/>
      <c r="F4" s="42"/>
      <c r="G4" s="52"/>
    </row>
    <row r="5" spans="2:7" x14ac:dyDescent="0.25">
      <c r="B5" s="15" t="str">
        <f>CHOOSE(WEEKDAY(C5),"SUN","MON","TUES","WED","THU","FRI","SAT")</f>
        <v>MON</v>
      </c>
      <c r="C5" s="24">
        <v>44228</v>
      </c>
      <c r="D5" s="26">
        <v>3365</v>
      </c>
      <c r="E5" s="26">
        <v>3558</v>
      </c>
      <c r="F5" s="27">
        <f>SUM(D5:E5)</f>
        <v>6923</v>
      </c>
      <c r="G5" s="27">
        <f>D5-E5</f>
        <v>-193</v>
      </c>
    </row>
    <row r="6" spans="2:7" x14ac:dyDescent="0.25">
      <c r="B6" s="15" t="str">
        <f>CHOOSE(WEEKDAY(C6),"SUN","MON","TUES","WED","THU","FRI","SAT")</f>
        <v>TUES</v>
      </c>
      <c r="C6" s="24">
        <f>C5+1</f>
        <v>44229</v>
      </c>
      <c r="D6" s="26">
        <v>5197</v>
      </c>
      <c r="E6" s="26">
        <v>4952</v>
      </c>
      <c r="F6" s="27">
        <f t="shared" ref="F6:F24" si="0">SUM(D6:E6)</f>
        <v>10149</v>
      </c>
      <c r="G6" s="27">
        <f t="shared" ref="G6:G24" si="1">D6-E6</f>
        <v>245</v>
      </c>
    </row>
    <row r="7" spans="2:7" x14ac:dyDescent="0.25">
      <c r="B7" s="15" t="str">
        <f>CHOOSE(WEEKDAY(C7),"SUN","MON","TUES","WED","THU","FRI","SAT")</f>
        <v>WED</v>
      </c>
      <c r="C7" s="24">
        <f>C6+1</f>
        <v>44230</v>
      </c>
      <c r="D7" s="26">
        <v>9437</v>
      </c>
      <c r="E7" s="26">
        <v>9364</v>
      </c>
      <c r="F7" s="27">
        <f t="shared" si="0"/>
        <v>18801</v>
      </c>
      <c r="G7" s="27">
        <f t="shared" si="1"/>
        <v>73</v>
      </c>
    </row>
    <row r="8" spans="2:7" x14ac:dyDescent="0.25">
      <c r="B8" s="15" t="str">
        <f>CHOOSE(WEEKDAY(C8),"SUN","MON","TUES","WED","THU","FRI","SAT")</f>
        <v>THU</v>
      </c>
      <c r="C8" s="24">
        <f>C7+1</f>
        <v>44231</v>
      </c>
      <c r="D8" s="26">
        <v>10084</v>
      </c>
      <c r="E8" s="26">
        <v>10012</v>
      </c>
      <c r="F8" s="27">
        <f t="shared" si="0"/>
        <v>20096</v>
      </c>
      <c r="G8" s="27">
        <f t="shared" si="1"/>
        <v>72</v>
      </c>
    </row>
    <row r="9" spans="2:7" x14ac:dyDescent="0.25">
      <c r="B9" s="15" t="str">
        <f>CHOOSE(WEEKDAY(C9),"SUN","MON","TUES","WED","THU","FRI","SAT")</f>
        <v>FRI</v>
      </c>
      <c r="C9" s="24">
        <f>C8+1</f>
        <v>44232</v>
      </c>
      <c r="D9" s="26">
        <v>10228</v>
      </c>
      <c r="E9" s="26">
        <v>10057</v>
      </c>
      <c r="F9" s="27">
        <f t="shared" si="0"/>
        <v>20285</v>
      </c>
      <c r="G9" s="27">
        <f t="shared" si="1"/>
        <v>171</v>
      </c>
    </row>
    <row r="10" spans="2:7" x14ac:dyDescent="0.25">
      <c r="B10" s="15" t="s">
        <v>18</v>
      </c>
      <c r="C10" s="24">
        <v>44235</v>
      </c>
      <c r="D10" s="26">
        <v>9747</v>
      </c>
      <c r="E10" s="26">
        <v>9622</v>
      </c>
      <c r="F10" s="27">
        <f t="shared" si="0"/>
        <v>19369</v>
      </c>
      <c r="G10" s="27">
        <f t="shared" si="1"/>
        <v>125</v>
      </c>
    </row>
    <row r="11" spans="2:7" x14ac:dyDescent="0.25">
      <c r="B11" s="15" t="s">
        <v>19</v>
      </c>
      <c r="C11" s="24">
        <v>44236</v>
      </c>
      <c r="D11" s="26">
        <v>9540</v>
      </c>
      <c r="E11" s="26">
        <v>9485</v>
      </c>
      <c r="F11" s="27">
        <f t="shared" si="0"/>
        <v>19025</v>
      </c>
      <c r="G11" s="27">
        <f t="shared" si="1"/>
        <v>55</v>
      </c>
    </row>
    <row r="12" spans="2:7" x14ac:dyDescent="0.25">
      <c r="B12" s="15" t="s">
        <v>20</v>
      </c>
      <c r="C12" s="24">
        <v>44237</v>
      </c>
      <c r="D12" s="26">
        <v>10102</v>
      </c>
      <c r="E12" s="26">
        <v>9990</v>
      </c>
      <c r="F12" s="27">
        <f t="shared" si="0"/>
        <v>20092</v>
      </c>
      <c r="G12" s="27">
        <f t="shared" si="1"/>
        <v>112</v>
      </c>
    </row>
    <row r="13" spans="2:7" x14ac:dyDescent="0.25">
      <c r="B13" s="15" t="s">
        <v>21</v>
      </c>
      <c r="C13" s="24">
        <v>44238</v>
      </c>
      <c r="D13" s="26">
        <v>9585</v>
      </c>
      <c r="E13" s="26">
        <v>9402</v>
      </c>
      <c r="F13" s="27">
        <f t="shared" si="0"/>
        <v>18987</v>
      </c>
      <c r="G13" s="27">
        <f t="shared" si="1"/>
        <v>183</v>
      </c>
    </row>
    <row r="14" spans="2:7" x14ac:dyDescent="0.25">
      <c r="B14" s="15" t="s">
        <v>22</v>
      </c>
      <c r="C14" s="24">
        <v>44239</v>
      </c>
      <c r="D14" s="26">
        <v>9868</v>
      </c>
      <c r="E14" s="26">
        <v>9914</v>
      </c>
      <c r="F14" s="27">
        <f t="shared" si="0"/>
        <v>19782</v>
      </c>
      <c r="G14" s="27">
        <f t="shared" si="1"/>
        <v>-46</v>
      </c>
    </row>
    <row r="15" spans="2:7" x14ac:dyDescent="0.25">
      <c r="B15" s="15" t="s">
        <v>18</v>
      </c>
      <c r="C15" s="24">
        <v>44242</v>
      </c>
      <c r="D15" s="26">
        <v>7600</v>
      </c>
      <c r="E15" s="26">
        <v>7296</v>
      </c>
      <c r="F15" s="27">
        <f t="shared" si="0"/>
        <v>14896</v>
      </c>
      <c r="G15" s="27">
        <f t="shared" si="1"/>
        <v>304</v>
      </c>
    </row>
    <row r="16" spans="2:7" x14ac:dyDescent="0.25">
      <c r="B16" s="15" t="s">
        <v>19</v>
      </c>
      <c r="C16" s="24">
        <v>44243</v>
      </c>
      <c r="D16" s="26">
        <v>10303</v>
      </c>
      <c r="E16" s="26">
        <v>10155</v>
      </c>
      <c r="F16" s="27">
        <f t="shared" si="0"/>
        <v>20458</v>
      </c>
      <c r="G16" s="27">
        <f t="shared" si="1"/>
        <v>148</v>
      </c>
    </row>
    <row r="17" spans="2:7" x14ac:dyDescent="0.25">
      <c r="B17" s="15" t="s">
        <v>20</v>
      </c>
      <c r="C17" s="24">
        <v>44244</v>
      </c>
      <c r="D17" s="26">
        <v>10736</v>
      </c>
      <c r="E17" s="26">
        <v>10686</v>
      </c>
      <c r="F17" s="27">
        <f t="shared" si="0"/>
        <v>21422</v>
      </c>
      <c r="G17" s="27">
        <f t="shared" si="1"/>
        <v>50</v>
      </c>
    </row>
    <row r="18" spans="2:7" x14ac:dyDescent="0.25">
      <c r="B18" s="15" t="s">
        <v>21</v>
      </c>
      <c r="C18" s="24">
        <v>44245</v>
      </c>
      <c r="D18" s="26">
        <v>7699</v>
      </c>
      <c r="E18" s="26">
        <v>7653</v>
      </c>
      <c r="F18" s="27">
        <f t="shared" si="0"/>
        <v>15352</v>
      </c>
      <c r="G18" s="27">
        <f t="shared" si="1"/>
        <v>46</v>
      </c>
    </row>
    <row r="19" spans="2:7" x14ac:dyDescent="0.25">
      <c r="B19" s="15" t="s">
        <v>22</v>
      </c>
      <c r="C19" s="24">
        <v>44246</v>
      </c>
      <c r="D19" s="26">
        <v>8716</v>
      </c>
      <c r="E19" s="26">
        <v>8633</v>
      </c>
      <c r="F19" s="27">
        <f t="shared" si="0"/>
        <v>17349</v>
      </c>
      <c r="G19" s="27">
        <f t="shared" si="1"/>
        <v>83</v>
      </c>
    </row>
    <row r="20" spans="2:7" x14ac:dyDescent="0.25">
      <c r="B20" s="15" t="s">
        <v>18</v>
      </c>
      <c r="C20" s="24">
        <v>44249</v>
      </c>
      <c r="D20" s="25">
        <v>9475</v>
      </c>
      <c r="E20" s="26">
        <v>9286</v>
      </c>
      <c r="F20" s="27">
        <f t="shared" si="0"/>
        <v>18761</v>
      </c>
      <c r="G20" s="27">
        <f t="shared" si="1"/>
        <v>189</v>
      </c>
    </row>
    <row r="21" spans="2:7" x14ac:dyDescent="0.25">
      <c r="B21" s="15" t="s">
        <v>19</v>
      </c>
      <c r="C21" s="24">
        <v>44250</v>
      </c>
      <c r="D21" s="26">
        <v>10396</v>
      </c>
      <c r="E21" s="26">
        <v>10297</v>
      </c>
      <c r="F21" s="27">
        <f t="shared" si="0"/>
        <v>20693</v>
      </c>
      <c r="G21" s="27">
        <f t="shared" si="1"/>
        <v>99</v>
      </c>
    </row>
    <row r="22" spans="2:7" x14ac:dyDescent="0.25">
      <c r="B22" s="15" t="s">
        <v>20</v>
      </c>
      <c r="C22" s="24">
        <v>44251</v>
      </c>
      <c r="D22" s="26">
        <v>10933</v>
      </c>
      <c r="E22" s="26">
        <v>10847</v>
      </c>
      <c r="F22" s="27">
        <f t="shared" si="0"/>
        <v>21780</v>
      </c>
      <c r="G22" s="27">
        <f t="shared" si="1"/>
        <v>86</v>
      </c>
    </row>
    <row r="23" spans="2:7" x14ac:dyDescent="0.25">
      <c r="B23" s="15" t="s">
        <v>21</v>
      </c>
      <c r="C23" s="24">
        <v>44252</v>
      </c>
      <c r="D23" s="26">
        <v>10750</v>
      </c>
      <c r="E23" s="26">
        <v>10653</v>
      </c>
      <c r="F23" s="27">
        <f t="shared" si="0"/>
        <v>21403</v>
      </c>
      <c r="G23" s="27">
        <f t="shared" si="1"/>
        <v>97</v>
      </c>
    </row>
    <row r="24" spans="2:7" x14ac:dyDescent="0.25">
      <c r="B24" s="15" t="s">
        <v>22</v>
      </c>
      <c r="C24" s="24">
        <v>44253</v>
      </c>
      <c r="D24" s="26">
        <v>11052</v>
      </c>
      <c r="E24" s="26">
        <v>11099</v>
      </c>
      <c r="F24" s="27">
        <f t="shared" si="0"/>
        <v>22151</v>
      </c>
      <c r="G24" s="27">
        <f t="shared" si="1"/>
        <v>-47</v>
      </c>
    </row>
    <row r="25" spans="2:7" x14ac:dyDescent="0.25">
      <c r="B25" s="36"/>
      <c r="C25" s="30" t="s">
        <v>2</v>
      </c>
      <c r="D25" s="31">
        <f>SUM(D5:D24)</f>
        <v>184813</v>
      </c>
      <c r="E25" s="31">
        <f>SUM(E5:E24)</f>
        <v>182961</v>
      </c>
      <c r="F25" s="31">
        <f>SUM(F5:F24)</f>
        <v>367774</v>
      </c>
      <c r="G25" s="27" t="e">
        <f>#REF!-#REF!</f>
        <v>#REF!</v>
      </c>
    </row>
    <row r="26" spans="2:7" x14ac:dyDescent="0.25">
      <c r="D26" s="11"/>
      <c r="E26" s="11"/>
      <c r="F26" s="11"/>
      <c r="G26" s="37" t="e">
        <f>AVERAGE(G5:G25)</f>
        <v>#REF!</v>
      </c>
    </row>
    <row r="27" spans="2:7" x14ac:dyDescent="0.25">
      <c r="B27" s="58" t="s">
        <v>12</v>
      </c>
      <c r="C27" s="58"/>
      <c r="D27" s="58"/>
      <c r="E27" s="58"/>
      <c r="F27" s="38">
        <f>F25</f>
        <v>367774</v>
      </c>
      <c r="G27" s="11"/>
    </row>
    <row r="28" spans="2:7" x14ac:dyDescent="0.25">
      <c r="B28" s="58" t="s">
        <v>8</v>
      </c>
      <c r="C28" s="58"/>
      <c r="D28" s="58"/>
      <c r="E28" s="58"/>
      <c r="F28" s="38">
        <f>AVERAGE(F5:F24)</f>
        <v>18388.7</v>
      </c>
      <c r="G28" s="17"/>
    </row>
    <row r="29" spans="2:7" x14ac:dyDescent="0.25">
      <c r="G29" s="17"/>
    </row>
    <row r="30" spans="2:7" x14ac:dyDescent="0.25">
      <c r="B30" s="59" t="s">
        <v>15</v>
      </c>
      <c r="C30" s="60"/>
      <c r="D30" s="60"/>
      <c r="E30" s="60"/>
      <c r="F30" s="61"/>
    </row>
    <row r="31" spans="2:7" x14ac:dyDescent="0.25">
      <c r="B31" s="52" t="s">
        <v>0</v>
      </c>
      <c r="C31" s="52" t="s">
        <v>1</v>
      </c>
      <c r="D31" s="54" t="s">
        <v>3</v>
      </c>
      <c r="E31" s="54" t="s">
        <v>4</v>
      </c>
      <c r="F31" s="55" t="s">
        <v>10</v>
      </c>
      <c r="G31" s="40"/>
    </row>
    <row r="32" spans="2:7" ht="11.25" customHeight="1" x14ac:dyDescent="0.25">
      <c r="B32" s="52"/>
      <c r="C32" s="52"/>
      <c r="D32" s="54"/>
      <c r="E32" s="54"/>
      <c r="F32" s="56"/>
      <c r="G32" s="52" t="s">
        <v>5</v>
      </c>
    </row>
    <row r="33" spans="2:8" x14ac:dyDescent="0.25">
      <c r="B33" s="28" t="s">
        <v>16</v>
      </c>
      <c r="C33" s="24">
        <v>44233</v>
      </c>
      <c r="D33" s="26">
        <v>7706</v>
      </c>
      <c r="E33" s="26">
        <v>7524</v>
      </c>
      <c r="F33" s="27">
        <f t="shared" ref="F33:F40" si="2">SUM(D33:E33)</f>
        <v>15230</v>
      </c>
      <c r="G33" s="52"/>
    </row>
    <row r="34" spans="2:8" x14ac:dyDescent="0.25">
      <c r="B34" s="28" t="s">
        <v>17</v>
      </c>
      <c r="C34" s="24">
        <v>44234</v>
      </c>
      <c r="D34" s="26">
        <v>4143</v>
      </c>
      <c r="E34" s="26">
        <v>3880</v>
      </c>
      <c r="F34" s="27">
        <f t="shared" si="2"/>
        <v>8023</v>
      </c>
      <c r="G34" s="27">
        <f t="shared" ref="G34:G39" si="3">D33-E33</f>
        <v>182</v>
      </c>
    </row>
    <row r="35" spans="2:8" x14ac:dyDescent="0.25">
      <c r="B35" s="28" t="s">
        <v>16</v>
      </c>
      <c r="C35" s="24">
        <v>44240</v>
      </c>
      <c r="D35" s="25">
        <v>7505</v>
      </c>
      <c r="E35" s="26">
        <v>7364</v>
      </c>
      <c r="F35" s="27">
        <f t="shared" si="2"/>
        <v>14869</v>
      </c>
      <c r="G35" s="27">
        <f t="shared" si="3"/>
        <v>263</v>
      </c>
    </row>
    <row r="36" spans="2:8" x14ac:dyDescent="0.25">
      <c r="B36" s="28" t="s">
        <v>17</v>
      </c>
      <c r="C36" s="24">
        <v>44241</v>
      </c>
      <c r="D36" s="25">
        <v>6486</v>
      </c>
      <c r="E36" s="26">
        <v>6384</v>
      </c>
      <c r="F36" s="27">
        <f t="shared" si="2"/>
        <v>12870</v>
      </c>
      <c r="G36" s="27">
        <f t="shared" si="3"/>
        <v>141</v>
      </c>
    </row>
    <row r="37" spans="2:8" x14ac:dyDescent="0.25">
      <c r="B37" s="23" t="s">
        <v>16</v>
      </c>
      <c r="C37" s="24">
        <v>44247</v>
      </c>
      <c r="D37" s="25">
        <v>7513</v>
      </c>
      <c r="E37" s="26">
        <v>7465</v>
      </c>
      <c r="F37" s="27">
        <f t="shared" si="2"/>
        <v>14978</v>
      </c>
      <c r="G37" s="27">
        <f t="shared" si="3"/>
        <v>102</v>
      </c>
    </row>
    <row r="38" spans="2:8" x14ac:dyDescent="0.25">
      <c r="B38" s="23" t="s">
        <v>17</v>
      </c>
      <c r="C38" s="24">
        <v>44248</v>
      </c>
      <c r="D38" s="25">
        <v>6585</v>
      </c>
      <c r="E38" s="26">
        <v>6301</v>
      </c>
      <c r="F38" s="27">
        <f t="shared" si="2"/>
        <v>12886</v>
      </c>
      <c r="G38" s="27">
        <f t="shared" si="3"/>
        <v>48</v>
      </c>
    </row>
    <row r="39" spans="2:8" x14ac:dyDescent="0.25">
      <c r="B39" s="23" t="s">
        <v>16</v>
      </c>
      <c r="C39" s="24">
        <v>44254</v>
      </c>
      <c r="D39" s="25">
        <v>7099</v>
      </c>
      <c r="E39" s="26">
        <v>7050</v>
      </c>
      <c r="F39" s="27">
        <f t="shared" si="2"/>
        <v>14149</v>
      </c>
      <c r="G39" s="27">
        <f t="shared" si="3"/>
        <v>284</v>
      </c>
    </row>
    <row r="40" spans="2:8" x14ac:dyDescent="0.25">
      <c r="B40" s="23" t="s">
        <v>17</v>
      </c>
      <c r="C40" s="24">
        <v>44255</v>
      </c>
      <c r="D40" s="25">
        <v>5957</v>
      </c>
      <c r="E40" s="26">
        <v>5790</v>
      </c>
      <c r="F40" s="27">
        <f t="shared" si="2"/>
        <v>11747</v>
      </c>
      <c r="G40" s="27">
        <f>D39-E39</f>
        <v>49</v>
      </c>
    </row>
    <row r="41" spans="2:8" x14ac:dyDescent="0.25">
      <c r="B41" s="36"/>
      <c r="C41" s="30" t="s">
        <v>2</v>
      </c>
      <c r="D41" s="31">
        <f>SUM(D33:D40)</f>
        <v>52994</v>
      </c>
      <c r="E41" s="31">
        <f>SUM(E33:E40)</f>
        <v>51758</v>
      </c>
      <c r="F41" s="31">
        <f>SUM(F33:F40)</f>
        <v>104752</v>
      </c>
      <c r="G41" s="27"/>
    </row>
    <row r="42" spans="2:8" x14ac:dyDescent="0.25">
      <c r="D42" s="11"/>
      <c r="E42" s="11"/>
      <c r="F42" s="11"/>
      <c r="G42" s="31">
        <f>AVERAGE(G34:G37)</f>
        <v>172</v>
      </c>
    </row>
    <row r="43" spans="2:8" ht="16.5" customHeight="1" x14ac:dyDescent="0.25">
      <c r="B43" s="58" t="s">
        <v>13</v>
      </c>
      <c r="C43" s="58"/>
      <c r="D43" s="58"/>
      <c r="E43" s="58"/>
      <c r="F43" s="39">
        <f>F41</f>
        <v>104752</v>
      </c>
      <c r="G43" s="16"/>
    </row>
    <row r="44" spans="2:8" x14ac:dyDescent="0.25">
      <c r="B44" s="12"/>
      <c r="C44" s="12"/>
      <c r="D44" s="12"/>
      <c r="E44" s="12"/>
      <c r="F44" s="12"/>
      <c r="G44" s="19"/>
      <c r="H44" s="11"/>
    </row>
    <row r="45" spans="2:8" ht="14.25" customHeight="1" x14ac:dyDescent="0.25">
      <c r="B45" s="58" t="s">
        <v>6</v>
      </c>
      <c r="C45" s="58"/>
      <c r="D45" s="58"/>
      <c r="E45" s="58"/>
      <c r="F45" s="39">
        <f xml:space="preserve"> AVERAGE(F33,F35,F37, F39)</f>
        <v>14806.5</v>
      </c>
      <c r="G45" s="18"/>
    </row>
    <row r="46" spans="2:8" x14ac:dyDescent="0.25">
      <c r="B46" s="58" t="s">
        <v>7</v>
      </c>
      <c r="C46" s="58"/>
      <c r="D46" s="58"/>
      <c r="E46" s="58"/>
      <c r="F46" s="39">
        <f xml:space="preserve"> AVERAGE(F34,F36,F38, F40)</f>
        <v>11381.5</v>
      </c>
      <c r="G46" s="19"/>
    </row>
    <row r="47" spans="2:8" x14ac:dyDescent="0.25">
      <c r="G47" s="19"/>
    </row>
  </sheetData>
  <mergeCells count="18">
    <mergeCell ref="C3:C4"/>
    <mergeCell ref="D3:D4"/>
    <mergeCell ref="B46:E46"/>
    <mergeCell ref="B45:E45"/>
    <mergeCell ref="B31:B32"/>
    <mergeCell ref="C31:C32"/>
    <mergeCell ref="B43:E43"/>
    <mergeCell ref="B30:F30"/>
    <mergeCell ref="B2:G2"/>
    <mergeCell ref="G3:G4"/>
    <mergeCell ref="G32:G33"/>
    <mergeCell ref="E3:E4"/>
    <mergeCell ref="D31:D32"/>
    <mergeCell ref="E31:E32"/>
    <mergeCell ref="B27:E27"/>
    <mergeCell ref="B28:E28"/>
    <mergeCell ref="F31:F32"/>
    <mergeCell ref="B3:B4"/>
  </mergeCells>
  <phoneticPr fontId="2" type="noConversion"/>
  <printOptions horizontalCentered="1"/>
  <pageMargins left="0.75" right="0.75" top="1" bottom="1" header="0.5" footer="0.5"/>
  <pageSetup orientation="portrait" r:id="rId1"/>
  <headerFooter alignWithMargins="0">
    <oddFooter>Page &amp;P of &amp;N</oddFooter>
  </headerFooter>
  <ignoredErrors>
    <ignoredError sqref="F5 F33 F6:F24 F34:F40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E53303-11B7-4CE5-994F-EA31AA36D3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0d3029-f9df-404e-98fc-7004dcdec636"/>
    <ds:schemaRef ds:uri="5f7ac3ca-9ce0-489a-bc70-1e3f2f642f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2E95A0-F59E-4A75-81C7-4F640CF064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072A5C-A03E-492B-B7AE-B3B4571E746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TOTALS</vt:lpstr>
      <vt:lpstr>Weekday-Weekend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tabbott</dc:creator>
  <cp:lastModifiedBy>Yijun Ma</cp:lastModifiedBy>
  <cp:lastPrinted>2013-06-05T11:40:15Z</cp:lastPrinted>
  <dcterms:created xsi:type="dcterms:W3CDTF">2006-12-14T13:28:56Z</dcterms:created>
  <dcterms:modified xsi:type="dcterms:W3CDTF">2021-11-29T17:22:28Z</dcterms:modified>
</cp:coreProperties>
</file>