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Ridership Statistics\Staten Island Ferry\2020\Monthly\"/>
    </mc:Choice>
  </mc:AlternateContent>
  <bookViews>
    <workbookView xWindow="0" yWindow="0" windowWidth="19200" windowHeight="11580" activeTab="1"/>
  </bookViews>
  <sheets>
    <sheet name="TOTALS" sheetId="1" r:id="rId1"/>
    <sheet name="Weekday-Weeke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4" i="1" l="1"/>
  <c r="F36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F28" i="2"/>
  <c r="F44" i="2"/>
  <c r="F43" i="2"/>
  <c r="F27" i="2"/>
  <c r="E33" i="1"/>
  <c r="D3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B5" i="1"/>
  <c r="F41" i="2"/>
  <c r="F33" i="2"/>
  <c r="F34" i="2"/>
  <c r="F35" i="2"/>
  <c r="F36" i="2"/>
  <c r="F37" i="2"/>
  <c r="F38" i="2"/>
  <c r="F39" i="2"/>
  <c r="F40" i="2"/>
  <c r="F32" i="2"/>
  <c r="F2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5" i="2"/>
  <c r="E41" i="2"/>
  <c r="D41" i="2"/>
  <c r="E25" i="2"/>
  <c r="D25" i="2"/>
  <c r="B40" i="2" l="1"/>
  <c r="B24" i="2"/>
  <c r="B23" i="2"/>
  <c r="B22" i="2"/>
  <c r="B21" i="2"/>
  <c r="B20" i="2"/>
  <c r="B39" i="2"/>
  <c r="B38" i="2"/>
  <c r="B19" i="2"/>
  <c r="B18" i="2"/>
  <c r="B17" i="2"/>
  <c r="B16" i="2"/>
  <c r="B15" i="2"/>
  <c r="B37" i="2"/>
  <c r="B36" i="2"/>
  <c r="B14" i="2"/>
  <c r="B13" i="2"/>
  <c r="B12" i="2"/>
  <c r="B11" i="2"/>
  <c r="B10" i="2"/>
  <c r="B35" i="2"/>
  <c r="B34" i="2"/>
  <c r="B9" i="2"/>
  <c r="B8" i="2"/>
  <c r="B7" i="2"/>
  <c r="B6" i="2"/>
  <c r="B5" i="2"/>
  <c r="B33" i="2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</calcChain>
</file>

<file path=xl/sharedStrings.xml><?xml version="1.0" encoding="utf-8"?>
<sst xmlns="http://schemas.openxmlformats.org/spreadsheetml/2006/main" count="28" uniqueCount="15">
  <si>
    <t>Day</t>
  </si>
  <si>
    <t>Date</t>
  </si>
  <si>
    <t>WHT</t>
  </si>
  <si>
    <t>STG</t>
  </si>
  <si>
    <t>Combined TOTAL</t>
  </si>
  <si>
    <t xml:space="preserve">February 2020: WEEKDAY TOTALS </t>
  </si>
  <si>
    <t>TOTALS:</t>
  </si>
  <si>
    <t>Total Weekday Pax Count February 2020:</t>
  </si>
  <si>
    <t>Average Passengers/Weekday</t>
  </si>
  <si>
    <t xml:space="preserve">February 2020: WEEKEND TOTALS </t>
  </si>
  <si>
    <t xml:space="preserve">Average Saturday Passengers: </t>
  </si>
  <si>
    <t xml:space="preserve">Average Sunday Passengers: </t>
  </si>
  <si>
    <t>TOTAL FEBRUARY RIDERSHIP:</t>
  </si>
  <si>
    <t>SAT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</si>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</sst>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9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name val="Century Gothic"/>
      <family val="2"/>
    </font>
    <font>
      <b/>
      <sz val="11"/>
      <color theme="0"/>
      <name val="Century Gothic"/>
      <family val="2"/>
    </font>
    <font>
      <b/>
      <sz val="11"/>
      <color theme="1"/>
      <name val="Century Gothic"/>
      <family val="2"/>
    </font>
    <font>
      <b/>
      <sz val="1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4" fontId="2" fillId="0" borderId="4" xfId="0" applyNumberFormat="1" applyFont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14" fontId="2" fillId="0" borderId="18" xfId="0" applyNumberFormat="1" applyFont="1" applyBorder="1" applyAlignment="1">
      <alignment horizontal="center"/>
    </xf>
    <xf numFmtId="17" fontId="4" fillId="3" borderId="5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/>
    </xf>
    <xf numFmtId="14" fontId="3" fillId="6" borderId="18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6" borderId="17" xfId="0" applyFont="1" applyFill="1" applyBorder="1" applyAlignment="1">
      <alignment horizontal="center" vertical="center"/>
    </xf>
    <xf numFmtId="14" fontId="2" fillId="6" borderId="18" xfId="0" applyNumberFormat="1" applyFont="1" applyFill="1" applyBorder="1" applyAlignment="1">
      <alignment horizontal="center" vertical="center"/>
    </xf>
    <xf numFmtId="41" fontId="6" fillId="4" borderId="12" xfId="0" applyNumberFormat="1" applyFont="1" applyFill="1" applyBorder="1" applyAlignment="1">
      <alignment horizontal="right"/>
    </xf>
    <xf numFmtId="41" fontId="6" fillId="4" borderId="13" xfId="0" applyNumberFormat="1" applyFont="1" applyFill="1" applyBorder="1" applyAlignment="1">
      <alignment horizontal="right"/>
    </xf>
    <xf numFmtId="37" fontId="6" fillId="4" borderId="14" xfId="0" applyNumberFormat="1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right"/>
    </xf>
    <xf numFmtId="169" fontId="5" fillId="5" borderId="21" xfId="1" applyNumberFormat="1" applyFont="1" applyFill="1" applyBorder="1" applyAlignment="1">
      <alignment horizontal="center"/>
    </xf>
    <xf numFmtId="169" fontId="2" fillId="0" borderId="18" xfId="1" applyNumberFormat="1" applyFont="1" applyBorder="1" applyAlignment="1">
      <alignment horizontal="center"/>
    </xf>
    <xf numFmtId="169" fontId="2" fillId="0" borderId="4" xfId="1" applyNumberFormat="1" applyFont="1" applyBorder="1" applyAlignment="1">
      <alignment horizontal="center"/>
    </xf>
    <xf numFmtId="169" fontId="2" fillId="0" borderId="16" xfId="1" applyNumberFormat="1" applyFont="1" applyBorder="1" applyAlignment="1">
      <alignment horizontal="center"/>
    </xf>
    <xf numFmtId="169" fontId="5" fillId="5" borderId="20" xfId="1" applyNumberFormat="1" applyFont="1" applyFill="1" applyBorder="1" applyAlignment="1">
      <alignment horizontal="center"/>
    </xf>
    <xf numFmtId="169" fontId="5" fillId="5" borderId="14" xfId="1" applyNumberFormat="1" applyFont="1" applyFill="1" applyBorder="1" applyAlignment="1">
      <alignment horizontal="center"/>
    </xf>
    <xf numFmtId="169" fontId="2" fillId="0" borderId="30" xfId="1" applyNumberFormat="1" applyFont="1" applyBorder="1" applyAlignment="1">
      <alignment horizontal="center"/>
    </xf>
    <xf numFmtId="169" fontId="2" fillId="0" borderId="15" xfId="1" applyNumberFormat="1" applyFont="1" applyBorder="1" applyAlignment="1">
      <alignment horizontal="center"/>
    </xf>
    <xf numFmtId="169" fontId="5" fillId="5" borderId="3" xfId="1" applyNumberFormat="1" applyFont="1" applyFill="1" applyBorder="1" applyAlignment="1">
      <alignment horizontal="center"/>
    </xf>
    <xf numFmtId="169" fontId="2" fillId="0" borderId="18" xfId="1" applyNumberFormat="1" applyFont="1" applyBorder="1"/>
    <xf numFmtId="169" fontId="3" fillId="6" borderId="19" xfId="1" applyNumberFormat="1" applyFont="1" applyFill="1" applyBorder="1" applyAlignment="1">
      <alignment horizontal="center" vertical="center" wrapText="1"/>
    </xf>
    <xf numFmtId="169" fontId="2" fillId="0" borderId="4" xfId="1" applyNumberFormat="1" applyFont="1" applyBorder="1"/>
    <xf numFmtId="169" fontId="2" fillId="0" borderId="16" xfId="1" applyNumberFormat="1" applyFont="1" applyBorder="1"/>
    <xf numFmtId="169" fontId="3" fillId="6" borderId="22" xfId="1" applyNumberFormat="1" applyFont="1" applyFill="1" applyBorder="1" applyAlignment="1">
      <alignment horizontal="center" vertical="center" wrapText="1"/>
    </xf>
    <xf numFmtId="169" fontId="5" fillId="5" borderId="20" xfId="1" applyNumberFormat="1" applyFont="1" applyFill="1" applyBorder="1"/>
    <xf numFmtId="169" fontId="5" fillId="6" borderId="19" xfId="1" applyNumberFormat="1" applyFont="1" applyFill="1" applyBorder="1" applyAlignment="1">
      <alignment vertical="center" wrapText="1"/>
    </xf>
    <xf numFmtId="169" fontId="2" fillId="0" borderId="18" xfId="1" applyNumberFormat="1" applyFont="1" applyBorder="1" applyAlignment="1"/>
    <xf numFmtId="169" fontId="2" fillId="0" borderId="4" xfId="1" applyNumberFormat="1" applyFont="1" applyBorder="1" applyAlignment="1"/>
    <xf numFmtId="169" fontId="2" fillId="0" borderId="16" xfId="1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6"/>
  <sheetViews>
    <sheetView topLeftCell="A10" workbookViewId="0">
      <selection activeCell="F36" sqref="F36"/>
    </sheetView>
  </sheetViews>
  <sheetFormatPr defaultRowHeight="16.5" x14ac:dyDescent="0.3"/>
  <cols>
    <col min="1" max="2" width="9.140625" style="3"/>
    <col min="3" max="3" width="13" style="3" customWidth="1"/>
    <col min="4" max="5" width="12.7109375" style="3" customWidth="1"/>
    <col min="6" max="6" width="12.28515625" style="3" bestFit="1" customWidth="1"/>
    <col min="7" max="7" width="12.140625" style="3" hidden="1" customWidth="1"/>
    <col min="8" max="16384" width="9.140625" style="3"/>
  </cols>
  <sheetData>
    <row r="1" spans="2:7" ht="17.25" thickBot="1" x14ac:dyDescent="0.35"/>
    <row r="2" spans="2:7" x14ac:dyDescent="0.3">
      <c r="B2" s="17">
        <v>43862</v>
      </c>
      <c r="C2" s="18"/>
      <c r="D2" s="18"/>
      <c r="E2" s="18"/>
      <c r="F2" s="19"/>
    </row>
    <row r="3" spans="2:7" ht="34.5" customHeight="1" thickBot="1" x14ac:dyDescent="0.35">
      <c r="B3" s="20" t="s">
        <v>0</v>
      </c>
      <c r="C3" s="21" t="s">
        <v>1</v>
      </c>
      <c r="D3" s="21" t="s">
        <v>2</v>
      </c>
      <c r="E3" s="21" t="s">
        <v>3</v>
      </c>
      <c r="F3" s="22" t="s">
        <v>4</v>
      </c>
      <c r="G3" s="3" t="s">
        <v>14</v>
      </c>
    </row>
    <row r="4" spans="2:7" ht="16.5" customHeight="1" x14ac:dyDescent="0.3">
      <c r="B4" s="36" t="s">
        <v>13</v>
      </c>
      <c r="C4" s="37">
        <v>43862</v>
      </c>
      <c r="D4" s="58">
        <v>17232</v>
      </c>
      <c r="E4" s="58">
        <v>16851</v>
      </c>
      <c r="F4" s="57">
        <f>SUM(D4:E4)</f>
        <v>34083</v>
      </c>
      <c r="G4" s="3">
        <f>D4-E4</f>
        <v>381</v>
      </c>
    </row>
    <row r="5" spans="2:7" ht="17.25" customHeight="1" x14ac:dyDescent="0.3">
      <c r="B5" s="15" t="str">
        <f>CHOOSE(WEEKDAY(C5),"SUN","MON","TUE","WED","THU","FRI","SAT")</f>
        <v>SUN</v>
      </c>
      <c r="C5" s="16">
        <v>43863</v>
      </c>
      <c r="D5" s="59">
        <v>14662</v>
      </c>
      <c r="E5" s="59">
        <v>13274</v>
      </c>
      <c r="F5" s="57">
        <f t="shared" ref="F5:F32" si="0">SUM(D5:E5)</f>
        <v>27936</v>
      </c>
      <c r="G5" s="3">
        <f t="shared" ref="G5:G32" si="1">D5-E5</f>
        <v>1388</v>
      </c>
    </row>
    <row r="6" spans="2:7" x14ac:dyDescent="0.3">
      <c r="B6" s="9" t="str">
        <f t="shared" ref="B6:B32" si="2">CHOOSE(WEEKDAY(C6),"SUN","MON","TUE","WED","THU","FRI","SAT")</f>
        <v>MON</v>
      </c>
      <c r="C6" s="5">
        <v>43864</v>
      </c>
      <c r="D6" s="59">
        <v>30754</v>
      </c>
      <c r="E6" s="59">
        <v>30677</v>
      </c>
      <c r="F6" s="57">
        <f t="shared" si="0"/>
        <v>61431</v>
      </c>
      <c r="G6" s="3">
        <f t="shared" si="1"/>
        <v>77</v>
      </c>
    </row>
    <row r="7" spans="2:7" x14ac:dyDescent="0.3">
      <c r="B7" s="9" t="str">
        <f t="shared" si="2"/>
        <v>TUE</v>
      </c>
      <c r="C7" s="5">
        <v>43865</v>
      </c>
      <c r="D7" s="59">
        <v>29587</v>
      </c>
      <c r="E7" s="59">
        <v>29178</v>
      </c>
      <c r="F7" s="57">
        <f t="shared" si="0"/>
        <v>58765</v>
      </c>
      <c r="G7" s="3">
        <f t="shared" si="1"/>
        <v>409</v>
      </c>
    </row>
    <row r="8" spans="2:7" x14ac:dyDescent="0.3">
      <c r="B8" s="9" t="str">
        <f t="shared" si="2"/>
        <v>WED</v>
      </c>
      <c r="C8" s="5">
        <v>43866</v>
      </c>
      <c r="D8" s="59">
        <v>29286</v>
      </c>
      <c r="E8" s="59">
        <v>28833</v>
      </c>
      <c r="F8" s="57">
        <f t="shared" si="0"/>
        <v>58119</v>
      </c>
      <c r="G8" s="3">
        <f t="shared" si="1"/>
        <v>453</v>
      </c>
    </row>
    <row r="9" spans="2:7" x14ac:dyDescent="0.3">
      <c r="B9" s="9" t="str">
        <f t="shared" si="2"/>
        <v>THU</v>
      </c>
      <c r="C9" s="5">
        <v>43867</v>
      </c>
      <c r="D9" s="59">
        <v>27772</v>
      </c>
      <c r="E9" s="59">
        <v>27596</v>
      </c>
      <c r="F9" s="57">
        <f t="shared" si="0"/>
        <v>55368</v>
      </c>
      <c r="G9" s="3">
        <f t="shared" si="1"/>
        <v>176</v>
      </c>
    </row>
    <row r="10" spans="2:7" x14ac:dyDescent="0.3">
      <c r="B10" s="9" t="str">
        <f t="shared" si="2"/>
        <v>FRI</v>
      </c>
      <c r="C10" s="5">
        <v>43868</v>
      </c>
      <c r="D10" s="59">
        <v>27630</v>
      </c>
      <c r="E10" s="59">
        <v>27971</v>
      </c>
      <c r="F10" s="57">
        <f t="shared" si="0"/>
        <v>55601</v>
      </c>
      <c r="G10" s="3">
        <f t="shared" si="1"/>
        <v>-341</v>
      </c>
    </row>
    <row r="11" spans="2:7" x14ac:dyDescent="0.3">
      <c r="B11" s="9" t="str">
        <f t="shared" si="2"/>
        <v>SAT</v>
      </c>
      <c r="C11" s="5">
        <v>43869</v>
      </c>
      <c r="D11" s="59">
        <v>19898</v>
      </c>
      <c r="E11" s="59">
        <v>18961</v>
      </c>
      <c r="F11" s="57">
        <f t="shared" si="0"/>
        <v>38859</v>
      </c>
      <c r="G11" s="3">
        <f t="shared" si="1"/>
        <v>937</v>
      </c>
    </row>
    <row r="12" spans="2:7" x14ac:dyDescent="0.3">
      <c r="B12" s="9" t="str">
        <f t="shared" si="2"/>
        <v>SUN</v>
      </c>
      <c r="C12" s="5">
        <v>43870</v>
      </c>
      <c r="D12" s="59">
        <v>15796</v>
      </c>
      <c r="E12" s="59">
        <v>14649</v>
      </c>
      <c r="F12" s="57">
        <f t="shared" si="0"/>
        <v>30445</v>
      </c>
      <c r="G12" s="3">
        <f t="shared" si="1"/>
        <v>1147</v>
      </c>
    </row>
    <row r="13" spans="2:7" x14ac:dyDescent="0.3">
      <c r="B13" s="9" t="str">
        <f t="shared" si="2"/>
        <v>MON</v>
      </c>
      <c r="C13" s="5">
        <v>43871</v>
      </c>
      <c r="D13" s="59">
        <v>27468</v>
      </c>
      <c r="E13" s="59">
        <v>27337</v>
      </c>
      <c r="F13" s="57">
        <f t="shared" si="0"/>
        <v>54805</v>
      </c>
      <c r="G13" s="3">
        <f t="shared" si="1"/>
        <v>131</v>
      </c>
    </row>
    <row r="14" spans="2:7" x14ac:dyDescent="0.3">
      <c r="B14" s="9" t="str">
        <f t="shared" si="2"/>
        <v>TUE</v>
      </c>
      <c r="C14" s="5">
        <v>43872</v>
      </c>
      <c r="D14" s="59">
        <v>28358</v>
      </c>
      <c r="E14" s="59">
        <v>28208</v>
      </c>
      <c r="F14" s="57">
        <f t="shared" si="0"/>
        <v>56566</v>
      </c>
      <c r="G14" s="3">
        <f t="shared" si="1"/>
        <v>150</v>
      </c>
    </row>
    <row r="15" spans="2:7" x14ac:dyDescent="0.3">
      <c r="B15" s="9" t="str">
        <f t="shared" si="2"/>
        <v>WED</v>
      </c>
      <c r="C15" s="5">
        <v>43873</v>
      </c>
      <c r="D15" s="59">
        <v>30755</v>
      </c>
      <c r="E15" s="59">
        <v>28933</v>
      </c>
      <c r="F15" s="57">
        <f t="shared" si="0"/>
        <v>59688</v>
      </c>
      <c r="G15" s="3">
        <f t="shared" si="1"/>
        <v>1822</v>
      </c>
    </row>
    <row r="16" spans="2:7" x14ac:dyDescent="0.3">
      <c r="B16" s="9" t="str">
        <f t="shared" si="2"/>
        <v>THU</v>
      </c>
      <c r="C16" s="5">
        <v>43874</v>
      </c>
      <c r="D16" s="59">
        <v>30710</v>
      </c>
      <c r="E16" s="59">
        <v>27364</v>
      </c>
      <c r="F16" s="57">
        <f t="shared" si="0"/>
        <v>58074</v>
      </c>
      <c r="G16" s="3">
        <f t="shared" si="1"/>
        <v>3346</v>
      </c>
    </row>
    <row r="17" spans="2:7" x14ac:dyDescent="0.3">
      <c r="B17" s="9" t="str">
        <f t="shared" si="2"/>
        <v>FRI</v>
      </c>
      <c r="C17" s="5">
        <v>43875</v>
      </c>
      <c r="D17" s="59">
        <v>30719</v>
      </c>
      <c r="E17" s="59">
        <v>30450</v>
      </c>
      <c r="F17" s="57">
        <f t="shared" si="0"/>
        <v>61169</v>
      </c>
      <c r="G17" s="3">
        <f t="shared" si="1"/>
        <v>269</v>
      </c>
    </row>
    <row r="18" spans="2:7" x14ac:dyDescent="0.3">
      <c r="B18" s="9" t="str">
        <f t="shared" si="2"/>
        <v>SAT</v>
      </c>
      <c r="C18" s="5">
        <v>43876</v>
      </c>
      <c r="D18" s="59">
        <v>19141</v>
      </c>
      <c r="E18" s="59">
        <v>18487</v>
      </c>
      <c r="F18" s="57">
        <f t="shared" si="0"/>
        <v>37628</v>
      </c>
      <c r="G18" s="3">
        <f t="shared" si="1"/>
        <v>654</v>
      </c>
    </row>
    <row r="19" spans="2:7" x14ac:dyDescent="0.3">
      <c r="B19" s="9" t="str">
        <f t="shared" si="2"/>
        <v>SUN</v>
      </c>
      <c r="C19" s="5">
        <v>43877</v>
      </c>
      <c r="D19" s="59">
        <v>19626</v>
      </c>
      <c r="E19" s="59">
        <v>18193</v>
      </c>
      <c r="F19" s="57">
        <f t="shared" si="0"/>
        <v>37819</v>
      </c>
      <c r="G19" s="3">
        <f t="shared" si="1"/>
        <v>1433</v>
      </c>
    </row>
    <row r="20" spans="2:7" x14ac:dyDescent="0.3">
      <c r="B20" s="9" t="str">
        <f t="shared" si="2"/>
        <v>MON</v>
      </c>
      <c r="C20" s="5">
        <v>43878</v>
      </c>
      <c r="D20" s="59">
        <v>23965</v>
      </c>
      <c r="E20" s="59">
        <v>23515</v>
      </c>
      <c r="F20" s="57">
        <f t="shared" si="0"/>
        <v>47480</v>
      </c>
      <c r="G20" s="3">
        <f t="shared" si="1"/>
        <v>450</v>
      </c>
    </row>
    <row r="21" spans="2:7" x14ac:dyDescent="0.3">
      <c r="B21" s="9" t="str">
        <f t="shared" si="2"/>
        <v>TUE</v>
      </c>
      <c r="C21" s="5">
        <v>43879</v>
      </c>
      <c r="D21" s="59">
        <v>29610</v>
      </c>
      <c r="E21" s="59">
        <v>29622</v>
      </c>
      <c r="F21" s="57">
        <f t="shared" si="0"/>
        <v>59232</v>
      </c>
      <c r="G21" s="3">
        <f t="shared" si="1"/>
        <v>-12</v>
      </c>
    </row>
    <row r="22" spans="2:7" x14ac:dyDescent="0.3">
      <c r="B22" s="9" t="str">
        <f t="shared" si="2"/>
        <v>WED</v>
      </c>
      <c r="C22" s="5">
        <v>43880</v>
      </c>
      <c r="D22" s="59">
        <v>33242</v>
      </c>
      <c r="E22" s="59">
        <v>32926</v>
      </c>
      <c r="F22" s="57">
        <f t="shared" si="0"/>
        <v>66168</v>
      </c>
      <c r="G22" s="3">
        <f t="shared" si="1"/>
        <v>316</v>
      </c>
    </row>
    <row r="23" spans="2:7" x14ac:dyDescent="0.3">
      <c r="B23" s="9" t="str">
        <f t="shared" si="2"/>
        <v>THU</v>
      </c>
      <c r="C23" s="5">
        <v>43881</v>
      </c>
      <c r="D23" s="59">
        <v>30601</v>
      </c>
      <c r="E23" s="59">
        <v>30592</v>
      </c>
      <c r="F23" s="57">
        <f t="shared" si="0"/>
        <v>61193</v>
      </c>
      <c r="G23" s="3">
        <f t="shared" si="1"/>
        <v>9</v>
      </c>
    </row>
    <row r="24" spans="2:7" x14ac:dyDescent="0.3">
      <c r="B24" s="9" t="str">
        <f t="shared" si="2"/>
        <v>FRI</v>
      </c>
      <c r="C24" s="5">
        <v>43882</v>
      </c>
      <c r="D24" s="59">
        <v>29568</v>
      </c>
      <c r="E24" s="59">
        <v>29861</v>
      </c>
      <c r="F24" s="57">
        <f t="shared" si="0"/>
        <v>59429</v>
      </c>
      <c r="G24" s="3">
        <f t="shared" si="1"/>
        <v>-293</v>
      </c>
    </row>
    <row r="25" spans="2:7" x14ac:dyDescent="0.3">
      <c r="B25" s="9" t="str">
        <f t="shared" si="2"/>
        <v>SAT</v>
      </c>
      <c r="C25" s="5">
        <v>43883</v>
      </c>
      <c r="D25" s="59">
        <v>21343</v>
      </c>
      <c r="E25" s="59">
        <v>21091</v>
      </c>
      <c r="F25" s="57">
        <f t="shared" si="0"/>
        <v>42434</v>
      </c>
      <c r="G25" s="3">
        <f t="shared" si="1"/>
        <v>252</v>
      </c>
    </row>
    <row r="26" spans="2:7" x14ac:dyDescent="0.3">
      <c r="B26" s="9" t="str">
        <f t="shared" si="2"/>
        <v>SUN</v>
      </c>
      <c r="C26" s="5">
        <v>43884</v>
      </c>
      <c r="D26" s="59">
        <v>18351</v>
      </c>
      <c r="E26" s="59">
        <v>16946</v>
      </c>
      <c r="F26" s="57">
        <f t="shared" si="0"/>
        <v>35297</v>
      </c>
      <c r="G26" s="3">
        <f t="shared" si="1"/>
        <v>1405</v>
      </c>
    </row>
    <row r="27" spans="2:7" x14ac:dyDescent="0.3">
      <c r="B27" s="9" t="str">
        <f t="shared" si="2"/>
        <v>MON</v>
      </c>
      <c r="C27" s="5">
        <v>43885</v>
      </c>
      <c r="D27" s="59">
        <v>31227</v>
      </c>
      <c r="E27" s="59">
        <v>31173</v>
      </c>
      <c r="F27" s="57">
        <f t="shared" si="0"/>
        <v>62400</v>
      </c>
      <c r="G27" s="3">
        <f t="shared" si="1"/>
        <v>54</v>
      </c>
    </row>
    <row r="28" spans="2:7" x14ac:dyDescent="0.3">
      <c r="B28" s="9" t="str">
        <f t="shared" si="2"/>
        <v>TUE</v>
      </c>
      <c r="C28" s="5">
        <v>43886</v>
      </c>
      <c r="D28" s="59">
        <v>29325</v>
      </c>
      <c r="E28" s="59">
        <v>28949</v>
      </c>
      <c r="F28" s="57">
        <f t="shared" si="0"/>
        <v>58274</v>
      </c>
      <c r="G28" s="3">
        <f t="shared" si="1"/>
        <v>376</v>
      </c>
    </row>
    <row r="29" spans="2:7" x14ac:dyDescent="0.3">
      <c r="B29" s="9" t="str">
        <f t="shared" si="2"/>
        <v>WED</v>
      </c>
      <c r="C29" s="5">
        <v>43887</v>
      </c>
      <c r="D29" s="59">
        <v>28981</v>
      </c>
      <c r="E29" s="59">
        <v>28768</v>
      </c>
      <c r="F29" s="57">
        <f t="shared" si="0"/>
        <v>57749</v>
      </c>
      <c r="G29" s="3">
        <f t="shared" si="1"/>
        <v>213</v>
      </c>
    </row>
    <row r="30" spans="2:7" x14ac:dyDescent="0.3">
      <c r="B30" s="9" t="str">
        <f t="shared" si="2"/>
        <v>THU</v>
      </c>
      <c r="C30" s="5">
        <v>43888</v>
      </c>
      <c r="D30" s="59">
        <v>30112</v>
      </c>
      <c r="E30" s="59">
        <v>29934</v>
      </c>
      <c r="F30" s="57">
        <f t="shared" si="0"/>
        <v>60046</v>
      </c>
      <c r="G30" s="3">
        <f t="shared" si="1"/>
        <v>178</v>
      </c>
    </row>
    <row r="31" spans="2:7" x14ac:dyDescent="0.3">
      <c r="B31" s="9" t="str">
        <f t="shared" si="2"/>
        <v>FRI</v>
      </c>
      <c r="C31" s="5">
        <v>43889</v>
      </c>
      <c r="D31" s="59">
        <v>30278</v>
      </c>
      <c r="E31" s="59">
        <v>30842</v>
      </c>
      <c r="F31" s="57">
        <f t="shared" si="0"/>
        <v>61120</v>
      </c>
      <c r="G31" s="3">
        <f t="shared" si="1"/>
        <v>-564</v>
      </c>
    </row>
    <row r="32" spans="2:7" ht="17.25" thickBot="1" x14ac:dyDescent="0.35">
      <c r="B32" s="10" t="str">
        <f t="shared" si="2"/>
        <v>SAT</v>
      </c>
      <c r="C32" s="23">
        <v>43890</v>
      </c>
      <c r="D32" s="60">
        <v>18217</v>
      </c>
      <c r="E32" s="60">
        <v>17497</v>
      </c>
      <c r="F32" s="57">
        <f t="shared" si="0"/>
        <v>35714</v>
      </c>
      <c r="G32" s="3">
        <f t="shared" si="1"/>
        <v>720</v>
      </c>
    </row>
    <row r="33" spans="3:6" ht="17.25" thickBot="1" x14ac:dyDescent="0.35">
      <c r="C33" s="24" t="s">
        <v>6</v>
      </c>
      <c r="D33" s="46">
        <f>SUM(D4:D32)</f>
        <v>754214</v>
      </c>
      <c r="E33" s="46">
        <f>SUM(E4:E32)</f>
        <v>738678</v>
      </c>
      <c r="F33" s="42">
        <f>SUM(F4:F32)</f>
        <v>1492892</v>
      </c>
    </row>
    <row r="35" spans="3:6" ht="17.25" thickBot="1" x14ac:dyDescent="0.35"/>
    <row r="36" spans="3:6" ht="17.25" thickBot="1" x14ac:dyDescent="0.35">
      <c r="C36" s="11" t="s">
        <v>12</v>
      </c>
      <c r="D36" s="12"/>
      <c r="E36" s="12"/>
      <c r="F36" s="47">
        <f>F33</f>
        <v>1492892</v>
      </c>
    </row>
  </sheetData>
  <mergeCells count="2">
    <mergeCell ref="B2:F2"/>
    <mergeCell ref="C36:E36"/>
  </mergeCells>
  <pageMargins left="0.7" right="0.7" top="0.75" bottom="0.75" header="0.3" footer="0.3"/>
  <pageSetup orientation="portrait" r:id="rId1"/>
  <ignoredErrors>
    <ignoredError sqref="F4:F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4"/>
  <sheetViews>
    <sheetView tabSelected="1" topLeftCell="A16" workbookViewId="0">
      <selection activeCell="H42" sqref="H42"/>
    </sheetView>
  </sheetViews>
  <sheetFormatPr defaultRowHeight="16.5" x14ac:dyDescent="0.3"/>
  <cols>
    <col min="1" max="2" width="9.140625" style="2"/>
    <col min="3" max="3" width="14.7109375" style="2" customWidth="1"/>
    <col min="4" max="5" width="12.7109375" style="2" customWidth="1"/>
    <col min="6" max="6" width="12.7109375" style="3" customWidth="1"/>
    <col min="7" max="7" width="7.140625" style="2" customWidth="1"/>
    <col min="8" max="11" width="9.140625" style="2"/>
    <col min="12" max="12" width="11" style="2" bestFit="1" customWidth="1"/>
    <col min="13" max="16384" width="9.140625" style="2"/>
  </cols>
  <sheetData>
    <row r="2" spans="2:7" ht="17.25" thickBot="1" x14ac:dyDescent="0.35"/>
    <row r="3" spans="2:7" x14ac:dyDescent="0.3">
      <c r="B3" s="6" t="s">
        <v>5</v>
      </c>
      <c r="C3" s="7"/>
      <c r="D3" s="7"/>
      <c r="E3" s="7"/>
      <c r="F3" s="8"/>
      <c r="G3" s="4"/>
    </row>
    <row r="4" spans="2:7" ht="36.75" customHeight="1" thickBot="1" x14ac:dyDescent="0.35">
      <c r="B4" s="20" t="s">
        <v>0</v>
      </c>
      <c r="C4" s="21" t="s">
        <v>1</v>
      </c>
      <c r="D4" s="21" t="s">
        <v>2</v>
      </c>
      <c r="E4" s="21" t="s">
        <v>3</v>
      </c>
      <c r="F4" s="22" t="s">
        <v>4</v>
      </c>
      <c r="G4" s="1"/>
    </row>
    <row r="5" spans="2:7" x14ac:dyDescent="0.3">
      <c r="B5" s="33" t="str">
        <f>CHOOSE(WEEKDAY(C5),"SUN","MON","TUE","WED","THU","FRI","SAT")</f>
        <v>MON</v>
      </c>
      <c r="C5" s="16">
        <v>43864</v>
      </c>
      <c r="D5" s="43">
        <v>30754</v>
      </c>
      <c r="E5" s="43">
        <v>30677</v>
      </c>
      <c r="F5" s="48">
        <f>SUM(D5:E5)</f>
        <v>61431</v>
      </c>
    </row>
    <row r="6" spans="2:7" x14ac:dyDescent="0.3">
      <c r="B6" s="34" t="str">
        <f>CHOOSE(WEEKDAY(C6),"SUN","MON","TUE","WED","THU","FRI","SAT")</f>
        <v>TUE</v>
      </c>
      <c r="C6" s="5">
        <v>43865</v>
      </c>
      <c r="D6" s="44">
        <v>29587</v>
      </c>
      <c r="E6" s="44">
        <v>29178</v>
      </c>
      <c r="F6" s="48">
        <f t="shared" ref="F6:F24" si="0">SUM(D6:E6)</f>
        <v>58765</v>
      </c>
    </row>
    <row r="7" spans="2:7" x14ac:dyDescent="0.3">
      <c r="B7" s="34" t="str">
        <f>CHOOSE(WEEKDAY(C7),"SUN","MON","TUE","WED","THU","FRI","SAT")</f>
        <v>WED</v>
      </c>
      <c r="C7" s="5">
        <v>43866</v>
      </c>
      <c r="D7" s="44">
        <v>29286</v>
      </c>
      <c r="E7" s="44">
        <v>28833</v>
      </c>
      <c r="F7" s="48">
        <f t="shared" si="0"/>
        <v>58119</v>
      </c>
    </row>
    <row r="8" spans="2:7" x14ac:dyDescent="0.3">
      <c r="B8" s="34" t="str">
        <f>CHOOSE(WEEKDAY(C8),"SUN","MON","TUE","WED","THU","FRI","SAT")</f>
        <v>THU</v>
      </c>
      <c r="C8" s="5">
        <v>43867</v>
      </c>
      <c r="D8" s="44">
        <v>27772</v>
      </c>
      <c r="E8" s="44">
        <v>27596</v>
      </c>
      <c r="F8" s="48">
        <f t="shared" si="0"/>
        <v>55368</v>
      </c>
    </row>
    <row r="9" spans="2:7" x14ac:dyDescent="0.3">
      <c r="B9" s="34" t="str">
        <f>CHOOSE(WEEKDAY(C9),"SUN","MON","TUE","WED","THU","FRI","SAT")</f>
        <v>FRI</v>
      </c>
      <c r="C9" s="5">
        <v>43868</v>
      </c>
      <c r="D9" s="44">
        <v>27630</v>
      </c>
      <c r="E9" s="44">
        <v>27971</v>
      </c>
      <c r="F9" s="48">
        <f t="shared" si="0"/>
        <v>55601</v>
      </c>
    </row>
    <row r="10" spans="2:7" x14ac:dyDescent="0.3">
      <c r="B10" s="34" t="str">
        <f>CHOOSE(WEEKDAY(C10),"SUN","MON","TUE","WED","THU","FRI","SAT")</f>
        <v>MON</v>
      </c>
      <c r="C10" s="5">
        <v>43871</v>
      </c>
      <c r="D10" s="44">
        <v>27468</v>
      </c>
      <c r="E10" s="44">
        <v>27337</v>
      </c>
      <c r="F10" s="48">
        <f t="shared" si="0"/>
        <v>54805</v>
      </c>
    </row>
    <row r="11" spans="2:7" x14ac:dyDescent="0.3">
      <c r="B11" s="34" t="str">
        <f>CHOOSE(WEEKDAY(C11),"SUN","MON","TUE","WED","THU","FRI","SAT")</f>
        <v>TUE</v>
      </c>
      <c r="C11" s="5">
        <v>43872</v>
      </c>
      <c r="D11" s="44">
        <v>28358</v>
      </c>
      <c r="E11" s="44">
        <v>28208</v>
      </c>
      <c r="F11" s="48">
        <f t="shared" si="0"/>
        <v>56566</v>
      </c>
    </row>
    <row r="12" spans="2:7" x14ac:dyDescent="0.3">
      <c r="B12" s="34" t="str">
        <f>CHOOSE(WEEKDAY(C12),"SUN","MON","TUE","WED","THU","FRI","SAT")</f>
        <v>WED</v>
      </c>
      <c r="C12" s="5">
        <v>43873</v>
      </c>
      <c r="D12" s="44">
        <v>30755</v>
      </c>
      <c r="E12" s="44">
        <v>28933</v>
      </c>
      <c r="F12" s="48">
        <f t="shared" si="0"/>
        <v>59688</v>
      </c>
    </row>
    <row r="13" spans="2:7" x14ac:dyDescent="0.3">
      <c r="B13" s="34" t="str">
        <f>CHOOSE(WEEKDAY(C13),"SUN","MON","TUE","WED","THU","FRI","SAT")</f>
        <v>THU</v>
      </c>
      <c r="C13" s="5">
        <v>43874</v>
      </c>
      <c r="D13" s="44">
        <v>30710</v>
      </c>
      <c r="E13" s="44">
        <v>27364</v>
      </c>
      <c r="F13" s="48">
        <f t="shared" si="0"/>
        <v>58074</v>
      </c>
    </row>
    <row r="14" spans="2:7" x14ac:dyDescent="0.3">
      <c r="B14" s="34" t="str">
        <f>CHOOSE(WEEKDAY(C14),"SUN","MON","TUE","WED","THU","FRI","SAT")</f>
        <v>FRI</v>
      </c>
      <c r="C14" s="5">
        <v>43875</v>
      </c>
      <c r="D14" s="44">
        <v>30719</v>
      </c>
      <c r="E14" s="44">
        <v>30450</v>
      </c>
      <c r="F14" s="48">
        <f t="shared" si="0"/>
        <v>61169</v>
      </c>
    </row>
    <row r="15" spans="2:7" x14ac:dyDescent="0.3">
      <c r="B15" s="34" t="str">
        <f>CHOOSE(WEEKDAY(C15),"SUN","MON","TUE","WED","THU","FRI","SAT")</f>
        <v>MON</v>
      </c>
      <c r="C15" s="5">
        <v>43878</v>
      </c>
      <c r="D15" s="44">
        <v>23965</v>
      </c>
      <c r="E15" s="44">
        <v>23515</v>
      </c>
      <c r="F15" s="48">
        <f t="shared" si="0"/>
        <v>47480</v>
      </c>
    </row>
    <row r="16" spans="2:7" x14ac:dyDescent="0.3">
      <c r="B16" s="34" t="str">
        <f>CHOOSE(WEEKDAY(C16),"SUN","MON","TUE","WED","THU","FRI","SAT")</f>
        <v>TUE</v>
      </c>
      <c r="C16" s="5">
        <v>43879</v>
      </c>
      <c r="D16" s="44">
        <v>29610</v>
      </c>
      <c r="E16" s="44">
        <v>29622</v>
      </c>
      <c r="F16" s="48">
        <f t="shared" si="0"/>
        <v>59232</v>
      </c>
    </row>
    <row r="17" spans="2:6" x14ac:dyDescent="0.3">
      <c r="B17" s="34" t="str">
        <f>CHOOSE(WEEKDAY(C17),"SUN","MON","TUE","WED","THU","FRI","SAT")</f>
        <v>WED</v>
      </c>
      <c r="C17" s="5">
        <v>43880</v>
      </c>
      <c r="D17" s="44">
        <v>33242</v>
      </c>
      <c r="E17" s="44">
        <v>32926</v>
      </c>
      <c r="F17" s="48">
        <f t="shared" si="0"/>
        <v>66168</v>
      </c>
    </row>
    <row r="18" spans="2:6" x14ac:dyDescent="0.3">
      <c r="B18" s="34" t="str">
        <f>CHOOSE(WEEKDAY(C18),"SUN","MON","TUE","WED","THU","FRI","SAT")</f>
        <v>THU</v>
      </c>
      <c r="C18" s="5">
        <v>43881</v>
      </c>
      <c r="D18" s="44">
        <v>30601</v>
      </c>
      <c r="E18" s="44">
        <v>30592</v>
      </c>
      <c r="F18" s="48">
        <f t="shared" si="0"/>
        <v>61193</v>
      </c>
    </row>
    <row r="19" spans="2:6" x14ac:dyDescent="0.3">
      <c r="B19" s="34" t="str">
        <f>CHOOSE(WEEKDAY(C19),"SUN","MON","TUE","WED","THU","FRI","SAT")</f>
        <v>FRI</v>
      </c>
      <c r="C19" s="5">
        <v>43882</v>
      </c>
      <c r="D19" s="44">
        <v>29568</v>
      </c>
      <c r="E19" s="44">
        <v>29861</v>
      </c>
      <c r="F19" s="48">
        <f t="shared" si="0"/>
        <v>59429</v>
      </c>
    </row>
    <row r="20" spans="2:6" x14ac:dyDescent="0.3">
      <c r="B20" s="34" t="str">
        <f>CHOOSE(WEEKDAY(C20),"SUN","MON","TUE","WED","THU","FRI","SAT")</f>
        <v>MON</v>
      </c>
      <c r="C20" s="5">
        <v>43885</v>
      </c>
      <c r="D20" s="44">
        <v>31227</v>
      </c>
      <c r="E20" s="44">
        <v>31173</v>
      </c>
      <c r="F20" s="48">
        <f t="shared" si="0"/>
        <v>62400</v>
      </c>
    </row>
    <row r="21" spans="2:6" x14ac:dyDescent="0.3">
      <c r="B21" s="34" t="str">
        <f>CHOOSE(WEEKDAY(C21),"SUN","MON","TUE","WED","THU","FRI","SAT")</f>
        <v>TUE</v>
      </c>
      <c r="C21" s="5">
        <v>43886</v>
      </c>
      <c r="D21" s="44">
        <v>29325</v>
      </c>
      <c r="E21" s="44">
        <v>28949</v>
      </c>
      <c r="F21" s="48">
        <f t="shared" si="0"/>
        <v>58274</v>
      </c>
    </row>
    <row r="22" spans="2:6" x14ac:dyDescent="0.3">
      <c r="B22" s="34" t="str">
        <f>CHOOSE(WEEKDAY(C22),"SUN","MON","TUE","WED","THU","FRI","SAT")</f>
        <v>WED</v>
      </c>
      <c r="C22" s="5">
        <v>43887</v>
      </c>
      <c r="D22" s="44">
        <v>28981</v>
      </c>
      <c r="E22" s="44">
        <v>28768</v>
      </c>
      <c r="F22" s="48">
        <f t="shared" si="0"/>
        <v>57749</v>
      </c>
    </row>
    <row r="23" spans="2:6" x14ac:dyDescent="0.3">
      <c r="B23" s="34" t="str">
        <f>CHOOSE(WEEKDAY(C23),"SUN","MON","TUE","WED","THU","FRI","SAT")</f>
        <v>THU</v>
      </c>
      <c r="C23" s="5">
        <v>43888</v>
      </c>
      <c r="D23" s="44">
        <v>30112</v>
      </c>
      <c r="E23" s="44">
        <v>29934</v>
      </c>
      <c r="F23" s="48">
        <f t="shared" si="0"/>
        <v>60046</v>
      </c>
    </row>
    <row r="24" spans="2:6" ht="17.25" thickBot="1" x14ac:dyDescent="0.35">
      <c r="B24" s="35" t="str">
        <f>CHOOSE(WEEKDAY(C24),"SUN","MON","TUE","WED","THU","FRI","SAT")</f>
        <v>FRI</v>
      </c>
      <c r="C24" s="23">
        <v>43889</v>
      </c>
      <c r="D24" s="45">
        <v>30278</v>
      </c>
      <c r="E24" s="45">
        <v>30842</v>
      </c>
      <c r="F24" s="49">
        <f t="shared" si="0"/>
        <v>61120</v>
      </c>
    </row>
    <row r="25" spans="2:6" ht="17.25" thickBot="1" x14ac:dyDescent="0.35">
      <c r="C25" s="41" t="s">
        <v>6</v>
      </c>
      <c r="D25" s="46">
        <f>SUM(D5:D24)</f>
        <v>589948</v>
      </c>
      <c r="E25" s="46">
        <f>SUM(E5:E24)</f>
        <v>582729</v>
      </c>
      <c r="F25" s="42">
        <f>SUM(F5:F24)</f>
        <v>1172677</v>
      </c>
    </row>
    <row r="26" spans="2:6" ht="17.25" thickBot="1" x14ac:dyDescent="0.35"/>
    <row r="27" spans="2:6" ht="17.25" thickBot="1" x14ac:dyDescent="0.35">
      <c r="B27" s="11" t="s">
        <v>7</v>
      </c>
      <c r="C27" s="12"/>
      <c r="D27" s="12"/>
      <c r="E27" s="12"/>
      <c r="F27" s="47">
        <f>F25</f>
        <v>1172677</v>
      </c>
    </row>
    <row r="28" spans="2:6" ht="17.25" thickBot="1" x14ac:dyDescent="0.35">
      <c r="B28" s="13" t="s">
        <v>8</v>
      </c>
      <c r="C28" s="14"/>
      <c r="D28" s="14"/>
      <c r="E28" s="14"/>
      <c r="F28" s="50">
        <f>AVERAGE(F5:F24)</f>
        <v>58633.85</v>
      </c>
    </row>
    <row r="29" spans="2:6" ht="17.25" thickBot="1" x14ac:dyDescent="0.35"/>
    <row r="30" spans="2:6" ht="17.25" thickBot="1" x14ac:dyDescent="0.35">
      <c r="B30" s="25" t="s">
        <v>9</v>
      </c>
      <c r="C30" s="26"/>
      <c r="D30" s="26"/>
      <c r="E30" s="26"/>
      <c r="F30" s="27"/>
    </row>
    <row r="31" spans="2:6" ht="29.25" thickBot="1" x14ac:dyDescent="0.35">
      <c r="B31" s="28" t="s">
        <v>0</v>
      </c>
      <c r="C31" s="29" t="s">
        <v>1</v>
      </c>
      <c r="D31" s="29" t="s">
        <v>2</v>
      </c>
      <c r="E31" s="29" t="s">
        <v>3</v>
      </c>
      <c r="F31" s="30" t="s">
        <v>4</v>
      </c>
    </row>
    <row r="32" spans="2:6" x14ac:dyDescent="0.3">
      <c r="B32" s="31" t="s">
        <v>13</v>
      </c>
      <c r="C32" s="32">
        <v>43862</v>
      </c>
      <c r="D32" s="51">
        <v>17232</v>
      </c>
      <c r="E32" s="51">
        <v>16851</v>
      </c>
      <c r="F32" s="52">
        <f>SUM(D32:E32)</f>
        <v>34083</v>
      </c>
    </row>
    <row r="33" spans="2:6" x14ac:dyDescent="0.3">
      <c r="B33" s="15" t="str">
        <f>CHOOSE(WEEKDAY(C33),"SUN","MON","TUE","WED","THU","FRI","SAT")</f>
        <v>SUN</v>
      </c>
      <c r="C33" s="16">
        <v>43863</v>
      </c>
      <c r="D33" s="53">
        <v>14662</v>
      </c>
      <c r="E33" s="53">
        <v>13274</v>
      </c>
      <c r="F33" s="52">
        <f t="shared" ref="F33:F40" si="1">SUM(D33:E33)</f>
        <v>27936</v>
      </c>
    </row>
    <row r="34" spans="2:6" x14ac:dyDescent="0.3">
      <c r="B34" s="9" t="str">
        <f>CHOOSE(WEEKDAY(C34),"SUN","MON","TUE","WED","THU","FRI","SAT")</f>
        <v>SAT</v>
      </c>
      <c r="C34" s="5">
        <v>43869</v>
      </c>
      <c r="D34" s="53">
        <v>19898</v>
      </c>
      <c r="E34" s="53">
        <v>18961</v>
      </c>
      <c r="F34" s="52">
        <f t="shared" si="1"/>
        <v>38859</v>
      </c>
    </row>
    <row r="35" spans="2:6" x14ac:dyDescent="0.3">
      <c r="B35" s="9" t="str">
        <f>CHOOSE(WEEKDAY(C35),"SUN","MON","TUE","WED","THU","FRI","SAT")</f>
        <v>SUN</v>
      </c>
      <c r="C35" s="5">
        <v>43870</v>
      </c>
      <c r="D35" s="53">
        <v>15796</v>
      </c>
      <c r="E35" s="53">
        <v>14649</v>
      </c>
      <c r="F35" s="52">
        <f t="shared" si="1"/>
        <v>30445</v>
      </c>
    </row>
    <row r="36" spans="2:6" x14ac:dyDescent="0.3">
      <c r="B36" s="9" t="str">
        <f>CHOOSE(WEEKDAY(C36),"SUN","MON","TUE","WED","THU","FRI","SAT")</f>
        <v>SAT</v>
      </c>
      <c r="C36" s="5">
        <v>43876</v>
      </c>
      <c r="D36" s="53">
        <v>19141</v>
      </c>
      <c r="E36" s="53">
        <v>18487</v>
      </c>
      <c r="F36" s="52">
        <f t="shared" si="1"/>
        <v>37628</v>
      </c>
    </row>
    <row r="37" spans="2:6" x14ac:dyDescent="0.3">
      <c r="B37" s="9" t="str">
        <f>CHOOSE(WEEKDAY(C37),"SUN","MON","TUE","WED","THU","FRI","SAT")</f>
        <v>SUN</v>
      </c>
      <c r="C37" s="5">
        <v>43877</v>
      </c>
      <c r="D37" s="53">
        <v>19626</v>
      </c>
      <c r="E37" s="53">
        <v>18193</v>
      </c>
      <c r="F37" s="52">
        <f t="shared" si="1"/>
        <v>37819</v>
      </c>
    </row>
    <row r="38" spans="2:6" x14ac:dyDescent="0.3">
      <c r="B38" s="9" t="str">
        <f>CHOOSE(WEEKDAY(C38),"SUN","MON","TUE","WED","THU","FRI","SAT")</f>
        <v>SAT</v>
      </c>
      <c r="C38" s="5">
        <v>43883</v>
      </c>
      <c r="D38" s="53">
        <v>21343</v>
      </c>
      <c r="E38" s="53">
        <v>21091</v>
      </c>
      <c r="F38" s="52">
        <f t="shared" si="1"/>
        <v>42434</v>
      </c>
    </row>
    <row r="39" spans="2:6" x14ac:dyDescent="0.3">
      <c r="B39" s="9" t="str">
        <f>CHOOSE(WEEKDAY(C39),"SUN","MON","TUE","WED","THU","FRI","SAT")</f>
        <v>SUN</v>
      </c>
      <c r="C39" s="5">
        <v>43884</v>
      </c>
      <c r="D39" s="53">
        <v>18351</v>
      </c>
      <c r="E39" s="53">
        <v>16946</v>
      </c>
      <c r="F39" s="52">
        <f t="shared" si="1"/>
        <v>35297</v>
      </c>
    </row>
    <row r="40" spans="2:6" ht="17.25" thickBot="1" x14ac:dyDescent="0.35">
      <c r="B40" s="10" t="str">
        <f t="shared" ref="B40" si="2">CHOOSE(WEEKDAY(C40),"SUN","MON","TUE","WED","THU","FRI","SAT")</f>
        <v>SAT</v>
      </c>
      <c r="C40" s="23">
        <v>43890</v>
      </c>
      <c r="D40" s="54">
        <v>18217</v>
      </c>
      <c r="E40" s="54">
        <v>17497</v>
      </c>
      <c r="F40" s="55">
        <f t="shared" si="1"/>
        <v>35714</v>
      </c>
    </row>
    <row r="41" spans="2:6" ht="17.25" thickBot="1" x14ac:dyDescent="0.35">
      <c r="C41" s="41" t="s">
        <v>6</v>
      </c>
      <c r="D41" s="56">
        <f>SUM(D32:D40)</f>
        <v>164266</v>
      </c>
      <c r="E41" s="56">
        <f>SUM(E32:E40)</f>
        <v>155949</v>
      </c>
      <c r="F41" s="42">
        <f>SUM(F32:F40)</f>
        <v>320215</v>
      </c>
    </row>
    <row r="42" spans="2:6" ht="17.25" thickBot="1" x14ac:dyDescent="0.35"/>
    <row r="43" spans="2:6" ht="17.25" thickBot="1" x14ac:dyDescent="0.35">
      <c r="B43" s="38" t="s">
        <v>10</v>
      </c>
      <c r="C43" s="39"/>
      <c r="D43" s="39"/>
      <c r="E43" s="39"/>
      <c r="F43" s="40">
        <f>AVERAGE(F32,F34,F36,F38,F40)</f>
        <v>37743.599999999999</v>
      </c>
    </row>
    <row r="44" spans="2:6" ht="17.25" thickBot="1" x14ac:dyDescent="0.35">
      <c r="B44" s="38" t="s">
        <v>11</v>
      </c>
      <c r="C44" s="39"/>
      <c r="D44" s="39"/>
      <c r="E44" s="39"/>
      <c r="F44" s="40">
        <f>AVERAGE(F33,F35,F37,F39)</f>
        <v>32874.25</v>
      </c>
    </row>
  </sheetData>
  <mergeCells count="6">
    <mergeCell ref="B44:E44"/>
    <mergeCell ref="B3:F3"/>
    <mergeCell ref="B27:E27"/>
    <mergeCell ref="B28:E28"/>
    <mergeCell ref="B30:F30"/>
    <mergeCell ref="B43:E43"/>
  </mergeCells>
  <pageMargins left="0.7" right="0.7" top="0.75" bottom="0.75" header="0.3" footer="0.3"/>
  <ignoredErrors>
    <ignoredError sqref="F5:F24 F32:F40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12410-F168-4E8D-96F5-086A5112D097}"/>
</file>

<file path=customXml/itemProps2.xml><?xml version="1.0" encoding="utf-8"?>
<ds:datastoreItem xmlns:ds="http://schemas.openxmlformats.org/officeDocument/2006/customXml" ds:itemID="{D4B00C0E-CB5E-45C2-BF27-15F94358088F}"/>
</file>

<file path=customXml/itemProps3.xml><?xml version="1.0" encoding="utf-8"?>
<ds:datastoreItem xmlns:ds="http://schemas.openxmlformats.org/officeDocument/2006/customXml" ds:itemID="{70770717-F00D-41B5-A2E5-29019F7DA2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Weekday-Weekend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James-Young, Jean</cp:lastModifiedBy>
  <dcterms:created xsi:type="dcterms:W3CDTF">2020-03-27T14:22:57Z</dcterms:created>
  <dcterms:modified xsi:type="dcterms:W3CDTF">2020-03-27T16:33:21Z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