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1 SIF Ridership\"/>
    </mc:Choice>
  </mc:AlternateContent>
  <bookViews>
    <workbookView xWindow="-75" yWindow="90" windowWidth="7320" windowHeight="7770"/>
  </bookViews>
  <sheets>
    <sheet name="TOTALS" sheetId="1" r:id="rId1"/>
    <sheet name="Weekday-Weekend" sheetId="2" r:id="rId2"/>
  </sheets>
  <calcPr calcId="152511"/>
</workbook>
</file>

<file path=xl/calcChain.xml><?xml version="1.0" encoding="utf-8"?>
<calcChain xmlns="http://schemas.openxmlformats.org/spreadsheetml/2006/main">
  <c r="F38" i="1" l="1"/>
  <c r="E44" i="2"/>
  <c r="F44" i="2"/>
  <c r="F26" i="2"/>
  <c r="F49" i="2"/>
  <c r="F48" i="2"/>
  <c r="D44" i="2"/>
  <c r="F35" i="2"/>
  <c r="F36" i="2"/>
  <c r="F37" i="2"/>
  <c r="F38" i="2"/>
  <c r="F39" i="2"/>
  <c r="F40" i="2"/>
  <c r="F41" i="2"/>
  <c r="F42" i="2"/>
  <c r="F43" i="2"/>
  <c r="F29" i="2"/>
  <c r="D26" i="2"/>
  <c r="E26" i="2"/>
  <c r="B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37" i="1"/>
  <c r="G25" i="2"/>
  <c r="F25" i="2"/>
  <c r="G36" i="1"/>
  <c r="G37" i="1"/>
  <c r="F36" i="1"/>
  <c r="F37" i="1"/>
  <c r="G41" i="2"/>
  <c r="G40" i="2"/>
  <c r="G24" i="2"/>
  <c r="G39" i="2"/>
  <c r="E38" i="1"/>
  <c r="D38" i="1"/>
  <c r="G38" i="2"/>
  <c r="F24" i="2"/>
  <c r="G35" i="1"/>
  <c r="F35" i="1"/>
  <c r="F5" i="2"/>
  <c r="F34" i="1"/>
  <c r="F27" i="1"/>
  <c r="F28" i="1"/>
  <c r="F29" i="1"/>
  <c r="F30" i="1"/>
  <c r="F31" i="1"/>
  <c r="F32" i="1"/>
  <c r="F16" i="2"/>
  <c r="F17" i="2"/>
  <c r="F18" i="2"/>
  <c r="G34" i="2"/>
  <c r="G35" i="2"/>
  <c r="G36" i="2"/>
  <c r="G3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4" i="2"/>
  <c r="F33" i="1"/>
  <c r="F7" i="1"/>
  <c r="F8" i="1"/>
  <c r="F6" i="2"/>
  <c r="F7" i="2"/>
  <c r="F8" i="2"/>
  <c r="F9" i="2"/>
  <c r="F10" i="2"/>
  <c r="F11" i="2"/>
  <c r="F12" i="2"/>
  <c r="F13" i="2"/>
  <c r="F14" i="2"/>
  <c r="F15" i="2"/>
  <c r="F19" i="2"/>
  <c r="F20" i="2"/>
  <c r="F21" i="2"/>
  <c r="F22" i="2"/>
  <c r="F23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44" i="2"/>
  <c r="G26" i="2"/>
  <c r="F28" i="2"/>
  <c r="F46" i="2"/>
  <c r="B30" i="1"/>
  <c r="B22" i="1"/>
  <c r="B21" i="1"/>
  <c r="B36" i="1"/>
  <c r="B28" i="1"/>
  <c r="B20" i="1"/>
  <c r="B12" i="1"/>
  <c r="B35" i="1"/>
  <c r="B27" i="1"/>
  <c r="B11" i="1"/>
  <c r="B34" i="1"/>
  <c r="B26" i="1"/>
  <c r="B10" i="1"/>
  <c r="F40" i="1"/>
  <c r="B33" i="1"/>
  <c r="B25" i="1"/>
  <c r="B17" i="1"/>
  <c r="B9" i="1"/>
  <c r="B31" i="1"/>
  <c r="B23" i="1"/>
  <c r="B15" i="1"/>
  <c r="B14" i="1"/>
  <c r="B29" i="1"/>
  <c r="B13" i="1"/>
  <c r="G38" i="1"/>
  <c r="B19" i="1"/>
  <c r="B18" i="1"/>
  <c r="B32" i="1"/>
  <c r="B24" i="1"/>
  <c r="B16" i="1"/>
  <c r="B8" i="1"/>
</calcChain>
</file>

<file path=xl/sharedStrings.xml><?xml version="1.0" encoding="utf-8"?>
<sst xmlns="http://schemas.openxmlformats.org/spreadsheetml/2006/main" count="61" uniqueCount="23">
  <si>
    <t>Day</t>
  </si>
  <si>
    <t>Date</t>
  </si>
  <si>
    <t>TOTALS:</t>
  </si>
  <si>
    <t>WED</t>
  </si>
  <si>
    <t>THU</t>
  </si>
  <si>
    <t>WHT</t>
  </si>
  <si>
    <t>STG</t>
  </si>
  <si>
    <t>FRI</t>
  </si>
  <si>
    <t>SAT</t>
  </si>
  <si>
    <t>SUN</t>
  </si>
  <si>
    <t>MON</t>
  </si>
  <si>
    <t>Difference</t>
  </si>
  <si>
    <t xml:space="preserve">Average Saturday Passengers: </t>
  </si>
  <si>
    <t xml:space="preserve">Average Sunday Passengers: </t>
  </si>
  <si>
    <t xml:space="preserve">Average Passengers/Weekday: </t>
  </si>
  <si>
    <t>TUES</t>
  </si>
  <si>
    <t xml:space="preserve">      January 2021 Staten Island Ferry Ridership</t>
  </si>
  <si>
    <t xml:space="preserve">PASSENGER COUNT TOTAL:  </t>
  </si>
  <si>
    <t>Combined TOTAL</t>
  </si>
  <si>
    <t xml:space="preserve">January 2021:  WEEKDAY TOTALS </t>
  </si>
  <si>
    <t xml:space="preserve">Total Weekday Pax Count January 2021: </t>
  </si>
  <si>
    <t xml:space="preserve">January 2021:  WEEKEND TOTALS </t>
  </si>
  <si>
    <t xml:space="preserve">Total Weekend Pax Count January 2021: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</si>
</sst>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71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Alignment="1"/>
    <xf numFmtId="0" fontId="3" fillId="0" borderId="0" xfId="0" applyFont="1" applyFill="1" applyBorder="1"/>
    <xf numFmtId="14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3" fontId="3" fillId="0" borderId="0" xfId="0" applyNumberFormat="1" applyFont="1"/>
    <xf numFmtId="4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1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Alignment="1"/>
    <xf numFmtId="37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 vertical="center"/>
    </xf>
    <xf numFmtId="171" fontId="3" fillId="0" borderId="0" xfId="1" applyNumberFormat="1" applyFont="1"/>
    <xf numFmtId="37" fontId="4" fillId="2" borderId="4" xfId="0" applyNumberFormat="1" applyFont="1" applyFill="1" applyBorder="1" applyAlignment="1">
      <alignment horizontal="center"/>
    </xf>
    <xf numFmtId="41" fontId="4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/>
    <xf numFmtId="14" fontId="4" fillId="2" borderId="5" xfId="0" applyNumberFormat="1" applyFont="1" applyFill="1" applyBorder="1" applyAlignment="1">
      <alignment horizontal="right"/>
    </xf>
    <xf numFmtId="41" fontId="4" fillId="2" borderId="5" xfId="0" applyNumberFormat="1" applyFont="1" applyFill="1" applyBorder="1" applyAlignment="1">
      <alignment horizontal="center"/>
    </xf>
    <xf numFmtId="0" fontId="3" fillId="0" borderId="6" xfId="0" applyFont="1" applyBorder="1"/>
    <xf numFmtId="14" fontId="4" fillId="2" borderId="7" xfId="0" applyNumberFormat="1" applyFont="1" applyFill="1" applyBorder="1" applyAlignment="1">
      <alignment horizontal="right"/>
    </xf>
    <xf numFmtId="41" fontId="4" fillId="2" borderId="7" xfId="0" applyNumberFormat="1" applyFont="1" applyFill="1" applyBorder="1" applyAlignment="1">
      <alignment horizontal="center"/>
    </xf>
    <xf numFmtId="37" fontId="4" fillId="2" borderId="7" xfId="0" applyNumberFormat="1" applyFont="1" applyFill="1" applyBorder="1" applyAlignment="1">
      <alignment horizontal="center"/>
    </xf>
    <xf numFmtId="0" fontId="4" fillId="0" borderId="5" xfId="0" applyFont="1" applyBorder="1"/>
    <xf numFmtId="41" fontId="4" fillId="2" borderId="5" xfId="0" applyNumberFormat="1" applyFont="1" applyFill="1" applyBorder="1" applyAlignment="1">
      <alignment horizontal="left"/>
    </xf>
    <xf numFmtId="37" fontId="4" fillId="2" borderId="5" xfId="0" applyNumberFormat="1" applyFont="1" applyFill="1" applyBorder="1" applyAlignment="1">
      <alignment horizontal="right"/>
    </xf>
    <xf numFmtId="37" fontId="4" fillId="2" borderId="5" xfId="0" applyNumberFormat="1" applyFont="1" applyFill="1" applyBorder="1" applyAlignment="1">
      <alignment horizontal="right" vertical="center"/>
    </xf>
    <xf numFmtId="17" fontId="5" fillId="3" borderId="8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6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top" wrapText="1"/>
    </xf>
    <xf numFmtId="0" fontId="6" fillId="4" borderId="15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41" fontId="4" fillId="2" borderId="5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38100</xdr:rowOff>
    </xdr:from>
    <xdr:to>
      <xdr:col>2</xdr:col>
      <xdr:colOff>190500</xdr:colOff>
      <xdr:row>2</xdr:row>
      <xdr:rowOff>152400</xdr:rowOff>
    </xdr:to>
    <xdr:pic>
      <xdr:nvPicPr>
        <xdr:cNvPr id="1718" name="Picture 31" descr="DOT%20Logo_gre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8100"/>
          <a:ext cx="7334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tabSelected="1" workbookViewId="0">
      <selection activeCell="L23" sqref="L23"/>
    </sheetView>
  </sheetViews>
  <sheetFormatPr defaultRowHeight="13.5" x14ac:dyDescent="0.25"/>
  <cols>
    <col min="1" max="1" width="9.140625" style="1"/>
    <col min="2" max="2" width="9.140625" style="1" customWidth="1"/>
    <col min="3" max="3" width="13.42578125" style="1" customWidth="1"/>
    <col min="4" max="6" width="12.28515625" style="1" customWidth="1"/>
    <col min="7" max="7" width="10.42578125" style="1" hidden="1" customWidth="1"/>
    <col min="8" max="8" width="10" style="1" bestFit="1" customWidth="1"/>
    <col min="9" max="16384" width="9.140625" style="1"/>
  </cols>
  <sheetData>
    <row r="1" spans="2:10" ht="12.75" customHeight="1" x14ac:dyDescent="0.25"/>
    <row r="2" spans="2:10" x14ac:dyDescent="0.25">
      <c r="B2" s="3"/>
      <c r="C2" s="3" t="s">
        <v>16</v>
      </c>
      <c r="D2" s="3"/>
      <c r="E2" s="3"/>
      <c r="F2" s="3"/>
      <c r="G2" s="3"/>
    </row>
    <row r="3" spans="2:10" ht="15" customHeight="1" thickBot="1" x14ac:dyDescent="0.3"/>
    <row r="4" spans="2:10" ht="14.25" thickBot="1" x14ac:dyDescent="0.3">
      <c r="B4" s="40">
        <v>44197</v>
      </c>
      <c r="C4" s="41"/>
      <c r="D4" s="41"/>
      <c r="E4" s="41"/>
      <c r="F4" s="41"/>
      <c r="G4" s="42"/>
    </row>
    <row r="5" spans="2:10" x14ac:dyDescent="0.25">
      <c r="B5" s="47" t="s">
        <v>0</v>
      </c>
      <c r="C5" s="49" t="s">
        <v>1</v>
      </c>
      <c r="D5" s="51" t="s">
        <v>5</v>
      </c>
      <c r="E5" s="49" t="s">
        <v>6</v>
      </c>
      <c r="F5" s="52" t="s">
        <v>18</v>
      </c>
      <c r="G5" s="43" t="s">
        <v>11</v>
      </c>
    </row>
    <row r="6" spans="2:10" ht="14.25" thickBot="1" x14ac:dyDescent="0.3">
      <c r="B6" s="48"/>
      <c r="C6" s="50"/>
      <c r="D6" s="50"/>
      <c r="E6" s="50"/>
      <c r="F6" s="53"/>
      <c r="G6" s="44"/>
    </row>
    <row r="7" spans="2:10" x14ac:dyDescent="0.25">
      <c r="B7" s="15" t="str">
        <f>CHOOSE(WEEKDAY(C7),"SUN","MON","TUES","WED","THU","FRI","SAT")</f>
        <v>FRI</v>
      </c>
      <c r="C7" s="24">
        <v>44197</v>
      </c>
      <c r="D7" s="26">
        <v>6846</v>
      </c>
      <c r="E7" s="26">
        <v>6240</v>
      </c>
      <c r="F7" s="27">
        <f>SUM(D7:E7)</f>
        <v>13086</v>
      </c>
      <c r="G7" s="13">
        <f>D7-E7</f>
        <v>606</v>
      </c>
      <c r="H7" s="20"/>
    </row>
    <row r="8" spans="2:10" x14ac:dyDescent="0.25">
      <c r="B8" s="15" t="str">
        <f t="shared" ref="B8:B37" si="0">CHOOSE(WEEKDAY(C8),"SUN","MON","TUES","WED","THU","FRI","SAT")</f>
        <v>SAT</v>
      </c>
      <c r="C8" s="24">
        <f>C7+1</f>
        <v>44198</v>
      </c>
      <c r="D8" s="26">
        <v>10257</v>
      </c>
      <c r="E8" s="26">
        <v>10175</v>
      </c>
      <c r="F8" s="27">
        <f>SUM(D8:E8)</f>
        <v>20432</v>
      </c>
      <c r="G8" s="14">
        <f t="shared" ref="G8:G37" si="1">D8-E8</f>
        <v>82</v>
      </c>
      <c r="H8" s="20"/>
      <c r="J8" s="10"/>
    </row>
    <row r="9" spans="2:10" x14ac:dyDescent="0.25">
      <c r="B9" s="15" t="str">
        <f t="shared" si="0"/>
        <v>SUN</v>
      </c>
      <c r="C9" s="24">
        <f>C8+1</f>
        <v>44199</v>
      </c>
      <c r="D9" s="26">
        <v>5360</v>
      </c>
      <c r="E9" s="26">
        <v>5208</v>
      </c>
      <c r="F9" s="27">
        <f t="shared" ref="F9:F37" si="2">SUM(D9:E9)</f>
        <v>10568</v>
      </c>
      <c r="G9" s="14">
        <f t="shared" si="1"/>
        <v>152</v>
      </c>
      <c r="H9" s="20"/>
    </row>
    <row r="10" spans="2:10" x14ac:dyDescent="0.25">
      <c r="B10" s="15" t="str">
        <f t="shared" si="0"/>
        <v>MON</v>
      </c>
      <c r="C10" s="24">
        <f t="shared" ref="C10:C33" si="3">C9+1</f>
        <v>44200</v>
      </c>
      <c r="D10" s="26">
        <v>10221</v>
      </c>
      <c r="E10" s="26">
        <v>10218</v>
      </c>
      <c r="F10" s="27">
        <f t="shared" si="2"/>
        <v>20439</v>
      </c>
      <c r="G10" s="14">
        <f t="shared" si="1"/>
        <v>3</v>
      </c>
      <c r="H10" s="20"/>
    </row>
    <row r="11" spans="2:10" x14ac:dyDescent="0.25">
      <c r="B11" s="15" t="str">
        <f t="shared" si="0"/>
        <v>TUES</v>
      </c>
      <c r="C11" s="24">
        <f t="shared" si="3"/>
        <v>44201</v>
      </c>
      <c r="D11" s="26">
        <v>10445</v>
      </c>
      <c r="E11" s="26">
        <v>10300</v>
      </c>
      <c r="F11" s="27">
        <f t="shared" si="2"/>
        <v>20745</v>
      </c>
      <c r="G11" s="14">
        <f t="shared" si="1"/>
        <v>145</v>
      </c>
      <c r="H11" s="20"/>
    </row>
    <row r="12" spans="2:10" x14ac:dyDescent="0.25">
      <c r="B12" s="15" t="str">
        <f t="shared" si="0"/>
        <v>WED</v>
      </c>
      <c r="C12" s="24">
        <f t="shared" si="3"/>
        <v>44202</v>
      </c>
      <c r="D12" s="26">
        <v>10340</v>
      </c>
      <c r="E12" s="26">
        <v>10117</v>
      </c>
      <c r="F12" s="27">
        <f t="shared" si="2"/>
        <v>20457</v>
      </c>
      <c r="G12" s="14">
        <f t="shared" si="1"/>
        <v>223</v>
      </c>
      <c r="H12" s="20"/>
    </row>
    <row r="13" spans="2:10" x14ac:dyDescent="0.25">
      <c r="B13" s="15" t="str">
        <f t="shared" si="0"/>
        <v>THU</v>
      </c>
      <c r="C13" s="24">
        <f t="shared" si="3"/>
        <v>44203</v>
      </c>
      <c r="D13" s="26">
        <v>10091</v>
      </c>
      <c r="E13" s="26">
        <v>9890</v>
      </c>
      <c r="F13" s="27">
        <f t="shared" si="2"/>
        <v>19981</v>
      </c>
      <c r="G13" s="14">
        <f t="shared" si="1"/>
        <v>201</v>
      </c>
      <c r="H13" s="20"/>
    </row>
    <row r="14" spans="2:10" x14ac:dyDescent="0.25">
      <c r="B14" s="15" t="str">
        <f t="shared" si="0"/>
        <v>FRI</v>
      </c>
      <c r="C14" s="24">
        <f t="shared" si="3"/>
        <v>44204</v>
      </c>
      <c r="D14" s="26">
        <v>10105</v>
      </c>
      <c r="E14" s="26">
        <v>10117</v>
      </c>
      <c r="F14" s="27">
        <f t="shared" si="2"/>
        <v>20222</v>
      </c>
      <c r="G14" s="14">
        <f t="shared" si="1"/>
        <v>-12</v>
      </c>
      <c r="H14" s="20"/>
    </row>
    <row r="15" spans="2:10" x14ac:dyDescent="0.25">
      <c r="B15" s="15" t="str">
        <f t="shared" si="0"/>
        <v>SAT</v>
      </c>
      <c r="C15" s="24">
        <f t="shared" si="3"/>
        <v>44205</v>
      </c>
      <c r="D15" s="26">
        <v>7292</v>
      </c>
      <c r="E15" s="26">
        <v>7147</v>
      </c>
      <c r="F15" s="27">
        <f t="shared" si="2"/>
        <v>14439</v>
      </c>
      <c r="G15" s="14">
        <f t="shared" si="1"/>
        <v>145</v>
      </c>
      <c r="H15" s="20"/>
    </row>
    <row r="16" spans="2:10" x14ac:dyDescent="0.25">
      <c r="B16" s="15" t="str">
        <f t="shared" si="0"/>
        <v>SUN</v>
      </c>
      <c r="C16" s="24">
        <f t="shared" si="3"/>
        <v>44206</v>
      </c>
      <c r="D16" s="26">
        <v>6183</v>
      </c>
      <c r="E16" s="26">
        <v>6020</v>
      </c>
      <c r="F16" s="27">
        <f t="shared" si="2"/>
        <v>12203</v>
      </c>
      <c r="G16" s="14">
        <f t="shared" si="1"/>
        <v>163</v>
      </c>
      <c r="H16" s="20"/>
    </row>
    <row r="17" spans="2:10" x14ac:dyDescent="0.25">
      <c r="B17" s="15" t="str">
        <f t="shared" si="0"/>
        <v>MON</v>
      </c>
      <c r="C17" s="24">
        <f t="shared" si="3"/>
        <v>44207</v>
      </c>
      <c r="D17" s="26">
        <v>9761</v>
      </c>
      <c r="E17" s="26">
        <v>9842</v>
      </c>
      <c r="F17" s="27">
        <f t="shared" si="2"/>
        <v>19603</v>
      </c>
      <c r="G17" s="14">
        <f t="shared" si="1"/>
        <v>-81</v>
      </c>
      <c r="H17" s="20"/>
    </row>
    <row r="18" spans="2:10" x14ac:dyDescent="0.25">
      <c r="B18" s="15" t="str">
        <f t="shared" si="0"/>
        <v>TUES</v>
      </c>
      <c r="C18" s="24">
        <f t="shared" si="3"/>
        <v>44208</v>
      </c>
      <c r="D18" s="26">
        <v>10297</v>
      </c>
      <c r="E18" s="26">
        <v>10245</v>
      </c>
      <c r="F18" s="27">
        <f t="shared" si="2"/>
        <v>20542</v>
      </c>
      <c r="G18" s="14">
        <f t="shared" si="1"/>
        <v>52</v>
      </c>
      <c r="H18" s="20"/>
      <c r="J18" s="10"/>
    </row>
    <row r="19" spans="2:10" x14ac:dyDescent="0.25">
      <c r="B19" s="15" t="str">
        <f t="shared" si="0"/>
        <v>WED</v>
      </c>
      <c r="C19" s="24">
        <f t="shared" si="3"/>
        <v>44209</v>
      </c>
      <c r="D19" s="26">
        <v>10250</v>
      </c>
      <c r="E19" s="26">
        <v>10079</v>
      </c>
      <c r="F19" s="27">
        <f t="shared" si="2"/>
        <v>20329</v>
      </c>
      <c r="G19" s="14">
        <f t="shared" si="1"/>
        <v>171</v>
      </c>
      <c r="H19" s="20"/>
      <c r="J19" s="10"/>
    </row>
    <row r="20" spans="2:10" x14ac:dyDescent="0.25">
      <c r="B20" s="15" t="str">
        <f t="shared" si="0"/>
        <v>THU</v>
      </c>
      <c r="C20" s="24">
        <f t="shared" si="3"/>
        <v>44210</v>
      </c>
      <c r="D20" s="26">
        <v>10165</v>
      </c>
      <c r="E20" s="26">
        <v>10110</v>
      </c>
      <c r="F20" s="27">
        <f t="shared" si="2"/>
        <v>20275</v>
      </c>
      <c r="G20" s="14">
        <f t="shared" si="1"/>
        <v>55</v>
      </c>
      <c r="H20" s="20"/>
    </row>
    <row r="21" spans="2:10" x14ac:dyDescent="0.25">
      <c r="B21" s="15" t="str">
        <f t="shared" si="0"/>
        <v>FRI</v>
      </c>
      <c r="C21" s="24">
        <f t="shared" si="3"/>
        <v>44211</v>
      </c>
      <c r="D21" s="26">
        <v>10224</v>
      </c>
      <c r="E21" s="26">
        <v>10146</v>
      </c>
      <c r="F21" s="27">
        <f t="shared" si="2"/>
        <v>20370</v>
      </c>
      <c r="G21" s="14">
        <f t="shared" si="1"/>
        <v>78</v>
      </c>
      <c r="H21" s="20"/>
    </row>
    <row r="22" spans="2:10" x14ac:dyDescent="0.25">
      <c r="B22" s="15" t="str">
        <f t="shared" si="0"/>
        <v>SAT</v>
      </c>
      <c r="C22" s="24">
        <f t="shared" si="3"/>
        <v>44212</v>
      </c>
      <c r="D22" s="26">
        <v>7289</v>
      </c>
      <c r="E22" s="26">
        <v>7178</v>
      </c>
      <c r="F22" s="27">
        <f t="shared" si="2"/>
        <v>14467</v>
      </c>
      <c r="G22" s="14">
        <f t="shared" si="1"/>
        <v>111</v>
      </c>
      <c r="H22" s="20"/>
    </row>
    <row r="23" spans="2:10" x14ac:dyDescent="0.25">
      <c r="B23" s="15" t="str">
        <f t="shared" si="0"/>
        <v>SUN</v>
      </c>
      <c r="C23" s="24">
        <f t="shared" si="3"/>
        <v>44213</v>
      </c>
      <c r="D23" s="26">
        <v>6864</v>
      </c>
      <c r="E23" s="26">
        <v>6609</v>
      </c>
      <c r="F23" s="27">
        <f t="shared" si="2"/>
        <v>13473</v>
      </c>
      <c r="G23" s="14">
        <f t="shared" si="1"/>
        <v>255</v>
      </c>
      <c r="H23" s="20"/>
    </row>
    <row r="24" spans="2:10" x14ac:dyDescent="0.25">
      <c r="B24" s="15" t="str">
        <f t="shared" si="0"/>
        <v>MON</v>
      </c>
      <c r="C24" s="24">
        <f t="shared" si="3"/>
        <v>44214</v>
      </c>
      <c r="D24" s="26">
        <v>8464</v>
      </c>
      <c r="E24" s="26">
        <v>8250</v>
      </c>
      <c r="F24" s="27">
        <f t="shared" si="2"/>
        <v>16714</v>
      </c>
      <c r="G24" s="14">
        <f t="shared" si="1"/>
        <v>214</v>
      </c>
      <c r="H24" s="20"/>
    </row>
    <row r="25" spans="2:10" x14ac:dyDescent="0.25">
      <c r="B25" s="15" t="str">
        <f t="shared" si="0"/>
        <v>TUES</v>
      </c>
      <c r="C25" s="24">
        <f t="shared" si="3"/>
        <v>44215</v>
      </c>
      <c r="D25" s="26">
        <v>10348</v>
      </c>
      <c r="E25" s="26">
        <v>10254</v>
      </c>
      <c r="F25" s="27">
        <f t="shared" si="2"/>
        <v>20602</v>
      </c>
      <c r="G25" s="14">
        <f t="shared" si="1"/>
        <v>94</v>
      </c>
      <c r="H25" s="20"/>
    </row>
    <row r="26" spans="2:10" x14ac:dyDescent="0.25">
      <c r="B26" s="15" t="str">
        <f t="shared" si="0"/>
        <v>WED</v>
      </c>
      <c r="C26" s="24">
        <f t="shared" si="3"/>
        <v>44216</v>
      </c>
      <c r="D26" s="26">
        <v>9484</v>
      </c>
      <c r="E26" s="26">
        <v>9452</v>
      </c>
      <c r="F26" s="27">
        <f t="shared" si="2"/>
        <v>18936</v>
      </c>
      <c r="G26" s="14">
        <f t="shared" si="1"/>
        <v>32</v>
      </c>
      <c r="H26" s="20"/>
    </row>
    <row r="27" spans="2:10" x14ac:dyDescent="0.25">
      <c r="B27" s="15" t="str">
        <f t="shared" si="0"/>
        <v>THU</v>
      </c>
      <c r="C27" s="24">
        <f t="shared" si="3"/>
        <v>44217</v>
      </c>
      <c r="D27" s="26">
        <v>10049</v>
      </c>
      <c r="E27" s="26">
        <v>9992</v>
      </c>
      <c r="F27" s="27">
        <f t="shared" si="2"/>
        <v>20041</v>
      </c>
      <c r="G27" s="14">
        <f t="shared" si="1"/>
        <v>57</v>
      </c>
      <c r="H27" s="20"/>
    </row>
    <row r="28" spans="2:10" x14ac:dyDescent="0.25">
      <c r="B28" s="15" t="str">
        <f t="shared" si="0"/>
        <v>FRI</v>
      </c>
      <c r="C28" s="24">
        <f t="shared" si="3"/>
        <v>44218</v>
      </c>
      <c r="D28" s="25">
        <v>10453</v>
      </c>
      <c r="E28" s="26">
        <v>10506</v>
      </c>
      <c r="F28" s="27">
        <f t="shared" si="2"/>
        <v>20959</v>
      </c>
      <c r="G28" s="14">
        <f t="shared" si="1"/>
        <v>-53</v>
      </c>
      <c r="H28" s="20"/>
    </row>
    <row r="29" spans="2:10" x14ac:dyDescent="0.25">
      <c r="B29" s="15" t="str">
        <f t="shared" si="0"/>
        <v>SAT</v>
      </c>
      <c r="C29" s="24">
        <f t="shared" si="3"/>
        <v>44219</v>
      </c>
      <c r="D29" s="25">
        <v>7120</v>
      </c>
      <c r="E29" s="26">
        <v>6978</v>
      </c>
      <c r="F29" s="27">
        <f t="shared" si="2"/>
        <v>14098</v>
      </c>
      <c r="G29" s="14">
        <f t="shared" si="1"/>
        <v>142</v>
      </c>
      <c r="H29" s="20"/>
    </row>
    <row r="30" spans="2:10" x14ac:dyDescent="0.25">
      <c r="B30" s="15" t="str">
        <f t="shared" si="0"/>
        <v>SUN</v>
      </c>
      <c r="C30" s="24">
        <f t="shared" si="3"/>
        <v>44220</v>
      </c>
      <c r="D30" s="25">
        <v>5665</v>
      </c>
      <c r="E30" s="26">
        <v>5511</v>
      </c>
      <c r="F30" s="27">
        <f t="shared" si="2"/>
        <v>11176</v>
      </c>
      <c r="G30" s="14">
        <f t="shared" si="1"/>
        <v>154</v>
      </c>
      <c r="H30" s="20"/>
    </row>
    <row r="31" spans="2:10" x14ac:dyDescent="0.25">
      <c r="B31" s="15" t="str">
        <f t="shared" si="0"/>
        <v>MON</v>
      </c>
      <c r="C31" s="24">
        <f t="shared" si="3"/>
        <v>44221</v>
      </c>
      <c r="D31" s="26">
        <v>10057</v>
      </c>
      <c r="E31" s="26">
        <v>9951</v>
      </c>
      <c r="F31" s="27">
        <f t="shared" si="2"/>
        <v>20008</v>
      </c>
      <c r="G31" s="14">
        <f t="shared" si="1"/>
        <v>106</v>
      </c>
      <c r="H31" s="20"/>
    </row>
    <row r="32" spans="2:10" x14ac:dyDescent="0.25">
      <c r="B32" s="15" t="str">
        <f t="shared" si="0"/>
        <v>TUES</v>
      </c>
      <c r="C32" s="24">
        <f t="shared" si="3"/>
        <v>44222</v>
      </c>
      <c r="D32" s="26">
        <v>9124</v>
      </c>
      <c r="E32" s="26">
        <v>8950</v>
      </c>
      <c r="F32" s="27">
        <f t="shared" si="2"/>
        <v>18074</v>
      </c>
      <c r="G32" s="14">
        <f t="shared" si="1"/>
        <v>174</v>
      </c>
      <c r="H32" s="20"/>
    </row>
    <row r="33" spans="2:8" x14ac:dyDescent="0.25">
      <c r="B33" s="15" t="str">
        <f t="shared" si="0"/>
        <v>WED</v>
      </c>
      <c r="C33" s="24">
        <f t="shared" si="3"/>
        <v>44223</v>
      </c>
      <c r="D33" s="26">
        <v>10070</v>
      </c>
      <c r="E33" s="26">
        <v>9954</v>
      </c>
      <c r="F33" s="27">
        <f t="shared" si="2"/>
        <v>20024</v>
      </c>
      <c r="G33" s="14">
        <f t="shared" si="1"/>
        <v>116</v>
      </c>
    </row>
    <row r="34" spans="2:8" x14ac:dyDescent="0.25">
      <c r="B34" s="15" t="str">
        <f t="shared" si="0"/>
        <v>THU</v>
      </c>
      <c r="C34" s="24">
        <f>C33+1</f>
        <v>44224</v>
      </c>
      <c r="D34" s="26">
        <v>9835</v>
      </c>
      <c r="E34" s="26">
        <v>9718</v>
      </c>
      <c r="F34" s="27">
        <f t="shared" si="2"/>
        <v>19553</v>
      </c>
      <c r="G34" s="14">
        <f t="shared" si="1"/>
        <v>117</v>
      </c>
    </row>
    <row r="35" spans="2:8" x14ac:dyDescent="0.25">
      <c r="B35" s="15" t="str">
        <f t="shared" si="0"/>
        <v>FRI</v>
      </c>
      <c r="C35" s="24">
        <f>C34+1</f>
        <v>44225</v>
      </c>
      <c r="D35" s="26">
        <v>8938</v>
      </c>
      <c r="E35" s="26">
        <v>8940</v>
      </c>
      <c r="F35" s="27">
        <f t="shared" si="2"/>
        <v>17878</v>
      </c>
      <c r="G35" s="14">
        <f t="shared" si="1"/>
        <v>-2</v>
      </c>
    </row>
    <row r="36" spans="2:8" x14ac:dyDescent="0.25">
      <c r="B36" s="15" t="str">
        <f t="shared" si="0"/>
        <v>SAT</v>
      </c>
      <c r="C36" s="24">
        <f>C35+1</f>
        <v>44226</v>
      </c>
      <c r="D36" s="26">
        <v>6579</v>
      </c>
      <c r="E36" s="26">
        <v>6451</v>
      </c>
      <c r="F36" s="27">
        <f t="shared" si="2"/>
        <v>13030</v>
      </c>
      <c r="G36" s="14">
        <f t="shared" si="1"/>
        <v>128</v>
      </c>
    </row>
    <row r="37" spans="2:8" ht="14.25" thickBot="1" x14ac:dyDescent="0.3">
      <c r="B37" s="15" t="str">
        <f t="shared" si="0"/>
        <v>SUN</v>
      </c>
      <c r="C37" s="24">
        <f>C36+1</f>
        <v>44227</v>
      </c>
      <c r="D37" s="26">
        <v>5205</v>
      </c>
      <c r="E37" s="26">
        <v>5090</v>
      </c>
      <c r="F37" s="27">
        <f t="shared" si="2"/>
        <v>10295</v>
      </c>
      <c r="G37" s="14">
        <f t="shared" si="1"/>
        <v>115</v>
      </c>
    </row>
    <row r="38" spans="2:8" ht="14.25" thickBot="1" x14ac:dyDescent="0.3">
      <c r="B38" s="32"/>
      <c r="C38" s="33" t="s">
        <v>2</v>
      </c>
      <c r="D38" s="34">
        <f>SUM(D7:D37)</f>
        <v>273381</v>
      </c>
      <c r="E38" s="34">
        <f>SUM(E7:E37)</f>
        <v>269638</v>
      </c>
      <c r="F38" s="35">
        <f>SUM(F7:F37)</f>
        <v>543019</v>
      </c>
      <c r="G38" s="21">
        <f>AVERAGE(G7:G37)</f>
        <v>120.74193548387096</v>
      </c>
    </row>
    <row r="39" spans="2:8" ht="14.25" thickBot="1" x14ac:dyDescent="0.3">
      <c r="B39" s="4"/>
      <c r="C39" s="5"/>
      <c r="D39" s="6"/>
      <c r="E39" s="6"/>
      <c r="F39" s="7"/>
      <c r="G39" s="7"/>
      <c r="H39" s="2"/>
    </row>
    <row r="40" spans="2:8" ht="14.25" thickBot="1" x14ac:dyDescent="0.3">
      <c r="B40" s="45" t="s">
        <v>17</v>
      </c>
      <c r="C40" s="46"/>
      <c r="D40" s="46"/>
      <c r="E40" s="46"/>
      <c r="F40" s="22">
        <f>F38</f>
        <v>543019</v>
      </c>
      <c r="G40" s="6"/>
    </row>
    <row r="41" spans="2:8" s="2" customFormat="1" x14ac:dyDescent="0.25">
      <c r="C41" s="8"/>
      <c r="D41" s="8"/>
      <c r="E41" s="9"/>
      <c r="F41" s="9"/>
      <c r="G41" s="9"/>
      <c r="H41" s="9"/>
    </row>
    <row r="43" spans="2:8" ht="13.5" customHeight="1" x14ac:dyDescent="0.25"/>
    <row r="45" spans="2:8" x14ac:dyDescent="0.25">
      <c r="B45" s="29"/>
      <c r="C45" s="29"/>
      <c r="D45" s="29"/>
      <c r="E45" s="29"/>
    </row>
  </sheetData>
  <mergeCells count="8">
    <mergeCell ref="B4:G4"/>
    <mergeCell ref="G5:G6"/>
    <mergeCell ref="B40:E40"/>
    <mergeCell ref="B5:B6"/>
    <mergeCell ref="C5:C6"/>
    <mergeCell ref="D5:D6"/>
    <mergeCell ref="E5:E6"/>
    <mergeCell ref="F5:F6"/>
  </mergeCells>
  <phoneticPr fontId="2" type="noConversion"/>
  <printOptions horizontalCentered="1"/>
  <pageMargins left="0.25" right="0.25" top="0.75" bottom="0.75" header="0.3" footer="0.3"/>
  <pageSetup orientation="portrait" useFirstPageNumber="1" horizontalDpi="4294967293" r:id="rId1"/>
  <headerFooter alignWithMargins="0">
    <oddFooter>Page &amp;P of &amp;N</oddFooter>
  </headerFooter>
  <ignoredErrors>
    <ignoredError sqref="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workbookViewId="0">
      <selection activeCell="F48" sqref="F48:F49"/>
    </sheetView>
  </sheetViews>
  <sheetFormatPr defaultRowHeight="13.5" x14ac:dyDescent="0.25"/>
  <cols>
    <col min="1" max="1" width="9.140625" style="1"/>
    <col min="2" max="2" width="8.28515625" style="1" customWidth="1"/>
    <col min="3" max="3" width="11.42578125" style="1" customWidth="1"/>
    <col min="4" max="6" width="13" style="1" customWidth="1"/>
    <col min="7" max="7" width="10.42578125" style="1" hidden="1" customWidth="1"/>
    <col min="8" max="8" width="10.28515625" style="1" bestFit="1" customWidth="1"/>
    <col min="9" max="12" width="9.140625" style="1"/>
    <col min="13" max="13" width="9.7109375" style="1" bestFit="1" customWidth="1"/>
    <col min="14" max="16384" width="9.140625" style="1"/>
  </cols>
  <sheetData>
    <row r="2" spans="2:7" x14ac:dyDescent="0.25">
      <c r="B2" s="54" t="s">
        <v>19</v>
      </c>
      <c r="C2" s="54"/>
      <c r="D2" s="54"/>
      <c r="E2" s="54"/>
      <c r="F2" s="54"/>
      <c r="G2" s="54"/>
    </row>
    <row r="3" spans="2:7" ht="11.25" customHeight="1" x14ac:dyDescent="0.25">
      <c r="B3" s="49" t="s">
        <v>0</v>
      </c>
      <c r="C3" s="49" t="s">
        <v>1</v>
      </c>
      <c r="D3" s="51" t="s">
        <v>5</v>
      </c>
      <c r="E3" s="49" t="s">
        <v>6</v>
      </c>
      <c r="F3" s="52" t="s">
        <v>18</v>
      </c>
      <c r="G3" s="49" t="s">
        <v>11</v>
      </c>
    </row>
    <row r="4" spans="2:7" x14ac:dyDescent="0.25">
      <c r="B4" s="49"/>
      <c r="C4" s="49"/>
      <c r="D4" s="51"/>
      <c r="E4" s="49"/>
      <c r="F4" s="53"/>
      <c r="G4" s="49"/>
    </row>
    <row r="5" spans="2:7" x14ac:dyDescent="0.25">
      <c r="B5" s="28" t="s">
        <v>7</v>
      </c>
      <c r="C5" s="24">
        <v>44197</v>
      </c>
      <c r="D5" s="26">
        <v>6846</v>
      </c>
      <c r="E5" s="26">
        <v>6240</v>
      </c>
      <c r="F5" s="27">
        <f>SUM(D5:E5)</f>
        <v>13086</v>
      </c>
      <c r="G5" s="27">
        <f>D5-E5</f>
        <v>606</v>
      </c>
    </row>
    <row r="6" spans="2:7" x14ac:dyDescent="0.25">
      <c r="B6" s="28" t="s">
        <v>10</v>
      </c>
      <c r="C6" s="24">
        <v>44200</v>
      </c>
      <c r="D6" s="26">
        <v>10221</v>
      </c>
      <c r="E6" s="26">
        <v>10218</v>
      </c>
      <c r="F6" s="27">
        <f t="shared" ref="F6:F25" si="0">SUM(D6:E6)</f>
        <v>20439</v>
      </c>
      <c r="G6" s="27">
        <f t="shared" ref="G6:G25" si="1">D6-E6</f>
        <v>3</v>
      </c>
    </row>
    <row r="7" spans="2:7" x14ac:dyDescent="0.25">
      <c r="B7" s="28" t="s">
        <v>15</v>
      </c>
      <c r="C7" s="24">
        <v>44201</v>
      </c>
      <c r="D7" s="26">
        <v>10445</v>
      </c>
      <c r="E7" s="26">
        <v>10300</v>
      </c>
      <c r="F7" s="27">
        <f t="shared" si="0"/>
        <v>20745</v>
      </c>
      <c r="G7" s="27">
        <f t="shared" si="1"/>
        <v>145</v>
      </c>
    </row>
    <row r="8" spans="2:7" x14ac:dyDescent="0.25">
      <c r="B8" s="28" t="s">
        <v>3</v>
      </c>
      <c r="C8" s="24">
        <v>44202</v>
      </c>
      <c r="D8" s="26">
        <v>10340</v>
      </c>
      <c r="E8" s="26">
        <v>10117</v>
      </c>
      <c r="F8" s="27">
        <f t="shared" si="0"/>
        <v>20457</v>
      </c>
      <c r="G8" s="27">
        <f t="shared" si="1"/>
        <v>223</v>
      </c>
    </row>
    <row r="9" spans="2:7" x14ac:dyDescent="0.25">
      <c r="B9" s="28" t="s">
        <v>4</v>
      </c>
      <c r="C9" s="24">
        <v>44203</v>
      </c>
      <c r="D9" s="26">
        <v>10091</v>
      </c>
      <c r="E9" s="26">
        <v>9890</v>
      </c>
      <c r="F9" s="27">
        <f t="shared" si="0"/>
        <v>19981</v>
      </c>
      <c r="G9" s="27">
        <f t="shared" si="1"/>
        <v>201</v>
      </c>
    </row>
    <row r="10" spans="2:7" x14ac:dyDescent="0.25">
      <c r="B10" s="28" t="s">
        <v>7</v>
      </c>
      <c r="C10" s="24">
        <v>44204</v>
      </c>
      <c r="D10" s="26">
        <v>10105</v>
      </c>
      <c r="E10" s="26">
        <v>10117</v>
      </c>
      <c r="F10" s="27">
        <f t="shared" si="0"/>
        <v>20222</v>
      </c>
      <c r="G10" s="27">
        <f t="shared" si="1"/>
        <v>-12</v>
      </c>
    </row>
    <row r="11" spans="2:7" x14ac:dyDescent="0.25">
      <c r="B11" s="28" t="s">
        <v>10</v>
      </c>
      <c r="C11" s="24">
        <v>44207</v>
      </c>
      <c r="D11" s="26">
        <v>9761</v>
      </c>
      <c r="E11" s="26">
        <v>9842</v>
      </c>
      <c r="F11" s="27">
        <f t="shared" si="0"/>
        <v>19603</v>
      </c>
      <c r="G11" s="27">
        <f t="shared" si="1"/>
        <v>-81</v>
      </c>
    </row>
    <row r="12" spans="2:7" x14ac:dyDescent="0.25">
      <c r="B12" s="28" t="s">
        <v>15</v>
      </c>
      <c r="C12" s="24">
        <v>44208</v>
      </c>
      <c r="D12" s="26">
        <v>10297</v>
      </c>
      <c r="E12" s="26">
        <v>10245</v>
      </c>
      <c r="F12" s="27">
        <f t="shared" si="0"/>
        <v>20542</v>
      </c>
      <c r="G12" s="27">
        <f t="shared" si="1"/>
        <v>52</v>
      </c>
    </row>
    <row r="13" spans="2:7" x14ac:dyDescent="0.25">
      <c r="B13" s="28" t="s">
        <v>3</v>
      </c>
      <c r="C13" s="24">
        <v>44209</v>
      </c>
      <c r="D13" s="26">
        <v>10250</v>
      </c>
      <c r="E13" s="26">
        <v>10079</v>
      </c>
      <c r="F13" s="27">
        <f t="shared" si="0"/>
        <v>20329</v>
      </c>
      <c r="G13" s="27">
        <f t="shared" si="1"/>
        <v>171</v>
      </c>
    </row>
    <row r="14" spans="2:7" x14ac:dyDescent="0.25">
      <c r="B14" s="28" t="s">
        <v>4</v>
      </c>
      <c r="C14" s="24">
        <v>44210</v>
      </c>
      <c r="D14" s="26">
        <v>10165</v>
      </c>
      <c r="E14" s="26">
        <v>10110</v>
      </c>
      <c r="F14" s="27">
        <f t="shared" si="0"/>
        <v>20275</v>
      </c>
      <c r="G14" s="27">
        <f t="shared" si="1"/>
        <v>55</v>
      </c>
    </row>
    <row r="15" spans="2:7" x14ac:dyDescent="0.25">
      <c r="B15" s="28" t="s">
        <v>7</v>
      </c>
      <c r="C15" s="24">
        <v>44211</v>
      </c>
      <c r="D15" s="26">
        <v>10224</v>
      </c>
      <c r="E15" s="26">
        <v>10146</v>
      </c>
      <c r="F15" s="27">
        <f t="shared" si="0"/>
        <v>20370</v>
      </c>
      <c r="G15" s="27">
        <f t="shared" si="1"/>
        <v>78</v>
      </c>
    </row>
    <row r="16" spans="2:7" x14ac:dyDescent="0.25">
      <c r="B16" s="28" t="s">
        <v>10</v>
      </c>
      <c r="C16" s="24">
        <v>44214</v>
      </c>
      <c r="D16" s="26">
        <v>8464</v>
      </c>
      <c r="E16" s="26">
        <v>8250</v>
      </c>
      <c r="F16" s="27">
        <f t="shared" si="0"/>
        <v>16714</v>
      </c>
      <c r="G16" s="27">
        <f t="shared" si="1"/>
        <v>214</v>
      </c>
    </row>
    <row r="17" spans="2:7" x14ac:dyDescent="0.25">
      <c r="B17" s="28" t="s">
        <v>15</v>
      </c>
      <c r="C17" s="24">
        <v>44215</v>
      </c>
      <c r="D17" s="26">
        <v>10348</v>
      </c>
      <c r="E17" s="26">
        <v>10254</v>
      </c>
      <c r="F17" s="27">
        <f t="shared" si="0"/>
        <v>20602</v>
      </c>
      <c r="G17" s="27">
        <f t="shared" si="1"/>
        <v>94</v>
      </c>
    </row>
    <row r="18" spans="2:7" x14ac:dyDescent="0.25">
      <c r="B18" s="28" t="s">
        <v>3</v>
      </c>
      <c r="C18" s="24">
        <v>44216</v>
      </c>
      <c r="D18" s="26">
        <v>9484</v>
      </c>
      <c r="E18" s="26">
        <v>9452</v>
      </c>
      <c r="F18" s="27">
        <f t="shared" si="0"/>
        <v>18936</v>
      </c>
      <c r="G18" s="27">
        <f t="shared" si="1"/>
        <v>32</v>
      </c>
    </row>
    <row r="19" spans="2:7" x14ac:dyDescent="0.25">
      <c r="B19" s="28" t="s">
        <v>4</v>
      </c>
      <c r="C19" s="24">
        <v>44217</v>
      </c>
      <c r="D19" s="26">
        <v>10049</v>
      </c>
      <c r="E19" s="26">
        <v>9992</v>
      </c>
      <c r="F19" s="27">
        <f t="shared" si="0"/>
        <v>20041</v>
      </c>
      <c r="G19" s="27">
        <f t="shared" si="1"/>
        <v>57</v>
      </c>
    </row>
    <row r="20" spans="2:7" x14ac:dyDescent="0.25">
      <c r="B20" s="28" t="s">
        <v>7</v>
      </c>
      <c r="C20" s="24">
        <v>44218</v>
      </c>
      <c r="D20" s="25">
        <v>10453</v>
      </c>
      <c r="E20" s="26">
        <v>10506</v>
      </c>
      <c r="F20" s="27">
        <f t="shared" si="0"/>
        <v>20959</v>
      </c>
      <c r="G20" s="27">
        <f t="shared" si="1"/>
        <v>-53</v>
      </c>
    </row>
    <row r="21" spans="2:7" x14ac:dyDescent="0.25">
      <c r="B21" s="28" t="s">
        <v>10</v>
      </c>
      <c r="C21" s="24">
        <v>44221</v>
      </c>
      <c r="D21" s="26">
        <v>10057</v>
      </c>
      <c r="E21" s="26">
        <v>9951</v>
      </c>
      <c r="F21" s="27">
        <f t="shared" si="0"/>
        <v>20008</v>
      </c>
      <c r="G21" s="27">
        <f t="shared" si="1"/>
        <v>106</v>
      </c>
    </row>
    <row r="22" spans="2:7" x14ac:dyDescent="0.25">
      <c r="B22" s="28" t="s">
        <v>15</v>
      </c>
      <c r="C22" s="24">
        <v>44222</v>
      </c>
      <c r="D22" s="26">
        <v>9124</v>
      </c>
      <c r="E22" s="26">
        <v>8950</v>
      </c>
      <c r="F22" s="27">
        <f t="shared" si="0"/>
        <v>18074</v>
      </c>
      <c r="G22" s="27">
        <f t="shared" si="1"/>
        <v>174</v>
      </c>
    </row>
    <row r="23" spans="2:7" x14ac:dyDescent="0.25">
      <c r="B23" s="28" t="s">
        <v>3</v>
      </c>
      <c r="C23" s="24">
        <v>44223</v>
      </c>
      <c r="D23" s="26">
        <v>10070</v>
      </c>
      <c r="E23" s="26">
        <v>9954</v>
      </c>
      <c r="F23" s="27">
        <f t="shared" si="0"/>
        <v>20024</v>
      </c>
      <c r="G23" s="27">
        <f t="shared" si="1"/>
        <v>116</v>
      </c>
    </row>
    <row r="24" spans="2:7" x14ac:dyDescent="0.25">
      <c r="B24" s="28" t="s">
        <v>4</v>
      </c>
      <c r="C24" s="24">
        <v>44224</v>
      </c>
      <c r="D24" s="26">
        <v>9835</v>
      </c>
      <c r="E24" s="26">
        <v>9718</v>
      </c>
      <c r="F24" s="27">
        <f t="shared" si="0"/>
        <v>19553</v>
      </c>
      <c r="G24" s="27">
        <f t="shared" si="1"/>
        <v>117</v>
      </c>
    </row>
    <row r="25" spans="2:7" x14ac:dyDescent="0.25">
      <c r="B25" s="28" t="s">
        <v>7</v>
      </c>
      <c r="C25" s="24">
        <v>44225</v>
      </c>
      <c r="D25" s="26">
        <v>8938</v>
      </c>
      <c r="E25" s="26">
        <v>8940</v>
      </c>
      <c r="F25" s="27">
        <f t="shared" si="0"/>
        <v>17878</v>
      </c>
      <c r="G25" s="27">
        <f t="shared" si="1"/>
        <v>-2</v>
      </c>
    </row>
    <row r="26" spans="2:7" x14ac:dyDescent="0.25">
      <c r="B26" s="36"/>
      <c r="C26" s="30" t="s">
        <v>2</v>
      </c>
      <c r="D26" s="31">
        <f>SUM(D5:D25)</f>
        <v>205567</v>
      </c>
      <c r="E26" s="31">
        <f>SUM(E5:E25)</f>
        <v>203271</v>
      </c>
      <c r="F26" s="31">
        <f>SUM(F5:F25)</f>
        <v>408838</v>
      </c>
      <c r="G26" s="37">
        <f>AVERAGE(G5:G25)</f>
        <v>109.33333333333333</v>
      </c>
    </row>
    <row r="27" spans="2:7" x14ac:dyDescent="0.25">
      <c r="D27" s="11"/>
      <c r="E27" s="11"/>
      <c r="F27" s="11"/>
      <c r="G27" s="11"/>
    </row>
    <row r="28" spans="2:7" x14ac:dyDescent="0.25">
      <c r="B28" s="55" t="s">
        <v>20</v>
      </c>
      <c r="C28" s="55"/>
      <c r="D28" s="55"/>
      <c r="E28" s="55"/>
      <c r="F28" s="38">
        <f>F26</f>
        <v>408838</v>
      </c>
      <c r="G28" s="17"/>
    </row>
    <row r="29" spans="2:7" x14ac:dyDescent="0.25">
      <c r="B29" s="55" t="s">
        <v>14</v>
      </c>
      <c r="C29" s="55"/>
      <c r="D29" s="55"/>
      <c r="E29" s="55"/>
      <c r="F29" s="38">
        <f>AVERAGE(F5:F25)</f>
        <v>19468.476190476191</v>
      </c>
      <c r="G29" s="17"/>
    </row>
    <row r="31" spans="2:7" x14ac:dyDescent="0.25">
      <c r="B31" s="54" t="s">
        <v>21</v>
      </c>
      <c r="C31" s="54"/>
      <c r="D31" s="54"/>
      <c r="E31" s="54"/>
      <c r="F31" s="54"/>
      <c r="G31" s="54"/>
    </row>
    <row r="32" spans="2:7" ht="11.25" customHeight="1" x14ac:dyDescent="0.25">
      <c r="B32" s="49" t="s">
        <v>0</v>
      </c>
      <c r="C32" s="49" t="s">
        <v>1</v>
      </c>
      <c r="D32" s="51" t="s">
        <v>5</v>
      </c>
      <c r="E32" s="51" t="s">
        <v>6</v>
      </c>
      <c r="F32" s="52" t="s">
        <v>18</v>
      </c>
      <c r="G32" s="49" t="s">
        <v>11</v>
      </c>
    </row>
    <row r="33" spans="2:8" x14ac:dyDescent="0.25">
      <c r="B33" s="49"/>
      <c r="C33" s="49"/>
      <c r="D33" s="51"/>
      <c r="E33" s="51"/>
      <c r="F33" s="53"/>
      <c r="G33" s="49"/>
    </row>
    <row r="34" spans="2:8" x14ac:dyDescent="0.25">
      <c r="B34" s="28" t="s">
        <v>8</v>
      </c>
      <c r="C34" s="24">
        <v>44198</v>
      </c>
      <c r="D34" s="26">
        <v>10257</v>
      </c>
      <c r="E34" s="26">
        <v>10175</v>
      </c>
      <c r="F34" s="27">
        <f t="shared" ref="F34:F43" si="2">SUM(D34:E34)</f>
        <v>20432</v>
      </c>
      <c r="G34" s="27">
        <f t="shared" ref="G34:G39" si="3">D34-E34</f>
        <v>82</v>
      </c>
    </row>
    <row r="35" spans="2:8" x14ac:dyDescent="0.25">
      <c r="B35" s="28" t="s">
        <v>9</v>
      </c>
      <c r="C35" s="24">
        <v>44199</v>
      </c>
      <c r="D35" s="26">
        <v>5360</v>
      </c>
      <c r="E35" s="26">
        <v>5208</v>
      </c>
      <c r="F35" s="27">
        <f t="shared" si="2"/>
        <v>10568</v>
      </c>
      <c r="G35" s="27">
        <f t="shared" si="3"/>
        <v>152</v>
      </c>
    </row>
    <row r="36" spans="2:8" x14ac:dyDescent="0.25">
      <c r="B36" s="28" t="s">
        <v>8</v>
      </c>
      <c r="C36" s="24">
        <v>44205</v>
      </c>
      <c r="D36" s="25">
        <v>7292</v>
      </c>
      <c r="E36" s="26">
        <v>7147</v>
      </c>
      <c r="F36" s="27">
        <f t="shared" si="2"/>
        <v>14439</v>
      </c>
      <c r="G36" s="27">
        <f t="shared" si="3"/>
        <v>145</v>
      </c>
    </row>
    <row r="37" spans="2:8" x14ac:dyDescent="0.25">
      <c r="B37" s="28" t="s">
        <v>9</v>
      </c>
      <c r="C37" s="24">
        <v>44206</v>
      </c>
      <c r="D37" s="25">
        <v>6183</v>
      </c>
      <c r="E37" s="26">
        <v>6020</v>
      </c>
      <c r="F37" s="27">
        <f t="shared" si="2"/>
        <v>12203</v>
      </c>
      <c r="G37" s="27">
        <f t="shared" si="3"/>
        <v>163</v>
      </c>
    </row>
    <row r="38" spans="2:8" x14ac:dyDescent="0.25">
      <c r="B38" s="23" t="s">
        <v>8</v>
      </c>
      <c r="C38" s="24">
        <v>44212</v>
      </c>
      <c r="D38" s="25">
        <v>7289</v>
      </c>
      <c r="E38" s="26">
        <v>7178</v>
      </c>
      <c r="F38" s="27">
        <f t="shared" si="2"/>
        <v>14467</v>
      </c>
      <c r="G38" s="27">
        <f t="shared" si="3"/>
        <v>111</v>
      </c>
    </row>
    <row r="39" spans="2:8" x14ac:dyDescent="0.25">
      <c r="B39" s="23" t="s">
        <v>9</v>
      </c>
      <c r="C39" s="24">
        <v>44213</v>
      </c>
      <c r="D39" s="25">
        <v>6864</v>
      </c>
      <c r="E39" s="26">
        <v>6609</v>
      </c>
      <c r="F39" s="27">
        <f t="shared" si="2"/>
        <v>13473</v>
      </c>
      <c r="G39" s="27">
        <f t="shared" si="3"/>
        <v>255</v>
      </c>
    </row>
    <row r="40" spans="2:8" x14ac:dyDescent="0.25">
      <c r="B40" s="23" t="s">
        <v>8</v>
      </c>
      <c r="C40" s="24">
        <v>44219</v>
      </c>
      <c r="D40" s="25">
        <v>7120</v>
      </c>
      <c r="E40" s="26">
        <v>6978</v>
      </c>
      <c r="F40" s="27">
        <f t="shared" si="2"/>
        <v>14098</v>
      </c>
      <c r="G40" s="27">
        <f>D40-E40</f>
        <v>142</v>
      </c>
    </row>
    <row r="41" spans="2:8" x14ac:dyDescent="0.25">
      <c r="B41" s="23" t="s">
        <v>9</v>
      </c>
      <c r="C41" s="24">
        <v>44220</v>
      </c>
      <c r="D41" s="25">
        <v>5665</v>
      </c>
      <c r="E41" s="26">
        <v>5511</v>
      </c>
      <c r="F41" s="27">
        <f t="shared" si="2"/>
        <v>11176</v>
      </c>
      <c r="G41" s="27">
        <f>D41-E41</f>
        <v>154</v>
      </c>
    </row>
    <row r="42" spans="2:8" x14ac:dyDescent="0.25">
      <c r="B42" s="23" t="s">
        <v>8</v>
      </c>
      <c r="C42" s="24">
        <v>44226</v>
      </c>
      <c r="D42" s="25">
        <v>6579</v>
      </c>
      <c r="E42" s="26">
        <v>6451</v>
      </c>
      <c r="F42" s="27">
        <f t="shared" si="2"/>
        <v>13030</v>
      </c>
      <c r="G42" s="27"/>
    </row>
    <row r="43" spans="2:8" x14ac:dyDescent="0.25">
      <c r="B43" s="23" t="s">
        <v>9</v>
      </c>
      <c r="C43" s="24">
        <v>44227</v>
      </c>
      <c r="D43" s="25">
        <v>5205</v>
      </c>
      <c r="E43" s="26">
        <v>5090</v>
      </c>
      <c r="F43" s="27">
        <f t="shared" si="2"/>
        <v>10295</v>
      </c>
      <c r="G43" s="27"/>
    </row>
    <row r="44" spans="2:8" x14ac:dyDescent="0.25">
      <c r="B44" s="36"/>
      <c r="C44" s="30" t="s">
        <v>2</v>
      </c>
      <c r="D44" s="31">
        <f>SUM(D34:D43)</f>
        <v>67814</v>
      </c>
      <c r="E44" s="31">
        <f>SUM(E34:E43)</f>
        <v>66367</v>
      </c>
      <c r="F44" s="31">
        <f>SUM(F34:F43)</f>
        <v>134181</v>
      </c>
      <c r="G44" s="31">
        <f>AVERAGE(G34:G37)</f>
        <v>135.5</v>
      </c>
    </row>
    <row r="45" spans="2:8" ht="7.5" customHeight="1" x14ac:dyDescent="0.25">
      <c r="D45" s="11"/>
      <c r="E45" s="11"/>
      <c r="F45" s="11"/>
      <c r="G45" s="16"/>
    </row>
    <row r="46" spans="2:8" x14ac:dyDescent="0.25">
      <c r="B46" s="55" t="s">
        <v>22</v>
      </c>
      <c r="C46" s="55"/>
      <c r="D46" s="55"/>
      <c r="E46" s="55"/>
      <c r="F46" s="39">
        <f>F44</f>
        <v>134181</v>
      </c>
      <c r="G46" s="19"/>
      <c r="H46" s="11"/>
    </row>
    <row r="47" spans="2:8" ht="7.5" customHeight="1" x14ac:dyDescent="0.25">
      <c r="B47" s="12"/>
      <c r="C47" s="12"/>
      <c r="D47" s="12"/>
      <c r="E47" s="12"/>
      <c r="F47" s="12"/>
      <c r="G47" s="18"/>
    </row>
    <row r="48" spans="2:8" x14ac:dyDescent="0.25">
      <c r="B48" s="55" t="s">
        <v>12</v>
      </c>
      <c r="C48" s="55"/>
      <c r="D48" s="55"/>
      <c r="E48" s="55"/>
      <c r="F48" s="39">
        <f xml:space="preserve"> AVERAGE(F34,F36,F38, F40,F42)</f>
        <v>15293.2</v>
      </c>
      <c r="G48" s="19"/>
    </row>
    <row r="49" spans="2:7" x14ac:dyDescent="0.25">
      <c r="B49" s="55" t="s">
        <v>13</v>
      </c>
      <c r="C49" s="55"/>
      <c r="D49" s="55"/>
      <c r="E49" s="55"/>
      <c r="F49" s="39">
        <f xml:space="preserve"> AVERAGE(F35,F37,F39, F41,F43)</f>
        <v>11543</v>
      </c>
      <c r="G49" s="19"/>
    </row>
  </sheetData>
  <mergeCells count="19">
    <mergeCell ref="F32:F33"/>
    <mergeCell ref="B3:B4"/>
    <mergeCell ref="C3:C4"/>
    <mergeCell ref="D3:D4"/>
    <mergeCell ref="B49:E49"/>
    <mergeCell ref="B48:E48"/>
    <mergeCell ref="B32:B33"/>
    <mergeCell ref="C32:C33"/>
    <mergeCell ref="B46:E46"/>
    <mergeCell ref="B2:G2"/>
    <mergeCell ref="G3:G4"/>
    <mergeCell ref="G32:G33"/>
    <mergeCell ref="B31:G31"/>
    <mergeCell ref="E3:E4"/>
    <mergeCell ref="D32:D33"/>
    <mergeCell ref="E32:E33"/>
    <mergeCell ref="B28:E28"/>
    <mergeCell ref="B29:E29"/>
    <mergeCell ref="F3:F4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ignoredErrors>
    <ignoredError sqref="F5 F34 F6:F25 F35:F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DAEEB0-47D4-4DFB-87A3-3CA5698E3A29}"/>
</file>

<file path=customXml/itemProps2.xml><?xml version="1.0" encoding="utf-8"?>
<ds:datastoreItem xmlns:ds="http://schemas.openxmlformats.org/officeDocument/2006/customXml" ds:itemID="{AF4683A7-34F8-4B94-BD00-B2045225D02A}"/>
</file>

<file path=customXml/itemProps3.xml><?xml version="1.0" encoding="utf-8"?>
<ds:datastoreItem xmlns:ds="http://schemas.openxmlformats.org/officeDocument/2006/customXml" ds:itemID="{CD4F9FB9-3C8C-46DE-B49D-185851F33D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tabbott</dc:creator>
  <cp:lastModifiedBy>Yuan, Hong</cp:lastModifiedBy>
  <cp:lastPrinted>2013-06-05T11:40:15Z</cp:lastPrinted>
  <dcterms:created xsi:type="dcterms:W3CDTF">2006-12-14T13:28:56Z</dcterms:created>
  <dcterms:modified xsi:type="dcterms:W3CDTF">2021-03-04T20:38:07Z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