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1 SIF Ridership\"/>
    </mc:Choice>
  </mc:AlternateContent>
  <bookViews>
    <workbookView xWindow="-80" yWindow="90" windowWidth="7320" windowHeight="7770"/>
  </bookViews>
  <sheets>
    <sheet name="TOTALS" sheetId="1" r:id="rId1"/>
    <sheet name="Weekday-Weekend" sheetId="2" r:id="rId2"/>
  </sheets>
  <calcPr calcId="152511"/>
</workbook>
</file>

<file path=xl/calcChain.xml><?xml version="1.0" encoding="utf-8"?>
<calcChain xmlns="http://schemas.openxmlformats.org/spreadsheetml/2006/main">
  <c r="F38" i="1" l="1"/>
  <c r="E38" i="1"/>
  <c r="D38" i="1"/>
  <c r="F35" i="1"/>
  <c r="F36" i="1"/>
  <c r="F37" i="1"/>
  <c r="B35" i="1"/>
  <c r="B36" i="1"/>
  <c r="B37" i="1"/>
  <c r="C35" i="1"/>
  <c r="C36" i="1"/>
  <c r="C37" i="1"/>
  <c r="G28" i="2"/>
  <c r="G25" i="2"/>
  <c r="G26" i="2"/>
  <c r="G2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5" i="2"/>
  <c r="F49" i="2"/>
  <c r="F48" i="2"/>
  <c r="D44" i="2"/>
  <c r="F31" i="2"/>
  <c r="F28" i="2"/>
  <c r="E28" i="2"/>
  <c r="D28" i="2"/>
  <c r="F25" i="2"/>
  <c r="F26" i="2"/>
  <c r="F27" i="2"/>
  <c r="E44" i="2"/>
  <c r="F37" i="2"/>
  <c r="F38" i="2"/>
  <c r="F39" i="2"/>
  <c r="F40" i="2"/>
  <c r="F41" i="2"/>
  <c r="F42" i="2"/>
  <c r="F43" i="2"/>
  <c r="B7" i="1"/>
  <c r="C8" i="1"/>
  <c r="B8" i="1"/>
  <c r="C9" i="1"/>
  <c r="C10" i="1"/>
  <c r="B9" i="1"/>
  <c r="G43" i="2"/>
  <c r="G24" i="2"/>
  <c r="G42" i="2"/>
  <c r="G41" i="2"/>
  <c r="F24" i="2"/>
  <c r="F5" i="2"/>
  <c r="F34" i="1"/>
  <c r="F27" i="1"/>
  <c r="F28" i="1"/>
  <c r="F29" i="1"/>
  <c r="F30" i="1"/>
  <c r="F31" i="1"/>
  <c r="F32" i="1"/>
  <c r="F16" i="2"/>
  <c r="F17" i="2"/>
  <c r="F18" i="2"/>
  <c r="G37" i="2"/>
  <c r="G38" i="2"/>
  <c r="G39" i="2"/>
  <c r="G40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6" i="2"/>
  <c r="F33" i="1"/>
  <c r="F7" i="1"/>
  <c r="F8" i="1"/>
  <c r="F6" i="2"/>
  <c r="F7" i="2"/>
  <c r="F8" i="2"/>
  <c r="F9" i="2"/>
  <c r="F10" i="2"/>
  <c r="F11" i="2"/>
  <c r="F12" i="2"/>
  <c r="F13" i="2"/>
  <c r="F14" i="2"/>
  <c r="F15" i="2"/>
  <c r="F19" i="2"/>
  <c r="F20" i="2"/>
  <c r="F21" i="2"/>
  <c r="F22" i="2"/>
  <c r="F2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35" i="1"/>
  <c r="F40" i="1"/>
  <c r="B10" i="1"/>
  <c r="C11" i="1"/>
  <c r="G45" i="2"/>
  <c r="F44" i="2"/>
  <c r="F46" i="2"/>
  <c r="F30" i="2"/>
  <c r="C12" i="1"/>
  <c r="B11" i="1"/>
  <c r="B12" i="1"/>
  <c r="C13" i="1"/>
  <c r="B13" i="1"/>
  <c r="C14" i="1"/>
  <c r="C15" i="1"/>
  <c r="B14" i="1"/>
  <c r="C16" i="1"/>
  <c r="B15" i="1"/>
  <c r="B16" i="1"/>
  <c r="C17" i="1"/>
  <c r="C18" i="1"/>
  <c r="B17" i="1"/>
  <c r="B18" i="1"/>
  <c r="C19" i="1"/>
  <c r="C20" i="1"/>
  <c r="B19" i="1"/>
  <c r="C21" i="1"/>
  <c r="B20" i="1"/>
  <c r="B21" i="1"/>
  <c r="C22" i="1"/>
  <c r="C23" i="1"/>
  <c r="B22" i="1"/>
  <c r="C24" i="1"/>
  <c r="B23" i="1"/>
  <c r="B24" i="1"/>
  <c r="C25" i="1"/>
  <c r="B25" i="1"/>
  <c r="C26" i="1"/>
  <c r="B26" i="1"/>
  <c r="C27" i="1"/>
  <c r="C28" i="1"/>
  <c r="B27" i="1"/>
  <c r="C29" i="1"/>
  <c r="B28" i="1"/>
  <c r="B29" i="1"/>
  <c r="C30" i="1"/>
  <c r="B30" i="1"/>
  <c r="C31" i="1"/>
  <c r="B31" i="1"/>
  <c r="C32" i="1"/>
  <c r="C33" i="1"/>
  <c r="B32" i="1"/>
  <c r="B33" i="1"/>
  <c r="C34" i="1"/>
  <c r="B34" i="1"/>
</calcChain>
</file>

<file path=xl/sharedStrings.xml><?xml version="1.0" encoding="utf-8"?>
<sst xmlns="http://schemas.openxmlformats.org/spreadsheetml/2006/main" count="38" uniqueCount="18">
  <si>
    <t>Day</t>
  </si>
  <si>
    <t>Date</t>
  </si>
  <si>
    <t>TOTALS:</t>
  </si>
  <si>
    <t>WHT</t>
  </si>
  <si>
    <t>STG</t>
  </si>
  <si>
    <t>Difference</t>
  </si>
  <si>
    <t xml:space="preserve">Average Saturday Passengers: </t>
  </si>
  <si>
    <t xml:space="preserve">Average Sunday Passengers: </t>
  </si>
  <si>
    <t xml:space="preserve">Average Passengers/Weekday: </t>
  </si>
  <si>
    <t xml:space="preserve">PASSENGER COUNT TOTAL:  </t>
  </si>
  <si>
    <t>Combined TOTAL</t>
  </si>
  <si>
    <t>SAT</t>
  </si>
  <si>
    <t>SUN</t>
  </si>
  <si>
    <t xml:space="preserve">March 2021:  WEEKDAY TOTALS </t>
  </si>
  <si>
    <t xml:space="preserve">Total Weekday Pax Count March 2021: </t>
  </si>
  <si>
    <t xml:space="preserve">March 2021:  WEEKEND TOTALS </t>
  </si>
  <si>
    <t xml:space="preserve">Total Weekend Pax Count March 2021: </t>
  </si>
  <si>
    <t xml:space="preserve">      March 2021 Staten Island Ferry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</si>
</sst>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1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/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3" fontId="3" fillId="0" borderId="0" xfId="0" applyNumberFormat="1" applyFont="1"/>
    <xf numFmtId="4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Alignment="1"/>
    <xf numFmtId="37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 vertical="center"/>
    </xf>
    <xf numFmtId="171" fontId="3" fillId="0" borderId="0" xfId="1" applyNumberFormat="1" applyFont="1"/>
    <xf numFmtId="37" fontId="4" fillId="2" borderId="4" xfId="0" applyNumberFormat="1" applyFont="1" applyFill="1" applyBorder="1" applyAlignment="1">
      <alignment horizontal="center"/>
    </xf>
    <xf numFmtId="41" fontId="4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/>
    <xf numFmtId="14" fontId="4" fillId="2" borderId="5" xfId="0" applyNumberFormat="1" applyFont="1" applyFill="1" applyBorder="1" applyAlignment="1">
      <alignment horizontal="right"/>
    </xf>
    <xf numFmtId="41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14" fontId="4" fillId="2" borderId="7" xfId="0" applyNumberFormat="1" applyFont="1" applyFill="1" applyBorder="1" applyAlignment="1">
      <alignment horizontal="right"/>
    </xf>
    <xf numFmtId="41" fontId="4" fillId="2" borderId="7" xfId="0" applyNumberFormat="1" applyFont="1" applyFill="1" applyBorder="1" applyAlignment="1">
      <alignment horizontal="center"/>
    </xf>
    <xf numFmtId="37" fontId="4" fillId="2" borderId="7" xfId="0" applyNumberFormat="1" applyFont="1" applyFill="1" applyBorder="1" applyAlignment="1">
      <alignment horizontal="center"/>
    </xf>
    <xf numFmtId="0" fontId="4" fillId="0" borderId="5" xfId="0" applyFont="1" applyBorder="1"/>
    <xf numFmtId="41" fontId="4" fillId="2" borderId="5" xfId="0" applyNumberFormat="1" applyFont="1" applyFill="1" applyBorder="1" applyAlignment="1">
      <alignment horizontal="left"/>
    </xf>
    <xf numFmtId="37" fontId="4" fillId="2" borderId="5" xfId="0" applyNumberFormat="1" applyFont="1" applyFill="1" applyBorder="1" applyAlignment="1">
      <alignment horizontal="right"/>
    </xf>
    <xf numFmtId="37" fontId="4" fillId="2" borderId="5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37" fontId="4" fillId="0" borderId="19" xfId="0" applyNumberFormat="1" applyFont="1" applyFill="1" applyBorder="1" applyAlignment="1">
      <alignment horizontal="center"/>
    </xf>
    <xf numFmtId="41" fontId="4" fillId="0" borderId="19" xfId="0" applyNumberFormat="1" applyFont="1" applyFill="1" applyBorder="1" applyAlignment="1">
      <alignment horizontal="center"/>
    </xf>
    <xf numFmtId="41" fontId="3" fillId="0" borderId="13" xfId="0" applyNumberFormat="1" applyFont="1" applyFill="1" applyBorder="1" applyAlignment="1">
      <alignment horizontal="center"/>
    </xf>
    <xf numFmtId="17" fontId="5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6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41" fontId="4" fillId="2" borderId="5" xfId="0" applyNumberFormat="1" applyFont="1" applyFill="1" applyBorder="1" applyAlignment="1">
      <alignment horizontal="right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38100</xdr:rowOff>
    </xdr:from>
    <xdr:to>
      <xdr:col>2</xdr:col>
      <xdr:colOff>203200</xdr:colOff>
      <xdr:row>2</xdr:row>
      <xdr:rowOff>152400</xdr:rowOff>
    </xdr:to>
    <xdr:pic>
      <xdr:nvPicPr>
        <xdr:cNvPr id="1728" name="Picture 31" descr="DOT%20Logo_gre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38100"/>
          <a:ext cx="774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tabSelected="1" workbookViewId="0">
      <selection activeCell="C48" sqref="C48"/>
    </sheetView>
  </sheetViews>
  <sheetFormatPr defaultColWidth="9.1796875" defaultRowHeight="12.5" x14ac:dyDescent="0.25"/>
  <cols>
    <col min="1" max="1" width="9.1796875" style="1"/>
    <col min="2" max="2" width="9.1796875" style="1" customWidth="1"/>
    <col min="3" max="3" width="13.453125" style="1" customWidth="1"/>
    <col min="4" max="6" width="12.26953125" style="1" customWidth="1"/>
    <col min="7" max="7" width="10.453125" style="1" hidden="1" customWidth="1"/>
    <col min="8" max="8" width="10" style="1" bestFit="1" customWidth="1"/>
    <col min="9" max="16384" width="9.1796875" style="1"/>
  </cols>
  <sheetData>
    <row r="1" spans="2:10" ht="12.75" customHeight="1" x14ac:dyDescent="0.25"/>
    <row r="2" spans="2:10" x14ac:dyDescent="0.25">
      <c r="B2" s="3"/>
      <c r="C2" s="3" t="s">
        <v>17</v>
      </c>
      <c r="D2" s="3"/>
      <c r="E2" s="3"/>
      <c r="F2" s="3"/>
      <c r="G2" s="3"/>
    </row>
    <row r="3" spans="2:10" ht="15" customHeight="1" thickBot="1" x14ac:dyDescent="0.3"/>
    <row r="4" spans="2:10" ht="13" thickBot="1" x14ac:dyDescent="0.3">
      <c r="B4" s="45">
        <v>44256</v>
      </c>
      <c r="C4" s="46"/>
      <c r="D4" s="46"/>
      <c r="E4" s="46"/>
      <c r="F4" s="46"/>
      <c r="G4" s="47"/>
    </row>
    <row r="5" spans="2:10" x14ac:dyDescent="0.25">
      <c r="B5" s="52" t="s">
        <v>0</v>
      </c>
      <c r="C5" s="54" t="s">
        <v>1</v>
      </c>
      <c r="D5" s="56" t="s">
        <v>3</v>
      </c>
      <c r="E5" s="54" t="s">
        <v>4</v>
      </c>
      <c r="F5" s="57" t="s">
        <v>10</v>
      </c>
      <c r="G5" s="48" t="s">
        <v>5</v>
      </c>
    </row>
    <row r="6" spans="2:10" ht="13" thickBot="1" x14ac:dyDescent="0.3">
      <c r="B6" s="53"/>
      <c r="C6" s="55"/>
      <c r="D6" s="55"/>
      <c r="E6" s="55"/>
      <c r="F6" s="58"/>
      <c r="G6" s="49"/>
    </row>
    <row r="7" spans="2:10" x14ac:dyDescent="0.25">
      <c r="B7" s="14" t="str">
        <f>CHOOSE(WEEKDAY(C7),"SUN","MON","TUES","WED","THU","FRI","SAT")</f>
        <v>MON</v>
      </c>
      <c r="C7" s="23">
        <v>44256</v>
      </c>
      <c r="D7" s="25">
        <v>10273</v>
      </c>
      <c r="E7" s="25">
        <v>10156</v>
      </c>
      <c r="F7" s="26">
        <f>SUM(D7:E7)</f>
        <v>20429</v>
      </c>
      <c r="G7" s="12">
        <f>D7-E7</f>
        <v>117</v>
      </c>
      <c r="H7" s="19"/>
    </row>
    <row r="8" spans="2:10" x14ac:dyDescent="0.25">
      <c r="B8" s="14" t="str">
        <f t="shared" ref="B8:B37" si="0">CHOOSE(WEEKDAY(C8),"SUN","MON","TUES","WED","THU","FRI","SAT")</f>
        <v>TUES</v>
      </c>
      <c r="C8" s="23">
        <f>C7+1</f>
        <v>44257</v>
      </c>
      <c r="D8" s="25">
        <v>10411</v>
      </c>
      <c r="E8" s="25">
        <v>10324</v>
      </c>
      <c r="F8" s="26">
        <f>SUM(D8:E8)</f>
        <v>20735</v>
      </c>
      <c r="G8" s="13">
        <f t="shared" ref="G8:G34" si="1">D8-E8</f>
        <v>87</v>
      </c>
      <c r="H8" s="19"/>
      <c r="J8" s="9"/>
    </row>
    <row r="9" spans="2:10" x14ac:dyDescent="0.25">
      <c r="B9" s="14" t="str">
        <f t="shared" si="0"/>
        <v>WED</v>
      </c>
      <c r="C9" s="23">
        <f>C8+1</f>
        <v>44258</v>
      </c>
      <c r="D9" s="25">
        <v>11056</v>
      </c>
      <c r="E9" s="25">
        <v>11036</v>
      </c>
      <c r="F9" s="26">
        <f t="shared" ref="F9:F37" si="2">SUM(D9:E9)</f>
        <v>22092</v>
      </c>
      <c r="G9" s="13">
        <f t="shared" si="1"/>
        <v>20</v>
      </c>
      <c r="H9" s="19"/>
    </row>
    <row r="10" spans="2:10" x14ac:dyDescent="0.25">
      <c r="B10" s="14" t="str">
        <f t="shared" si="0"/>
        <v>THU</v>
      </c>
      <c r="C10" s="23">
        <f t="shared" ref="C10:C33" si="3">C9+1</f>
        <v>44259</v>
      </c>
      <c r="D10" s="25">
        <v>10667</v>
      </c>
      <c r="E10" s="25">
        <v>10514</v>
      </c>
      <c r="F10" s="26">
        <f t="shared" si="2"/>
        <v>21181</v>
      </c>
      <c r="G10" s="13">
        <f t="shared" si="1"/>
        <v>153</v>
      </c>
      <c r="H10" s="19"/>
    </row>
    <row r="11" spans="2:10" x14ac:dyDescent="0.25">
      <c r="B11" s="14" t="str">
        <f t="shared" si="0"/>
        <v>FRI</v>
      </c>
      <c r="C11" s="23">
        <f t="shared" si="3"/>
        <v>44260</v>
      </c>
      <c r="D11" s="25">
        <v>10835</v>
      </c>
      <c r="E11" s="25">
        <v>10943</v>
      </c>
      <c r="F11" s="26">
        <f t="shared" si="2"/>
        <v>21778</v>
      </c>
      <c r="G11" s="13">
        <f t="shared" si="1"/>
        <v>-108</v>
      </c>
      <c r="H11" s="19"/>
    </row>
    <row r="12" spans="2:10" x14ac:dyDescent="0.25">
      <c r="B12" s="14" t="str">
        <f t="shared" si="0"/>
        <v>SAT</v>
      </c>
      <c r="C12" s="23">
        <f t="shared" si="3"/>
        <v>44261</v>
      </c>
      <c r="D12" s="25">
        <v>8008</v>
      </c>
      <c r="E12" s="25">
        <v>7645</v>
      </c>
      <c r="F12" s="26">
        <f t="shared" si="2"/>
        <v>15653</v>
      </c>
      <c r="G12" s="13">
        <f t="shared" si="1"/>
        <v>363</v>
      </c>
      <c r="H12" s="19"/>
    </row>
    <row r="13" spans="2:10" x14ac:dyDescent="0.25">
      <c r="B13" s="14" t="str">
        <f t="shared" si="0"/>
        <v>SUN</v>
      </c>
      <c r="C13" s="23">
        <f t="shared" si="3"/>
        <v>44262</v>
      </c>
      <c r="D13" s="25">
        <v>6838</v>
      </c>
      <c r="E13" s="25">
        <v>6695</v>
      </c>
      <c r="F13" s="26">
        <f t="shared" si="2"/>
        <v>13533</v>
      </c>
      <c r="G13" s="13">
        <f t="shared" si="1"/>
        <v>143</v>
      </c>
      <c r="H13" s="19"/>
    </row>
    <row r="14" spans="2:10" x14ac:dyDescent="0.25">
      <c r="B14" s="14" t="str">
        <f t="shared" si="0"/>
        <v>MON</v>
      </c>
      <c r="C14" s="23">
        <f t="shared" si="3"/>
        <v>44263</v>
      </c>
      <c r="D14" s="25">
        <v>10638</v>
      </c>
      <c r="E14" s="25">
        <v>10357</v>
      </c>
      <c r="F14" s="26">
        <f t="shared" si="2"/>
        <v>20995</v>
      </c>
      <c r="G14" s="13">
        <f t="shared" si="1"/>
        <v>281</v>
      </c>
      <c r="H14" s="19"/>
    </row>
    <row r="15" spans="2:10" x14ac:dyDescent="0.25">
      <c r="B15" s="14" t="str">
        <f t="shared" si="0"/>
        <v>TUES</v>
      </c>
      <c r="C15" s="23">
        <f t="shared" si="3"/>
        <v>44264</v>
      </c>
      <c r="D15" s="25">
        <v>11431</v>
      </c>
      <c r="E15" s="25">
        <v>11490</v>
      </c>
      <c r="F15" s="26">
        <f t="shared" si="2"/>
        <v>22921</v>
      </c>
      <c r="G15" s="13">
        <f t="shared" si="1"/>
        <v>-59</v>
      </c>
      <c r="H15" s="19"/>
    </row>
    <row r="16" spans="2:10" x14ac:dyDescent="0.25">
      <c r="B16" s="14" t="str">
        <f t="shared" si="0"/>
        <v>WED</v>
      </c>
      <c r="C16" s="23">
        <f t="shared" si="3"/>
        <v>44265</v>
      </c>
      <c r="D16" s="25">
        <v>11148</v>
      </c>
      <c r="E16" s="25">
        <v>10864</v>
      </c>
      <c r="F16" s="26">
        <f t="shared" si="2"/>
        <v>22012</v>
      </c>
      <c r="G16" s="13">
        <f t="shared" si="1"/>
        <v>284</v>
      </c>
      <c r="H16" s="19"/>
    </row>
    <row r="17" spans="2:10" x14ac:dyDescent="0.25">
      <c r="B17" s="14" t="str">
        <f t="shared" si="0"/>
        <v>THU</v>
      </c>
      <c r="C17" s="23">
        <f t="shared" si="3"/>
        <v>44266</v>
      </c>
      <c r="D17" s="25">
        <v>11807</v>
      </c>
      <c r="E17" s="25">
        <v>11826</v>
      </c>
      <c r="F17" s="26">
        <f t="shared" si="2"/>
        <v>23633</v>
      </c>
      <c r="G17" s="13">
        <f t="shared" si="1"/>
        <v>-19</v>
      </c>
      <c r="H17" s="19"/>
    </row>
    <row r="18" spans="2:10" x14ac:dyDescent="0.25">
      <c r="B18" s="14" t="str">
        <f t="shared" si="0"/>
        <v>FRI</v>
      </c>
      <c r="C18" s="23">
        <f t="shared" si="3"/>
        <v>44267</v>
      </c>
      <c r="D18" s="25">
        <v>11815</v>
      </c>
      <c r="E18" s="25">
        <v>12021</v>
      </c>
      <c r="F18" s="26">
        <f t="shared" si="2"/>
        <v>23836</v>
      </c>
      <c r="G18" s="13">
        <f t="shared" si="1"/>
        <v>-206</v>
      </c>
      <c r="H18" s="19"/>
      <c r="J18" s="9"/>
    </row>
    <row r="19" spans="2:10" x14ac:dyDescent="0.25">
      <c r="B19" s="14" t="str">
        <f t="shared" si="0"/>
        <v>SAT</v>
      </c>
      <c r="C19" s="23">
        <f t="shared" si="3"/>
        <v>44268</v>
      </c>
      <c r="D19" s="25">
        <v>9266</v>
      </c>
      <c r="E19" s="25">
        <v>9174</v>
      </c>
      <c r="F19" s="26">
        <f t="shared" si="2"/>
        <v>18440</v>
      </c>
      <c r="G19" s="13">
        <f t="shared" si="1"/>
        <v>92</v>
      </c>
      <c r="H19" s="19"/>
      <c r="J19" s="9"/>
    </row>
    <row r="20" spans="2:10" x14ac:dyDescent="0.25">
      <c r="B20" s="14" t="str">
        <f t="shared" si="0"/>
        <v>SUN</v>
      </c>
      <c r="C20" s="23">
        <f t="shared" si="3"/>
        <v>44269</v>
      </c>
      <c r="D20" s="25">
        <v>4810</v>
      </c>
      <c r="E20" s="25">
        <v>7158</v>
      </c>
      <c r="F20" s="26">
        <f t="shared" si="2"/>
        <v>11968</v>
      </c>
      <c r="G20" s="13">
        <f t="shared" si="1"/>
        <v>-2348</v>
      </c>
      <c r="H20" s="19"/>
    </row>
    <row r="21" spans="2:10" x14ac:dyDescent="0.25">
      <c r="B21" s="14" t="str">
        <f t="shared" si="0"/>
        <v>MON</v>
      </c>
      <c r="C21" s="23">
        <f t="shared" si="3"/>
        <v>44270</v>
      </c>
      <c r="D21" s="25">
        <v>11730</v>
      </c>
      <c r="E21" s="25">
        <v>10396</v>
      </c>
      <c r="F21" s="26">
        <f t="shared" si="2"/>
        <v>22126</v>
      </c>
      <c r="G21" s="13">
        <f t="shared" si="1"/>
        <v>1334</v>
      </c>
      <c r="H21" s="19"/>
    </row>
    <row r="22" spans="2:10" x14ac:dyDescent="0.25">
      <c r="B22" s="14" t="str">
        <f t="shared" si="0"/>
        <v>TUES</v>
      </c>
      <c r="C22" s="23">
        <f t="shared" si="3"/>
        <v>44271</v>
      </c>
      <c r="D22" s="25">
        <v>10607</v>
      </c>
      <c r="E22" s="25">
        <v>10541</v>
      </c>
      <c r="F22" s="26">
        <f t="shared" si="2"/>
        <v>21148</v>
      </c>
      <c r="G22" s="13">
        <f t="shared" si="1"/>
        <v>66</v>
      </c>
      <c r="H22" s="19"/>
    </row>
    <row r="23" spans="2:10" x14ac:dyDescent="0.25">
      <c r="B23" s="14" t="str">
        <f t="shared" si="0"/>
        <v>WED</v>
      </c>
      <c r="C23" s="23">
        <f t="shared" si="3"/>
        <v>44272</v>
      </c>
      <c r="D23" s="25">
        <v>10923</v>
      </c>
      <c r="E23" s="25">
        <v>10914</v>
      </c>
      <c r="F23" s="26">
        <f t="shared" si="2"/>
        <v>21837</v>
      </c>
      <c r="G23" s="13">
        <f t="shared" si="1"/>
        <v>9</v>
      </c>
      <c r="H23" s="19"/>
    </row>
    <row r="24" spans="2:10" x14ac:dyDescent="0.25">
      <c r="B24" s="14" t="str">
        <f t="shared" si="0"/>
        <v>THU</v>
      </c>
      <c r="C24" s="23">
        <f t="shared" si="3"/>
        <v>44273</v>
      </c>
      <c r="D24" s="25">
        <v>9891</v>
      </c>
      <c r="E24" s="25">
        <v>9652</v>
      </c>
      <c r="F24" s="26">
        <f t="shared" si="2"/>
        <v>19543</v>
      </c>
      <c r="G24" s="13">
        <f t="shared" si="1"/>
        <v>239</v>
      </c>
      <c r="H24" s="19"/>
    </row>
    <row r="25" spans="2:10" x14ac:dyDescent="0.25">
      <c r="B25" s="14" t="str">
        <f t="shared" si="0"/>
        <v>FRI</v>
      </c>
      <c r="C25" s="23">
        <f t="shared" si="3"/>
        <v>44274</v>
      </c>
      <c r="D25" s="25">
        <v>11026</v>
      </c>
      <c r="E25" s="25">
        <v>11229</v>
      </c>
      <c r="F25" s="26">
        <f t="shared" si="2"/>
        <v>22255</v>
      </c>
      <c r="G25" s="13">
        <f t="shared" si="1"/>
        <v>-203</v>
      </c>
      <c r="H25" s="19"/>
    </row>
    <row r="26" spans="2:10" x14ac:dyDescent="0.25">
      <c r="B26" s="14" t="str">
        <f t="shared" si="0"/>
        <v>SAT</v>
      </c>
      <c r="C26" s="23">
        <f t="shared" si="3"/>
        <v>44275</v>
      </c>
      <c r="D26" s="25">
        <v>10277</v>
      </c>
      <c r="E26" s="25">
        <v>10059</v>
      </c>
      <c r="F26" s="26">
        <f t="shared" si="2"/>
        <v>20336</v>
      </c>
      <c r="G26" s="13">
        <f t="shared" si="1"/>
        <v>218</v>
      </c>
      <c r="H26" s="19"/>
    </row>
    <row r="27" spans="2:10" x14ac:dyDescent="0.25">
      <c r="B27" s="14" t="str">
        <f t="shared" si="0"/>
        <v>SUN</v>
      </c>
      <c r="C27" s="23">
        <f t="shared" si="3"/>
        <v>44276</v>
      </c>
      <c r="D27" s="25">
        <v>9092</v>
      </c>
      <c r="E27" s="25">
        <v>8714</v>
      </c>
      <c r="F27" s="26">
        <f t="shared" si="2"/>
        <v>17806</v>
      </c>
      <c r="G27" s="13">
        <f t="shared" si="1"/>
        <v>378</v>
      </c>
      <c r="H27" s="19"/>
    </row>
    <row r="28" spans="2:10" x14ac:dyDescent="0.25">
      <c r="B28" s="14" t="str">
        <f t="shared" si="0"/>
        <v>MON</v>
      </c>
      <c r="C28" s="23">
        <f t="shared" si="3"/>
        <v>44277</v>
      </c>
      <c r="D28" s="24">
        <v>11164</v>
      </c>
      <c r="E28" s="25">
        <v>11108</v>
      </c>
      <c r="F28" s="26">
        <f t="shared" si="2"/>
        <v>22272</v>
      </c>
      <c r="G28" s="13">
        <f t="shared" si="1"/>
        <v>56</v>
      </c>
      <c r="H28" s="19"/>
    </row>
    <row r="29" spans="2:10" x14ac:dyDescent="0.25">
      <c r="B29" s="14" t="str">
        <f t="shared" si="0"/>
        <v>TUES</v>
      </c>
      <c r="C29" s="23">
        <f t="shared" si="3"/>
        <v>44278</v>
      </c>
      <c r="D29" s="24">
        <v>11483</v>
      </c>
      <c r="E29" s="25">
        <v>11451</v>
      </c>
      <c r="F29" s="26">
        <f t="shared" si="2"/>
        <v>22934</v>
      </c>
      <c r="G29" s="13">
        <f t="shared" si="1"/>
        <v>32</v>
      </c>
      <c r="H29" s="19"/>
    </row>
    <row r="30" spans="2:10" x14ac:dyDescent="0.25">
      <c r="B30" s="14" t="str">
        <f t="shared" si="0"/>
        <v>WED</v>
      </c>
      <c r="C30" s="23">
        <f t="shared" si="3"/>
        <v>44279</v>
      </c>
      <c r="D30" s="24">
        <v>10495</v>
      </c>
      <c r="E30" s="25">
        <v>10289</v>
      </c>
      <c r="F30" s="26">
        <f t="shared" si="2"/>
        <v>20784</v>
      </c>
      <c r="G30" s="13">
        <f t="shared" si="1"/>
        <v>206</v>
      </c>
      <c r="H30" s="19"/>
    </row>
    <row r="31" spans="2:10" x14ac:dyDescent="0.25">
      <c r="B31" s="14" t="str">
        <f t="shared" si="0"/>
        <v>THU</v>
      </c>
      <c r="C31" s="23">
        <f t="shared" si="3"/>
        <v>44280</v>
      </c>
      <c r="D31" s="25">
        <v>11241</v>
      </c>
      <c r="E31" s="25">
        <v>11308</v>
      </c>
      <c r="F31" s="26">
        <f t="shared" si="2"/>
        <v>22549</v>
      </c>
      <c r="G31" s="13">
        <f t="shared" si="1"/>
        <v>-67</v>
      </c>
      <c r="H31" s="19"/>
    </row>
    <row r="32" spans="2:10" x14ac:dyDescent="0.25">
      <c r="B32" s="14" t="str">
        <f t="shared" si="0"/>
        <v>FRI</v>
      </c>
      <c r="C32" s="23">
        <f t="shared" si="3"/>
        <v>44281</v>
      </c>
      <c r="D32" s="25">
        <v>11994</v>
      </c>
      <c r="E32" s="25">
        <v>11874</v>
      </c>
      <c r="F32" s="26">
        <f t="shared" si="2"/>
        <v>23868</v>
      </c>
      <c r="G32" s="13">
        <f t="shared" si="1"/>
        <v>120</v>
      </c>
      <c r="H32" s="19"/>
    </row>
    <row r="33" spans="2:8" x14ac:dyDescent="0.25">
      <c r="B33" s="14" t="str">
        <f t="shared" si="0"/>
        <v>SAT</v>
      </c>
      <c r="C33" s="23">
        <f t="shared" si="3"/>
        <v>44282</v>
      </c>
      <c r="D33" s="25">
        <v>10767</v>
      </c>
      <c r="E33" s="25">
        <v>10804</v>
      </c>
      <c r="F33" s="26">
        <f t="shared" si="2"/>
        <v>21571</v>
      </c>
      <c r="G33" s="13">
        <f t="shared" si="1"/>
        <v>-37</v>
      </c>
    </row>
    <row r="34" spans="2:8" ht="13" thickBot="1" x14ac:dyDescent="0.3">
      <c r="B34" s="14" t="str">
        <f t="shared" si="0"/>
        <v>SUN</v>
      </c>
      <c r="C34" s="23">
        <f>C33+1</f>
        <v>44283</v>
      </c>
      <c r="D34" s="25">
        <v>5834</v>
      </c>
      <c r="E34" s="25">
        <v>5453</v>
      </c>
      <c r="F34" s="26">
        <f t="shared" si="2"/>
        <v>11287</v>
      </c>
      <c r="G34" s="13">
        <f t="shared" si="1"/>
        <v>381</v>
      </c>
    </row>
    <row r="35" spans="2:8" ht="13" thickBot="1" x14ac:dyDescent="0.3">
      <c r="B35" s="14" t="str">
        <f t="shared" si="0"/>
        <v>MON</v>
      </c>
      <c r="C35" s="23">
        <f>C34+1</f>
        <v>44284</v>
      </c>
      <c r="D35" s="25">
        <v>12087</v>
      </c>
      <c r="E35" s="25">
        <v>12125</v>
      </c>
      <c r="F35" s="25">
        <f t="shared" si="2"/>
        <v>24212</v>
      </c>
      <c r="G35" s="20">
        <f>AVERAGE(G7:G34)</f>
        <v>54.714285714285715</v>
      </c>
    </row>
    <row r="36" spans="2:8" x14ac:dyDescent="0.25">
      <c r="B36" s="14" t="str">
        <f t="shared" si="0"/>
        <v>TUES</v>
      </c>
      <c r="C36" s="23">
        <f>C35+1</f>
        <v>44285</v>
      </c>
      <c r="D36" s="25">
        <v>15166</v>
      </c>
      <c r="E36" s="25">
        <v>15041</v>
      </c>
      <c r="F36" s="25">
        <f t="shared" si="2"/>
        <v>30207</v>
      </c>
      <c r="G36" s="42"/>
      <c r="H36" s="2"/>
    </row>
    <row r="37" spans="2:8" x14ac:dyDescent="0.25">
      <c r="B37" s="14" t="str">
        <f t="shared" si="0"/>
        <v>WED</v>
      </c>
      <c r="C37" s="23">
        <f>C36+1</f>
        <v>44286</v>
      </c>
      <c r="D37" s="25">
        <v>12202</v>
      </c>
      <c r="E37" s="25">
        <v>11984</v>
      </c>
      <c r="F37" s="25">
        <f t="shared" si="2"/>
        <v>24186</v>
      </c>
      <c r="G37" s="43"/>
    </row>
    <row r="38" spans="2:8" s="2" customFormat="1" ht="13" thickBot="1" x14ac:dyDescent="0.3">
      <c r="B38" s="31"/>
      <c r="C38" s="32" t="s">
        <v>2</v>
      </c>
      <c r="D38" s="33">
        <f>SUM(D7:D37)</f>
        <v>324982</v>
      </c>
      <c r="E38" s="33">
        <f>SUM(E7:E37)</f>
        <v>323145</v>
      </c>
      <c r="F38" s="34">
        <f>SUM(F7:G37)</f>
        <v>649713.71428571432</v>
      </c>
      <c r="G38" s="44"/>
      <c r="H38" s="8"/>
    </row>
    <row r="39" spans="2:8" ht="13" thickBot="1" x14ac:dyDescent="0.3">
      <c r="B39" s="4"/>
      <c r="C39" s="5"/>
      <c r="D39" s="6"/>
      <c r="E39" s="6"/>
      <c r="F39" s="7"/>
    </row>
    <row r="40" spans="2:8" ht="13.5" customHeight="1" thickBot="1" x14ac:dyDescent="0.3">
      <c r="B40" s="50" t="s">
        <v>9</v>
      </c>
      <c r="C40" s="51"/>
      <c r="D40" s="51"/>
      <c r="E40" s="51"/>
      <c r="F40" s="21">
        <f>F38</f>
        <v>649713.71428571432</v>
      </c>
    </row>
    <row r="42" spans="2:8" x14ac:dyDescent="0.25">
      <c r="B42" s="28"/>
      <c r="C42" s="28"/>
      <c r="D42" s="28"/>
      <c r="E42" s="28"/>
    </row>
  </sheetData>
  <mergeCells count="8">
    <mergeCell ref="B4:G4"/>
    <mergeCell ref="G5:G6"/>
    <mergeCell ref="B40:E40"/>
    <mergeCell ref="B5:B6"/>
    <mergeCell ref="C5:C6"/>
    <mergeCell ref="D5:D6"/>
    <mergeCell ref="E5:E6"/>
    <mergeCell ref="F5:F6"/>
  </mergeCells>
  <phoneticPr fontId="2" type="noConversion"/>
  <printOptions horizontalCentered="1"/>
  <pageMargins left="0.25" right="0.25" top="0.75" bottom="0.75" header="0.3" footer="0.3"/>
  <pageSetup orientation="portrait" useFirstPageNumber="1" horizontalDpi="4294967293" r:id="rId1"/>
  <headerFooter alignWithMargins="0">
    <oddFooter>Page &amp;P of &amp;N</oddFooter>
  </headerFooter>
  <ignoredErrors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workbookViewId="0">
      <selection activeCell="C13" sqref="C13"/>
    </sheetView>
  </sheetViews>
  <sheetFormatPr defaultColWidth="9.1796875" defaultRowHeight="12.5" x14ac:dyDescent="0.25"/>
  <cols>
    <col min="1" max="1" width="9.1796875" style="1"/>
    <col min="2" max="2" width="8.26953125" style="1" customWidth="1"/>
    <col min="3" max="3" width="11.453125" style="1" customWidth="1"/>
    <col min="4" max="6" width="13" style="1" customWidth="1"/>
    <col min="7" max="7" width="10.453125" style="1" hidden="1" customWidth="1"/>
    <col min="8" max="8" width="10.26953125" style="1" bestFit="1" customWidth="1"/>
    <col min="9" max="16384" width="9.1796875" style="1"/>
  </cols>
  <sheetData>
    <row r="2" spans="2:7" x14ac:dyDescent="0.25">
      <c r="B2" s="59" t="s">
        <v>13</v>
      </c>
      <c r="C2" s="59"/>
      <c r="D2" s="59"/>
      <c r="E2" s="59"/>
      <c r="F2" s="59"/>
      <c r="G2" s="59"/>
    </row>
    <row r="3" spans="2:7" ht="11.25" customHeight="1" x14ac:dyDescent="0.25">
      <c r="B3" s="54" t="s">
        <v>0</v>
      </c>
      <c r="C3" s="54" t="s">
        <v>1</v>
      </c>
      <c r="D3" s="56" t="s">
        <v>3</v>
      </c>
      <c r="E3" s="54" t="s">
        <v>4</v>
      </c>
      <c r="F3" s="40" t="s">
        <v>10</v>
      </c>
      <c r="G3" s="54" t="s">
        <v>5</v>
      </c>
    </row>
    <row r="4" spans="2:7" x14ac:dyDescent="0.25">
      <c r="B4" s="54"/>
      <c r="C4" s="54"/>
      <c r="D4" s="56"/>
      <c r="E4" s="54"/>
      <c r="F4" s="41"/>
      <c r="G4" s="54"/>
    </row>
    <row r="5" spans="2:7" x14ac:dyDescent="0.25">
      <c r="B5" s="14" t="str">
        <f>CHOOSE(WEEKDAY(C5),"SUN","MON","TUE","WED","THU","FRI","SAT")</f>
        <v>MON</v>
      </c>
      <c r="C5" s="23">
        <v>44256</v>
      </c>
      <c r="D5" s="25">
        <v>10273</v>
      </c>
      <c r="E5" s="25">
        <v>10156</v>
      </c>
      <c r="F5" s="26">
        <f>SUM(D5:E5)</f>
        <v>20429</v>
      </c>
      <c r="G5" s="26">
        <f>D5-E5</f>
        <v>117</v>
      </c>
    </row>
    <row r="6" spans="2:7" x14ac:dyDescent="0.25">
      <c r="B6" s="14" t="str">
        <f t="shared" ref="B6:B27" si="0">CHOOSE(WEEKDAY(C6),"SUN","MON","TUE","WED","THU","FRI","SAT")</f>
        <v>TUE</v>
      </c>
      <c r="C6" s="23">
        <v>44257</v>
      </c>
      <c r="D6" s="25">
        <v>10411</v>
      </c>
      <c r="E6" s="25">
        <v>10324</v>
      </c>
      <c r="F6" s="26">
        <f t="shared" ref="F6:F27" si="1">SUM(D6:E6)</f>
        <v>20735</v>
      </c>
      <c r="G6" s="26">
        <f t="shared" ref="G6:G28" si="2">D6-E6</f>
        <v>87</v>
      </c>
    </row>
    <row r="7" spans="2:7" x14ac:dyDescent="0.25">
      <c r="B7" s="14" t="str">
        <f t="shared" si="0"/>
        <v>WED</v>
      </c>
      <c r="C7" s="23">
        <v>44258</v>
      </c>
      <c r="D7" s="25">
        <v>11056</v>
      </c>
      <c r="E7" s="25">
        <v>11036</v>
      </c>
      <c r="F7" s="26">
        <f t="shared" si="1"/>
        <v>22092</v>
      </c>
      <c r="G7" s="26">
        <f t="shared" si="2"/>
        <v>20</v>
      </c>
    </row>
    <row r="8" spans="2:7" x14ac:dyDescent="0.25">
      <c r="B8" s="14" t="str">
        <f t="shared" si="0"/>
        <v>THU</v>
      </c>
      <c r="C8" s="23">
        <v>44259</v>
      </c>
      <c r="D8" s="25">
        <v>10667</v>
      </c>
      <c r="E8" s="25">
        <v>10514</v>
      </c>
      <c r="F8" s="26">
        <f t="shared" si="1"/>
        <v>21181</v>
      </c>
      <c r="G8" s="26">
        <f t="shared" si="2"/>
        <v>153</v>
      </c>
    </row>
    <row r="9" spans="2:7" x14ac:dyDescent="0.25">
      <c r="B9" s="14" t="str">
        <f t="shared" si="0"/>
        <v>FRI</v>
      </c>
      <c r="C9" s="23">
        <v>44260</v>
      </c>
      <c r="D9" s="25">
        <v>10835</v>
      </c>
      <c r="E9" s="25">
        <v>10943</v>
      </c>
      <c r="F9" s="26">
        <f t="shared" si="1"/>
        <v>21778</v>
      </c>
      <c r="G9" s="26">
        <f t="shared" si="2"/>
        <v>-108</v>
      </c>
    </row>
    <row r="10" spans="2:7" x14ac:dyDescent="0.25">
      <c r="B10" s="14" t="str">
        <f t="shared" si="0"/>
        <v>MON</v>
      </c>
      <c r="C10" s="23">
        <v>44263</v>
      </c>
      <c r="D10" s="25">
        <v>10638</v>
      </c>
      <c r="E10" s="25">
        <v>10357</v>
      </c>
      <c r="F10" s="26">
        <f t="shared" si="1"/>
        <v>20995</v>
      </c>
      <c r="G10" s="26">
        <f t="shared" si="2"/>
        <v>281</v>
      </c>
    </row>
    <row r="11" spans="2:7" x14ac:dyDescent="0.25">
      <c r="B11" s="14" t="str">
        <f t="shared" si="0"/>
        <v>TUE</v>
      </c>
      <c r="C11" s="23">
        <v>44264</v>
      </c>
      <c r="D11" s="25">
        <v>11431</v>
      </c>
      <c r="E11" s="25">
        <v>11490</v>
      </c>
      <c r="F11" s="26">
        <f t="shared" si="1"/>
        <v>22921</v>
      </c>
      <c r="G11" s="26">
        <f t="shared" si="2"/>
        <v>-59</v>
      </c>
    </row>
    <row r="12" spans="2:7" x14ac:dyDescent="0.25">
      <c r="B12" s="14" t="str">
        <f t="shared" si="0"/>
        <v>WED</v>
      </c>
      <c r="C12" s="23">
        <v>44265</v>
      </c>
      <c r="D12" s="25">
        <v>11148</v>
      </c>
      <c r="E12" s="25">
        <v>10864</v>
      </c>
      <c r="F12" s="26">
        <f t="shared" si="1"/>
        <v>22012</v>
      </c>
      <c r="G12" s="26">
        <f t="shared" si="2"/>
        <v>284</v>
      </c>
    </row>
    <row r="13" spans="2:7" x14ac:dyDescent="0.25">
      <c r="B13" s="14" t="str">
        <f t="shared" si="0"/>
        <v>THU</v>
      </c>
      <c r="C13" s="23">
        <v>44266</v>
      </c>
      <c r="D13" s="25">
        <v>11807</v>
      </c>
      <c r="E13" s="25">
        <v>11826</v>
      </c>
      <c r="F13" s="26">
        <f t="shared" si="1"/>
        <v>23633</v>
      </c>
      <c r="G13" s="26">
        <f t="shared" si="2"/>
        <v>-19</v>
      </c>
    </row>
    <row r="14" spans="2:7" x14ac:dyDescent="0.25">
      <c r="B14" s="14" t="str">
        <f t="shared" si="0"/>
        <v>FRI</v>
      </c>
      <c r="C14" s="23">
        <v>44267</v>
      </c>
      <c r="D14" s="25">
        <v>11815</v>
      </c>
      <c r="E14" s="25">
        <v>12021</v>
      </c>
      <c r="F14" s="26">
        <f t="shared" si="1"/>
        <v>23836</v>
      </c>
      <c r="G14" s="26">
        <f t="shared" si="2"/>
        <v>-206</v>
      </c>
    </row>
    <row r="15" spans="2:7" x14ac:dyDescent="0.25">
      <c r="B15" s="14" t="str">
        <f t="shared" si="0"/>
        <v>MON</v>
      </c>
      <c r="C15" s="23">
        <v>44270</v>
      </c>
      <c r="D15" s="25">
        <v>11730</v>
      </c>
      <c r="E15" s="25">
        <v>10396</v>
      </c>
      <c r="F15" s="26">
        <f t="shared" si="1"/>
        <v>22126</v>
      </c>
      <c r="G15" s="26">
        <f t="shared" si="2"/>
        <v>1334</v>
      </c>
    </row>
    <row r="16" spans="2:7" x14ac:dyDescent="0.25">
      <c r="B16" s="14" t="str">
        <f t="shared" si="0"/>
        <v>TUE</v>
      </c>
      <c r="C16" s="23">
        <v>44271</v>
      </c>
      <c r="D16" s="25">
        <v>10607</v>
      </c>
      <c r="E16" s="25">
        <v>10541</v>
      </c>
      <c r="F16" s="26">
        <f t="shared" si="1"/>
        <v>21148</v>
      </c>
      <c r="G16" s="26">
        <f t="shared" si="2"/>
        <v>66</v>
      </c>
    </row>
    <row r="17" spans="2:7" x14ac:dyDescent="0.25">
      <c r="B17" s="14" t="str">
        <f t="shared" si="0"/>
        <v>WED</v>
      </c>
      <c r="C17" s="23">
        <v>44272</v>
      </c>
      <c r="D17" s="25">
        <v>10923</v>
      </c>
      <c r="E17" s="25">
        <v>10914</v>
      </c>
      <c r="F17" s="26">
        <f t="shared" si="1"/>
        <v>21837</v>
      </c>
      <c r="G17" s="26">
        <f t="shared" si="2"/>
        <v>9</v>
      </c>
    </row>
    <row r="18" spans="2:7" x14ac:dyDescent="0.25">
      <c r="B18" s="14" t="str">
        <f t="shared" si="0"/>
        <v>THU</v>
      </c>
      <c r="C18" s="23">
        <v>44273</v>
      </c>
      <c r="D18" s="25">
        <v>9891</v>
      </c>
      <c r="E18" s="25">
        <v>9652</v>
      </c>
      <c r="F18" s="26">
        <f t="shared" si="1"/>
        <v>19543</v>
      </c>
      <c r="G18" s="26">
        <f t="shared" si="2"/>
        <v>239</v>
      </c>
    </row>
    <row r="19" spans="2:7" x14ac:dyDescent="0.25">
      <c r="B19" s="14" t="str">
        <f t="shared" si="0"/>
        <v>FRI</v>
      </c>
      <c r="C19" s="23">
        <v>44274</v>
      </c>
      <c r="D19" s="25">
        <v>11026</v>
      </c>
      <c r="E19" s="25">
        <v>11229</v>
      </c>
      <c r="F19" s="26">
        <f t="shared" si="1"/>
        <v>22255</v>
      </c>
      <c r="G19" s="26">
        <f t="shared" si="2"/>
        <v>-203</v>
      </c>
    </row>
    <row r="20" spans="2:7" x14ac:dyDescent="0.25">
      <c r="B20" s="14" t="str">
        <f t="shared" si="0"/>
        <v>MON</v>
      </c>
      <c r="C20" s="23">
        <v>44277</v>
      </c>
      <c r="D20" s="24">
        <v>11164</v>
      </c>
      <c r="E20" s="25">
        <v>11108</v>
      </c>
      <c r="F20" s="26">
        <f t="shared" si="1"/>
        <v>22272</v>
      </c>
      <c r="G20" s="26">
        <f t="shared" si="2"/>
        <v>56</v>
      </c>
    </row>
    <row r="21" spans="2:7" x14ac:dyDescent="0.25">
      <c r="B21" s="14" t="str">
        <f t="shared" si="0"/>
        <v>TUE</v>
      </c>
      <c r="C21" s="23">
        <v>44278</v>
      </c>
      <c r="D21" s="25">
        <v>11483</v>
      </c>
      <c r="E21" s="25">
        <v>11451</v>
      </c>
      <c r="F21" s="26">
        <f t="shared" si="1"/>
        <v>22934</v>
      </c>
      <c r="G21" s="26">
        <f t="shared" si="2"/>
        <v>32</v>
      </c>
    </row>
    <row r="22" spans="2:7" x14ac:dyDescent="0.25">
      <c r="B22" s="14" t="str">
        <f t="shared" si="0"/>
        <v>WED</v>
      </c>
      <c r="C22" s="23">
        <v>44279</v>
      </c>
      <c r="D22" s="25">
        <v>10495</v>
      </c>
      <c r="E22" s="25">
        <v>10289</v>
      </c>
      <c r="F22" s="26">
        <f t="shared" si="1"/>
        <v>20784</v>
      </c>
      <c r="G22" s="26">
        <f t="shared" si="2"/>
        <v>206</v>
      </c>
    </row>
    <row r="23" spans="2:7" x14ac:dyDescent="0.25">
      <c r="B23" s="14" t="str">
        <f t="shared" si="0"/>
        <v>THU</v>
      </c>
      <c r="C23" s="23">
        <v>44280</v>
      </c>
      <c r="D23" s="25">
        <v>11241</v>
      </c>
      <c r="E23" s="25">
        <v>11308</v>
      </c>
      <c r="F23" s="26">
        <f t="shared" si="1"/>
        <v>22549</v>
      </c>
      <c r="G23" s="26">
        <f t="shared" si="2"/>
        <v>-67</v>
      </c>
    </row>
    <row r="24" spans="2:7" x14ac:dyDescent="0.25">
      <c r="B24" s="14" t="str">
        <f t="shared" si="0"/>
        <v>FRI</v>
      </c>
      <c r="C24" s="23">
        <v>44281</v>
      </c>
      <c r="D24" s="25">
        <v>11994</v>
      </c>
      <c r="E24" s="25">
        <v>11874</v>
      </c>
      <c r="F24" s="26">
        <f t="shared" si="1"/>
        <v>23868</v>
      </c>
      <c r="G24" s="26">
        <f t="shared" si="2"/>
        <v>120</v>
      </c>
    </row>
    <row r="25" spans="2:7" x14ac:dyDescent="0.25">
      <c r="B25" s="14" t="str">
        <f t="shared" si="0"/>
        <v>MON</v>
      </c>
      <c r="C25" s="23">
        <v>44284</v>
      </c>
      <c r="D25" s="25">
        <v>12087</v>
      </c>
      <c r="E25" s="25">
        <v>12125</v>
      </c>
      <c r="F25" s="26">
        <f t="shared" si="1"/>
        <v>24212</v>
      </c>
      <c r="G25" s="26">
        <f t="shared" si="2"/>
        <v>-38</v>
      </c>
    </row>
    <row r="26" spans="2:7" x14ac:dyDescent="0.25">
      <c r="B26" s="14" t="str">
        <f t="shared" si="0"/>
        <v>TUE</v>
      </c>
      <c r="C26" s="23">
        <v>44285</v>
      </c>
      <c r="D26" s="25">
        <v>15166</v>
      </c>
      <c r="E26" s="25">
        <v>15041</v>
      </c>
      <c r="F26" s="26">
        <f t="shared" si="1"/>
        <v>30207</v>
      </c>
      <c r="G26" s="26">
        <f t="shared" si="2"/>
        <v>125</v>
      </c>
    </row>
    <row r="27" spans="2:7" x14ac:dyDescent="0.25">
      <c r="B27" s="14" t="str">
        <f t="shared" si="0"/>
        <v>WED</v>
      </c>
      <c r="C27" s="23">
        <v>44286</v>
      </c>
      <c r="D27" s="25">
        <v>12202</v>
      </c>
      <c r="E27" s="25">
        <v>11984</v>
      </c>
      <c r="F27" s="26">
        <f t="shared" si="1"/>
        <v>24186</v>
      </c>
      <c r="G27" s="26">
        <f t="shared" si="2"/>
        <v>218</v>
      </c>
    </row>
    <row r="28" spans="2:7" x14ac:dyDescent="0.25">
      <c r="B28" s="35"/>
      <c r="C28" s="29" t="s">
        <v>2</v>
      </c>
      <c r="D28" s="30">
        <f>SUM(D5:D27)</f>
        <v>260090</v>
      </c>
      <c r="E28" s="30">
        <f>SUM(E5:E27)</f>
        <v>257443</v>
      </c>
      <c r="F28" s="30">
        <f>SUM(F5:F27)</f>
        <v>517533</v>
      </c>
      <c r="G28" s="26">
        <f t="shared" si="2"/>
        <v>2647</v>
      </c>
    </row>
    <row r="29" spans="2:7" x14ac:dyDescent="0.25">
      <c r="D29" s="10"/>
      <c r="E29" s="10"/>
      <c r="F29" s="10"/>
      <c r="G29" s="36"/>
    </row>
    <row r="30" spans="2:7" x14ac:dyDescent="0.25">
      <c r="B30" s="60" t="s">
        <v>14</v>
      </c>
      <c r="C30" s="60"/>
      <c r="D30" s="60"/>
      <c r="E30" s="60"/>
      <c r="F30" s="37">
        <f>F28</f>
        <v>517533</v>
      </c>
      <c r="G30" s="10"/>
    </row>
    <row r="31" spans="2:7" x14ac:dyDescent="0.25">
      <c r="B31" s="60" t="s">
        <v>8</v>
      </c>
      <c r="C31" s="60"/>
      <c r="D31" s="60"/>
      <c r="E31" s="60"/>
      <c r="F31" s="37">
        <f>AVERAGE(F5:F27)</f>
        <v>22501.434782608696</v>
      </c>
      <c r="G31" s="16"/>
    </row>
    <row r="32" spans="2:7" x14ac:dyDescent="0.25">
      <c r="G32" s="16"/>
    </row>
    <row r="33" spans="2:8" x14ac:dyDescent="0.25">
      <c r="B33" s="61" t="s">
        <v>15</v>
      </c>
      <c r="C33" s="62"/>
      <c r="D33" s="62"/>
      <c r="E33" s="62"/>
      <c r="F33" s="63"/>
    </row>
    <row r="34" spans="2:8" x14ac:dyDescent="0.25">
      <c r="B34" s="54" t="s">
        <v>0</v>
      </c>
      <c r="C34" s="54" t="s">
        <v>1</v>
      </c>
      <c r="D34" s="56" t="s">
        <v>3</v>
      </c>
      <c r="E34" s="56" t="s">
        <v>4</v>
      </c>
      <c r="F34" s="57" t="s">
        <v>10</v>
      </c>
      <c r="G34" s="39"/>
    </row>
    <row r="35" spans="2:8" ht="11.25" customHeight="1" x14ac:dyDescent="0.25">
      <c r="B35" s="54"/>
      <c r="C35" s="54"/>
      <c r="D35" s="56"/>
      <c r="E35" s="56"/>
      <c r="F35" s="58"/>
      <c r="G35" s="54" t="s">
        <v>5</v>
      </c>
    </row>
    <row r="36" spans="2:8" x14ac:dyDescent="0.25">
      <c r="B36" s="27" t="s">
        <v>11</v>
      </c>
      <c r="C36" s="23">
        <v>44261</v>
      </c>
      <c r="D36" s="25">
        <v>8008</v>
      </c>
      <c r="E36" s="25">
        <v>7645</v>
      </c>
      <c r="F36" s="26">
        <f t="shared" ref="F36:F43" si="3">SUM(D36:E36)</f>
        <v>15653</v>
      </c>
      <c r="G36" s="54"/>
    </row>
    <row r="37" spans="2:8" x14ac:dyDescent="0.25">
      <c r="B37" s="27" t="s">
        <v>12</v>
      </c>
      <c r="C37" s="23">
        <v>44262</v>
      </c>
      <c r="D37" s="25">
        <v>6838</v>
      </c>
      <c r="E37" s="25">
        <v>6695</v>
      </c>
      <c r="F37" s="26">
        <f t="shared" si="3"/>
        <v>13533</v>
      </c>
      <c r="G37" s="26">
        <f t="shared" ref="G37:G42" si="4">D36-E36</f>
        <v>363</v>
      </c>
    </row>
    <row r="38" spans="2:8" x14ac:dyDescent="0.25">
      <c r="B38" s="27" t="s">
        <v>11</v>
      </c>
      <c r="C38" s="23">
        <v>44268</v>
      </c>
      <c r="D38" s="24">
        <v>9266</v>
      </c>
      <c r="E38" s="25">
        <v>9174</v>
      </c>
      <c r="F38" s="26">
        <f t="shared" si="3"/>
        <v>18440</v>
      </c>
      <c r="G38" s="26">
        <f t="shared" si="4"/>
        <v>143</v>
      </c>
    </row>
    <row r="39" spans="2:8" x14ac:dyDescent="0.25">
      <c r="B39" s="27" t="s">
        <v>12</v>
      </c>
      <c r="C39" s="23">
        <v>44269</v>
      </c>
      <c r="D39" s="24">
        <v>4810</v>
      </c>
      <c r="E39" s="25">
        <v>7158</v>
      </c>
      <c r="F39" s="26">
        <f t="shared" si="3"/>
        <v>11968</v>
      </c>
      <c r="G39" s="26">
        <f t="shared" si="4"/>
        <v>92</v>
      </c>
    </row>
    <row r="40" spans="2:8" x14ac:dyDescent="0.25">
      <c r="B40" s="22" t="s">
        <v>11</v>
      </c>
      <c r="C40" s="23">
        <v>44275</v>
      </c>
      <c r="D40" s="24">
        <v>10277</v>
      </c>
      <c r="E40" s="25">
        <v>10059</v>
      </c>
      <c r="F40" s="26">
        <f t="shared" si="3"/>
        <v>20336</v>
      </c>
      <c r="G40" s="26">
        <f t="shared" si="4"/>
        <v>-2348</v>
      </c>
    </row>
    <row r="41" spans="2:8" x14ac:dyDescent="0.25">
      <c r="B41" s="22" t="s">
        <v>12</v>
      </c>
      <c r="C41" s="23">
        <v>44276</v>
      </c>
      <c r="D41" s="24">
        <v>9092</v>
      </c>
      <c r="E41" s="25">
        <v>8714</v>
      </c>
      <c r="F41" s="26">
        <f t="shared" si="3"/>
        <v>17806</v>
      </c>
      <c r="G41" s="26">
        <f t="shared" si="4"/>
        <v>218</v>
      </c>
    </row>
    <row r="42" spans="2:8" x14ac:dyDescent="0.25">
      <c r="B42" s="22" t="s">
        <v>11</v>
      </c>
      <c r="C42" s="23">
        <v>44282</v>
      </c>
      <c r="D42" s="24">
        <v>10767</v>
      </c>
      <c r="E42" s="25">
        <v>10804</v>
      </c>
      <c r="F42" s="26">
        <f t="shared" si="3"/>
        <v>21571</v>
      </c>
      <c r="G42" s="26">
        <f t="shared" si="4"/>
        <v>378</v>
      </c>
    </row>
    <row r="43" spans="2:8" x14ac:dyDescent="0.25">
      <c r="B43" s="22" t="s">
        <v>12</v>
      </c>
      <c r="C43" s="23">
        <v>44283</v>
      </c>
      <c r="D43" s="24">
        <v>5834</v>
      </c>
      <c r="E43" s="25">
        <v>5453</v>
      </c>
      <c r="F43" s="26">
        <f t="shared" si="3"/>
        <v>11287</v>
      </c>
      <c r="G43" s="26">
        <f>D42-E42</f>
        <v>-37</v>
      </c>
    </row>
    <row r="44" spans="2:8" x14ac:dyDescent="0.25">
      <c r="B44" s="35"/>
      <c r="C44" s="29" t="s">
        <v>2</v>
      </c>
      <c r="D44" s="30">
        <f>SUM(D36:D43)</f>
        <v>64892</v>
      </c>
      <c r="E44" s="30">
        <f>SUM(E36:E43)</f>
        <v>65702</v>
      </c>
      <c r="F44" s="30">
        <f>SUM(F36:F43)</f>
        <v>130594</v>
      </c>
      <c r="G44" s="26"/>
    </row>
    <row r="45" spans="2:8" x14ac:dyDescent="0.25">
      <c r="D45" s="10"/>
      <c r="E45" s="10"/>
      <c r="F45" s="10"/>
      <c r="G45" s="30">
        <f>AVERAGE(G37:G40)</f>
        <v>-437.5</v>
      </c>
    </row>
    <row r="46" spans="2:8" ht="16.5" customHeight="1" x14ac:dyDescent="0.25">
      <c r="B46" s="60" t="s">
        <v>16</v>
      </c>
      <c r="C46" s="60"/>
      <c r="D46" s="60"/>
      <c r="E46" s="60"/>
      <c r="F46" s="38">
        <f>F44</f>
        <v>130594</v>
      </c>
      <c r="G46" s="15"/>
    </row>
    <row r="47" spans="2:8" x14ac:dyDescent="0.25">
      <c r="B47" s="11"/>
      <c r="C47" s="11"/>
      <c r="D47" s="11"/>
      <c r="E47" s="11"/>
      <c r="F47" s="11"/>
      <c r="G47" s="18"/>
      <c r="H47" s="10"/>
    </row>
    <row r="48" spans="2:8" ht="14.25" customHeight="1" x14ac:dyDescent="0.25">
      <c r="B48" s="60" t="s">
        <v>6</v>
      </c>
      <c r="C48" s="60"/>
      <c r="D48" s="60"/>
      <c r="E48" s="60"/>
      <c r="F48" s="38">
        <f xml:space="preserve"> AVERAGE(F36,F38,F40, F42)</f>
        <v>19000</v>
      </c>
      <c r="G48" s="17"/>
    </row>
    <row r="49" spans="2:7" x14ac:dyDescent="0.25">
      <c r="B49" s="60" t="s">
        <v>7</v>
      </c>
      <c r="C49" s="60"/>
      <c r="D49" s="60"/>
      <c r="E49" s="60"/>
      <c r="F49" s="38">
        <f xml:space="preserve"> AVERAGE(F37,F39,F41, F43)</f>
        <v>13648.5</v>
      </c>
      <c r="G49" s="18"/>
    </row>
    <row r="50" spans="2:7" x14ac:dyDescent="0.25">
      <c r="G50" s="18"/>
    </row>
  </sheetData>
  <mergeCells count="19">
    <mergeCell ref="B3:B4"/>
    <mergeCell ref="C3:C4"/>
    <mergeCell ref="D3:D4"/>
    <mergeCell ref="B49:E49"/>
    <mergeCell ref="B48:E48"/>
    <mergeCell ref="B34:B35"/>
    <mergeCell ref="C34:C35"/>
    <mergeCell ref="B46:E46"/>
    <mergeCell ref="B33:F33"/>
    <mergeCell ref="B2:G2"/>
    <mergeCell ref="G3:G4"/>
    <mergeCell ref="G35:G36"/>
    <mergeCell ref="E3:E4"/>
    <mergeCell ref="E3:E4"/>
    <mergeCell ref="D34:D35"/>
    <mergeCell ref="E34:E35"/>
    <mergeCell ref="B30:E30"/>
    <mergeCell ref="B31:E31"/>
    <mergeCell ref="F34:F35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ignoredErrors>
    <ignoredError sqref="F5 F36 F6:F24 F37:F43 F25:F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A2E761-41BC-4EB8-B456-458BB92E49D7}"/>
</file>

<file path=customXml/itemProps2.xml><?xml version="1.0" encoding="utf-8"?>
<ds:datastoreItem xmlns:ds="http://schemas.openxmlformats.org/officeDocument/2006/customXml" ds:itemID="{EF91B6D0-1A79-4AF5-B42F-D309562A6C38}"/>
</file>

<file path=customXml/itemProps3.xml><?xml version="1.0" encoding="utf-8"?>
<ds:datastoreItem xmlns:ds="http://schemas.openxmlformats.org/officeDocument/2006/customXml" ds:itemID="{20EE19A6-50AD-4DFA-9921-F56DFD88A8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tabbott</dc:creator>
  <cp:lastModifiedBy>Yuan, Hong</cp:lastModifiedBy>
  <cp:lastPrinted>2013-06-05T11:40:15Z</cp:lastPrinted>
  <dcterms:created xsi:type="dcterms:W3CDTF">2006-12-14T13:28:56Z</dcterms:created>
  <dcterms:modified xsi:type="dcterms:W3CDTF">2021-04-16T18:35:44Z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