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OPEN DATA\Datasets\1. Datasets&amp; BusinessDoc_Manual\Ferry\3. Ferry Ridership\SI Ferry Ridership by Month\2021 SIF Ridership\"/>
    </mc:Choice>
  </mc:AlternateContent>
  <bookViews>
    <workbookView xWindow="-80" yWindow="90" windowWidth="7320" windowHeight="7770"/>
  </bookViews>
  <sheets>
    <sheet name="TOTALS" sheetId="1" r:id="rId1"/>
    <sheet name="Weekday-Weekend" sheetId="2" r:id="rId2"/>
  </sheets>
  <calcPr calcId="152511"/>
</workbook>
</file>

<file path=xl/calcChain.xml><?xml version="1.0" encoding="utf-8"?>
<calcChain xmlns="http://schemas.openxmlformats.org/spreadsheetml/2006/main">
  <c r="F27" i="2" l="1"/>
  <c r="F29" i="2"/>
  <c r="E27" i="2"/>
  <c r="F30" i="2"/>
  <c r="F43" i="2"/>
  <c r="F5" i="2"/>
  <c r="G5" i="2"/>
  <c r="F35" i="2"/>
  <c r="E37" i="1"/>
  <c r="D37" i="1"/>
  <c r="F35" i="1"/>
  <c r="F36" i="1"/>
  <c r="G25" i="2"/>
  <c r="G26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5" i="2"/>
  <c r="D43" i="2"/>
  <c r="D27" i="2"/>
  <c r="F25" i="2"/>
  <c r="F26" i="2"/>
  <c r="E43" i="2"/>
  <c r="F36" i="2"/>
  <c r="F37" i="2"/>
  <c r="F38" i="2"/>
  <c r="F39" i="2"/>
  <c r="F40" i="2"/>
  <c r="F41" i="2"/>
  <c r="F42" i="2"/>
  <c r="B7" i="1"/>
  <c r="C8" i="1"/>
  <c r="B8" i="1"/>
  <c r="G42" i="2"/>
  <c r="G24" i="2"/>
  <c r="G41" i="2"/>
  <c r="G40" i="2"/>
  <c r="F24" i="2"/>
  <c r="F34" i="1"/>
  <c r="F27" i="1"/>
  <c r="F28" i="1"/>
  <c r="F29" i="1"/>
  <c r="F30" i="1"/>
  <c r="F31" i="1"/>
  <c r="F32" i="1"/>
  <c r="F16" i="2"/>
  <c r="F17" i="2"/>
  <c r="F18" i="2"/>
  <c r="G36" i="2"/>
  <c r="G37" i="2"/>
  <c r="G38" i="2"/>
  <c r="G39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7" i="1"/>
  <c r="F33" i="1"/>
  <c r="F7" i="1"/>
  <c r="F8" i="1"/>
  <c r="F6" i="2"/>
  <c r="F7" i="2"/>
  <c r="F8" i="2"/>
  <c r="F9" i="2"/>
  <c r="F10" i="2"/>
  <c r="F11" i="2"/>
  <c r="F12" i="2"/>
  <c r="F13" i="2"/>
  <c r="F14" i="2"/>
  <c r="F15" i="2"/>
  <c r="F19" i="2"/>
  <c r="F20" i="2"/>
  <c r="F21" i="2"/>
  <c r="F22" i="2"/>
  <c r="F23" i="2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C9" i="1"/>
  <c r="G35" i="1"/>
  <c r="F37" i="1"/>
  <c r="F39" i="1"/>
  <c r="F48" i="2"/>
  <c r="F45" i="2"/>
  <c r="G44" i="2"/>
  <c r="F47" i="2"/>
  <c r="G27" i="2"/>
  <c r="B9" i="1"/>
  <c r="C10" i="1"/>
  <c r="B10" i="1"/>
  <c r="C11" i="1"/>
  <c r="B11" i="1"/>
  <c r="C12" i="1"/>
  <c r="B12" i="1"/>
  <c r="C13" i="1"/>
  <c r="B13" i="1"/>
  <c r="C14" i="1"/>
  <c r="B14" i="1"/>
  <c r="C15" i="1"/>
  <c r="B15" i="1"/>
  <c r="C16" i="1"/>
  <c r="B16" i="1"/>
  <c r="C17" i="1"/>
  <c r="B17" i="1"/>
  <c r="C18" i="1"/>
  <c r="B18" i="1"/>
  <c r="C19" i="1"/>
  <c r="C20" i="1"/>
  <c r="B19" i="1"/>
  <c r="C21" i="1"/>
  <c r="B20" i="1"/>
  <c r="C22" i="1"/>
  <c r="B21" i="1"/>
  <c r="B22" i="1"/>
  <c r="C23" i="1"/>
  <c r="C24" i="1"/>
  <c r="B23" i="1"/>
  <c r="C25" i="1"/>
  <c r="B24" i="1"/>
  <c r="B25" i="1"/>
  <c r="C26" i="1"/>
  <c r="B26" i="1"/>
  <c r="C27" i="1"/>
  <c r="B27" i="1"/>
  <c r="C28" i="1"/>
  <c r="C29" i="1"/>
  <c r="B28" i="1"/>
  <c r="B29" i="1"/>
  <c r="C30" i="1"/>
  <c r="B30" i="1"/>
  <c r="C31" i="1"/>
  <c r="C32" i="1"/>
  <c r="B31" i="1"/>
  <c r="C33" i="1"/>
  <c r="B32" i="1"/>
  <c r="C34" i="1"/>
  <c r="B33" i="1"/>
  <c r="B34" i="1"/>
  <c r="C35" i="1"/>
  <c r="B35" i="1"/>
  <c r="C36" i="1"/>
  <c r="B36" i="1"/>
</calcChain>
</file>

<file path=xl/sharedStrings.xml><?xml version="1.0" encoding="utf-8"?>
<sst xmlns="http://schemas.openxmlformats.org/spreadsheetml/2006/main" count="38" uniqueCount="18">
  <si>
    <t>Day</t>
  </si>
  <si>
    <t>Date</t>
  </si>
  <si>
    <t>TOTALS:</t>
  </si>
  <si>
    <t>WHT</t>
  </si>
  <si>
    <t>STG</t>
  </si>
  <si>
    <t>Difference</t>
  </si>
  <si>
    <t xml:space="preserve">Average Saturday Passengers: </t>
  </si>
  <si>
    <t xml:space="preserve">Average Sunday Passengers: </t>
  </si>
  <si>
    <t xml:space="preserve">Average Passengers/Weekday: </t>
  </si>
  <si>
    <t xml:space="preserve">PASSENGER COUNT TOTAL:  </t>
  </si>
  <si>
    <t>Combined TOTAL</t>
  </si>
  <si>
    <t>SAT</t>
  </si>
  <si>
    <t>SUN</t>
  </si>
  <si>
    <t xml:space="preserve">      April 2021 Staten Island Ferry Ridership</t>
  </si>
  <si>
    <t xml:space="preserve">April 2021:  WEEKDAY TOTALS </t>
  </si>
  <si>
    <t xml:space="preserve">Total Weekday Pax Count April 2021: </t>
  </si>
  <si>
    <t xml:space="preserve">April 2021:  WEEKEND TOTALS </t>
  </si>
  <si>
    <t xml:space="preserve">Total Weekend Pax Count April 2021: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</si>
</sst>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71" formatCode="0.0%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10"/>
      <color indexed="9"/>
      <name val="Century Gothic"/>
      <family val="2"/>
    </font>
    <font>
      <b/>
      <sz val="10"/>
      <color indexed="8"/>
      <name val="Century Gothic"/>
      <family val="2"/>
    </font>
    <font>
      <sz val="10"/>
      <color indexed="8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2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3" fillId="0" borderId="0" xfId="0" applyFont="1" applyFill="1"/>
    <xf numFmtId="0" fontId="4" fillId="0" borderId="0" xfId="0" applyFont="1" applyAlignment="1"/>
    <xf numFmtId="0" fontId="3" fillId="0" borderId="0" xfId="0" applyFont="1" applyFill="1" applyBorder="1"/>
    <xf numFmtId="14" fontId="4" fillId="0" borderId="0" xfId="0" applyNumberFormat="1" applyFont="1" applyFill="1" applyBorder="1" applyAlignment="1">
      <alignment horizontal="right"/>
    </xf>
    <xf numFmtId="41" fontId="4" fillId="0" borderId="0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3" fontId="3" fillId="0" borderId="0" xfId="0" applyNumberFormat="1" applyFont="1"/>
    <xf numFmtId="4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3" fontId="3" fillId="0" borderId="1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41" fontId="3" fillId="0" borderId="0" xfId="0" applyNumberFormat="1" applyFont="1" applyAlignment="1"/>
    <xf numFmtId="37" fontId="4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37" fontId="4" fillId="0" borderId="0" xfId="0" applyNumberFormat="1" applyFont="1" applyFill="1" applyBorder="1" applyAlignment="1">
      <alignment horizontal="right" vertical="center"/>
    </xf>
    <xf numFmtId="171" fontId="3" fillId="0" borderId="0" xfId="1" applyNumberFormat="1" applyFont="1"/>
    <xf numFmtId="37" fontId="4" fillId="2" borderId="4" xfId="0" applyNumberFormat="1" applyFont="1" applyFill="1" applyBorder="1" applyAlignment="1">
      <alignment horizontal="center"/>
    </xf>
    <xf numFmtId="41" fontId="4" fillId="2" borderId="4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Alignment="1"/>
    <xf numFmtId="14" fontId="4" fillId="2" borderId="5" xfId="0" applyNumberFormat="1" applyFont="1" applyFill="1" applyBorder="1" applyAlignment="1">
      <alignment horizontal="right"/>
    </xf>
    <xf numFmtId="41" fontId="4" fillId="2" borderId="5" xfId="0" applyNumberFormat="1" applyFont="1" applyFill="1" applyBorder="1" applyAlignment="1">
      <alignment horizontal="center"/>
    </xf>
    <xf numFmtId="0" fontId="3" fillId="0" borderId="6" xfId="0" applyFont="1" applyBorder="1"/>
    <xf numFmtId="14" fontId="4" fillId="2" borderId="7" xfId="0" applyNumberFormat="1" applyFont="1" applyFill="1" applyBorder="1" applyAlignment="1">
      <alignment horizontal="right"/>
    </xf>
    <xf numFmtId="41" fontId="4" fillId="2" borderId="7" xfId="0" applyNumberFormat="1" applyFont="1" applyFill="1" applyBorder="1" applyAlignment="1">
      <alignment horizontal="center"/>
    </xf>
    <xf numFmtId="37" fontId="4" fillId="2" borderId="7" xfId="0" applyNumberFormat="1" applyFont="1" applyFill="1" applyBorder="1" applyAlignment="1">
      <alignment horizontal="center"/>
    </xf>
    <xf numFmtId="0" fontId="4" fillId="0" borderId="5" xfId="0" applyFont="1" applyBorder="1"/>
    <xf numFmtId="41" fontId="4" fillId="2" borderId="5" xfId="0" applyNumberFormat="1" applyFont="1" applyFill="1" applyBorder="1" applyAlignment="1">
      <alignment horizontal="left"/>
    </xf>
    <xf numFmtId="37" fontId="4" fillId="2" borderId="5" xfId="0" applyNumberFormat="1" applyFont="1" applyFill="1" applyBorder="1" applyAlignment="1">
      <alignment horizontal="right"/>
    </xf>
    <xf numFmtId="37" fontId="4" fillId="2" borderId="5" xfId="0" applyNumberFormat="1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3" fillId="0" borderId="5" xfId="0" applyFont="1" applyBorder="1"/>
    <xf numFmtId="37" fontId="4" fillId="0" borderId="10" xfId="0" applyNumberFormat="1" applyFont="1" applyFill="1" applyBorder="1" applyAlignment="1">
      <alignment horizontal="center"/>
    </xf>
    <xf numFmtId="41" fontId="3" fillId="0" borderId="11" xfId="0" applyNumberFormat="1" applyFont="1" applyFill="1" applyBorder="1" applyAlignment="1">
      <alignment horizontal="center"/>
    </xf>
    <xf numFmtId="17" fontId="5" fillId="3" borderId="12" xfId="0" applyNumberFormat="1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6" fillId="4" borderId="5" xfId="0" applyFont="1" applyFill="1" applyBorder="1" applyAlignment="1">
      <alignment horizontal="center" vertical="center"/>
    </xf>
    <xf numFmtId="0" fontId="3" fillId="0" borderId="5" xfId="0" applyFont="1" applyBorder="1"/>
    <xf numFmtId="0" fontId="6" fillId="4" borderId="5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41" fontId="4" fillId="2" borderId="5" xfId="0" applyNumberFormat="1" applyFont="1" applyFill="1" applyBorder="1" applyAlignment="1">
      <alignment horizontal="right"/>
    </xf>
    <xf numFmtId="0" fontId="5" fillId="3" borderId="17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69850</xdr:colOff>
      <xdr:row>0</xdr:row>
      <xdr:rowOff>38100</xdr:rowOff>
    </xdr:from>
    <xdr:to>
      <xdr:col>2</xdr:col>
      <xdr:colOff>203200</xdr:colOff>
      <xdr:row>2</xdr:row>
      <xdr:rowOff>152400</xdr:rowOff>
    </xdr:to>
    <xdr:pic>
      <xdr:nvPicPr>
        <xdr:cNvPr id="1736" name="Picture 31" descr="DOT%20Logo_gre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" y="38100"/>
          <a:ext cx="7747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tabSelected="1" workbookViewId="0">
      <selection activeCell="I29" sqref="I29"/>
    </sheetView>
  </sheetViews>
  <sheetFormatPr defaultColWidth="9.1796875" defaultRowHeight="12.5" x14ac:dyDescent="0.25"/>
  <cols>
    <col min="1" max="1" width="9.1796875" style="1"/>
    <col min="2" max="2" width="9.1796875" style="1" customWidth="1"/>
    <col min="3" max="3" width="13.453125" style="1" customWidth="1"/>
    <col min="4" max="6" width="12.26953125" style="1" customWidth="1"/>
    <col min="7" max="7" width="10.453125" style="1" hidden="1" customWidth="1"/>
    <col min="8" max="8" width="10" style="1" bestFit="1" customWidth="1"/>
    <col min="9" max="14" width="9.1796875" style="1"/>
    <col min="15" max="15" width="9.7265625" style="1" bestFit="1" customWidth="1"/>
    <col min="16" max="16384" width="9.1796875" style="1"/>
  </cols>
  <sheetData>
    <row r="1" spans="2:10" ht="12.75" customHeight="1" x14ac:dyDescent="0.25"/>
    <row r="2" spans="2:10" x14ac:dyDescent="0.25">
      <c r="B2" s="3"/>
      <c r="C2" s="3" t="s">
        <v>13</v>
      </c>
      <c r="D2" s="3"/>
      <c r="E2" s="3"/>
      <c r="F2" s="3"/>
      <c r="G2" s="3"/>
    </row>
    <row r="3" spans="2:10" ht="15" customHeight="1" thickBot="1" x14ac:dyDescent="0.3"/>
    <row r="4" spans="2:10" ht="13" thickBot="1" x14ac:dyDescent="0.3">
      <c r="B4" s="45">
        <v>44287</v>
      </c>
      <c r="C4" s="46"/>
      <c r="D4" s="46"/>
      <c r="E4" s="46"/>
      <c r="F4" s="46"/>
      <c r="G4" s="47"/>
    </row>
    <row r="5" spans="2:10" x14ac:dyDescent="0.25">
      <c r="B5" s="52" t="s">
        <v>0</v>
      </c>
      <c r="C5" s="54" t="s">
        <v>1</v>
      </c>
      <c r="D5" s="56" t="s">
        <v>3</v>
      </c>
      <c r="E5" s="54" t="s">
        <v>4</v>
      </c>
      <c r="F5" s="57" t="s">
        <v>10</v>
      </c>
      <c r="G5" s="48" t="s">
        <v>5</v>
      </c>
    </row>
    <row r="6" spans="2:10" ht="13" thickBot="1" x14ac:dyDescent="0.3">
      <c r="B6" s="53"/>
      <c r="C6" s="55"/>
      <c r="D6" s="55"/>
      <c r="E6" s="55"/>
      <c r="F6" s="58"/>
      <c r="G6" s="49"/>
    </row>
    <row r="7" spans="2:10" x14ac:dyDescent="0.25">
      <c r="B7" s="14" t="str">
        <f>CHOOSE(WEEKDAY(C7),"SUN","MON","TUES","WED","THU","FRI","SAT")</f>
        <v>THU</v>
      </c>
      <c r="C7" s="23">
        <v>44287</v>
      </c>
      <c r="D7" s="25">
        <v>11922</v>
      </c>
      <c r="E7" s="25">
        <v>12069</v>
      </c>
      <c r="F7" s="26">
        <f>SUM(D7:E7)</f>
        <v>23991</v>
      </c>
      <c r="G7" s="12">
        <f>D7-E7</f>
        <v>-147</v>
      </c>
      <c r="H7" s="19"/>
    </row>
    <row r="8" spans="2:10" x14ac:dyDescent="0.25">
      <c r="B8" s="14" t="str">
        <f t="shared" ref="B8:B36" si="0">CHOOSE(WEEKDAY(C8),"SUN","MON","TUES","WED","THU","FRI","SAT")</f>
        <v>FRI</v>
      </c>
      <c r="C8" s="23">
        <f>C7+1</f>
        <v>44288</v>
      </c>
      <c r="D8" s="25">
        <v>11261</v>
      </c>
      <c r="E8" s="25">
        <v>11249</v>
      </c>
      <c r="F8" s="26">
        <f>SUM(D8:E8)</f>
        <v>22510</v>
      </c>
      <c r="G8" s="13">
        <f t="shared" ref="G8:G34" si="1">D8-E8</f>
        <v>12</v>
      </c>
      <c r="H8" s="19"/>
      <c r="J8" s="9"/>
    </row>
    <row r="9" spans="2:10" x14ac:dyDescent="0.25">
      <c r="B9" s="14" t="str">
        <f t="shared" si="0"/>
        <v>SAT</v>
      </c>
      <c r="C9" s="23">
        <f>C8+1</f>
        <v>44289</v>
      </c>
      <c r="D9" s="25">
        <v>11270</v>
      </c>
      <c r="E9" s="25">
        <v>11034</v>
      </c>
      <c r="F9" s="26">
        <f t="shared" ref="F9:F36" si="2">SUM(D9:E9)</f>
        <v>22304</v>
      </c>
      <c r="G9" s="13">
        <f t="shared" si="1"/>
        <v>236</v>
      </c>
      <c r="H9" s="19"/>
    </row>
    <row r="10" spans="2:10" x14ac:dyDescent="0.25">
      <c r="B10" s="14" t="str">
        <f t="shared" si="0"/>
        <v>SUN</v>
      </c>
      <c r="C10" s="23">
        <f t="shared" ref="C10:C33" si="3">C9+1</f>
        <v>44290</v>
      </c>
      <c r="D10" s="25">
        <v>9101</v>
      </c>
      <c r="E10" s="25">
        <v>8756</v>
      </c>
      <c r="F10" s="26">
        <f t="shared" si="2"/>
        <v>17857</v>
      </c>
      <c r="G10" s="13">
        <f t="shared" si="1"/>
        <v>345</v>
      </c>
      <c r="H10" s="19"/>
    </row>
    <row r="11" spans="2:10" x14ac:dyDescent="0.25">
      <c r="B11" s="14" t="str">
        <f t="shared" si="0"/>
        <v>MON</v>
      </c>
      <c r="C11" s="23">
        <f t="shared" si="3"/>
        <v>44291</v>
      </c>
      <c r="D11" s="25">
        <v>11872</v>
      </c>
      <c r="E11" s="25">
        <v>11781</v>
      </c>
      <c r="F11" s="26">
        <f t="shared" si="2"/>
        <v>23653</v>
      </c>
      <c r="G11" s="13">
        <f t="shared" si="1"/>
        <v>91</v>
      </c>
      <c r="H11" s="19"/>
    </row>
    <row r="12" spans="2:10" x14ac:dyDescent="0.25">
      <c r="B12" s="14" t="str">
        <f t="shared" si="0"/>
        <v>TUES</v>
      </c>
      <c r="C12" s="23">
        <f t="shared" si="3"/>
        <v>44292</v>
      </c>
      <c r="D12" s="25">
        <v>12177</v>
      </c>
      <c r="E12" s="25">
        <v>12122</v>
      </c>
      <c r="F12" s="26">
        <f t="shared" si="2"/>
        <v>24299</v>
      </c>
      <c r="G12" s="13">
        <f t="shared" si="1"/>
        <v>55</v>
      </c>
      <c r="H12" s="19"/>
    </row>
    <row r="13" spans="2:10" x14ac:dyDescent="0.25">
      <c r="B13" s="14" t="str">
        <f t="shared" si="0"/>
        <v>WED</v>
      </c>
      <c r="C13" s="23">
        <f t="shared" si="3"/>
        <v>44293</v>
      </c>
      <c r="D13" s="25">
        <v>12136</v>
      </c>
      <c r="E13" s="25">
        <v>12071</v>
      </c>
      <c r="F13" s="26">
        <f t="shared" si="2"/>
        <v>24207</v>
      </c>
      <c r="G13" s="13">
        <f t="shared" si="1"/>
        <v>65</v>
      </c>
      <c r="H13" s="19"/>
    </row>
    <row r="14" spans="2:10" x14ac:dyDescent="0.25">
      <c r="B14" s="14" t="str">
        <f t="shared" si="0"/>
        <v>THU</v>
      </c>
      <c r="C14" s="23">
        <f t="shared" si="3"/>
        <v>44294</v>
      </c>
      <c r="D14" s="25">
        <v>11531</v>
      </c>
      <c r="E14" s="25">
        <v>11696</v>
      </c>
      <c r="F14" s="26">
        <f t="shared" si="2"/>
        <v>23227</v>
      </c>
      <c r="G14" s="13">
        <f t="shared" si="1"/>
        <v>-165</v>
      </c>
      <c r="H14" s="19"/>
    </row>
    <row r="15" spans="2:10" x14ac:dyDescent="0.25">
      <c r="B15" s="14" t="str">
        <f t="shared" si="0"/>
        <v>FRI</v>
      </c>
      <c r="C15" s="23">
        <f t="shared" si="3"/>
        <v>44295</v>
      </c>
      <c r="D15" s="25">
        <v>12303</v>
      </c>
      <c r="E15" s="25">
        <v>12095</v>
      </c>
      <c r="F15" s="26">
        <f t="shared" si="2"/>
        <v>24398</v>
      </c>
      <c r="G15" s="13">
        <f t="shared" si="1"/>
        <v>208</v>
      </c>
      <c r="H15" s="19"/>
    </row>
    <row r="16" spans="2:10" x14ac:dyDescent="0.25">
      <c r="B16" s="14" t="str">
        <f t="shared" si="0"/>
        <v>SAT</v>
      </c>
      <c r="C16" s="23">
        <f t="shared" si="3"/>
        <v>44296</v>
      </c>
      <c r="D16" s="25">
        <v>10424</v>
      </c>
      <c r="E16" s="25">
        <v>10313</v>
      </c>
      <c r="F16" s="26">
        <f t="shared" si="2"/>
        <v>20737</v>
      </c>
      <c r="G16" s="13">
        <f t="shared" si="1"/>
        <v>111</v>
      </c>
      <c r="H16" s="19"/>
    </row>
    <row r="17" spans="2:10" x14ac:dyDescent="0.25">
      <c r="B17" s="14" t="str">
        <f t="shared" si="0"/>
        <v>SUN</v>
      </c>
      <c r="C17" s="23">
        <f t="shared" si="3"/>
        <v>44297</v>
      </c>
      <c r="D17" s="25">
        <v>5994</v>
      </c>
      <c r="E17" s="25">
        <v>5450</v>
      </c>
      <c r="F17" s="26">
        <f t="shared" si="2"/>
        <v>11444</v>
      </c>
      <c r="G17" s="13">
        <f t="shared" si="1"/>
        <v>544</v>
      </c>
      <c r="H17" s="19"/>
    </row>
    <row r="18" spans="2:10" x14ac:dyDescent="0.25">
      <c r="B18" s="14" t="str">
        <f t="shared" si="0"/>
        <v>MON</v>
      </c>
      <c r="C18" s="23">
        <f t="shared" si="3"/>
        <v>44298</v>
      </c>
      <c r="D18" s="25">
        <v>10515</v>
      </c>
      <c r="E18" s="25">
        <v>10392</v>
      </c>
      <c r="F18" s="26">
        <f t="shared" si="2"/>
        <v>20907</v>
      </c>
      <c r="G18" s="13">
        <f t="shared" si="1"/>
        <v>123</v>
      </c>
      <c r="H18" s="19"/>
      <c r="J18" s="9"/>
    </row>
    <row r="19" spans="2:10" x14ac:dyDescent="0.25">
      <c r="B19" s="14" t="str">
        <f t="shared" si="0"/>
        <v>TUES</v>
      </c>
      <c r="C19" s="23">
        <f t="shared" si="3"/>
        <v>44299</v>
      </c>
      <c r="D19" s="25">
        <v>11773</v>
      </c>
      <c r="E19" s="25">
        <v>11797</v>
      </c>
      <c r="F19" s="26">
        <f t="shared" si="2"/>
        <v>23570</v>
      </c>
      <c r="G19" s="13">
        <f t="shared" si="1"/>
        <v>-24</v>
      </c>
      <c r="H19" s="19"/>
      <c r="J19" s="9"/>
    </row>
    <row r="20" spans="2:10" x14ac:dyDescent="0.25">
      <c r="B20" s="14" t="str">
        <f t="shared" si="0"/>
        <v>WED</v>
      </c>
      <c r="C20" s="23">
        <f t="shared" si="3"/>
        <v>44300</v>
      </c>
      <c r="D20" s="25">
        <v>11723</v>
      </c>
      <c r="E20" s="25">
        <v>11643</v>
      </c>
      <c r="F20" s="26">
        <f t="shared" si="2"/>
        <v>23366</v>
      </c>
      <c r="G20" s="13">
        <f t="shared" si="1"/>
        <v>80</v>
      </c>
      <c r="H20" s="19"/>
    </row>
    <row r="21" spans="2:10" x14ac:dyDescent="0.25">
      <c r="B21" s="14" t="str">
        <f t="shared" si="0"/>
        <v>THU</v>
      </c>
      <c r="C21" s="23">
        <f t="shared" si="3"/>
        <v>44301</v>
      </c>
      <c r="D21" s="25">
        <v>10385</v>
      </c>
      <c r="E21" s="25">
        <v>10044</v>
      </c>
      <c r="F21" s="26">
        <f t="shared" si="2"/>
        <v>20429</v>
      </c>
      <c r="G21" s="13">
        <f t="shared" si="1"/>
        <v>341</v>
      </c>
      <c r="H21" s="19"/>
    </row>
    <row r="22" spans="2:10" x14ac:dyDescent="0.25">
      <c r="B22" s="14" t="str">
        <f t="shared" si="0"/>
        <v>FRI</v>
      </c>
      <c r="C22" s="23">
        <f t="shared" si="3"/>
        <v>44302</v>
      </c>
      <c r="D22" s="25">
        <v>11605</v>
      </c>
      <c r="E22" s="25">
        <v>11646</v>
      </c>
      <c r="F22" s="26">
        <f t="shared" si="2"/>
        <v>23251</v>
      </c>
      <c r="G22" s="13">
        <f t="shared" si="1"/>
        <v>-41</v>
      </c>
      <c r="H22" s="19"/>
    </row>
    <row r="23" spans="2:10" x14ac:dyDescent="0.25">
      <c r="B23" s="14" t="str">
        <f t="shared" si="0"/>
        <v>SAT</v>
      </c>
      <c r="C23" s="23">
        <f t="shared" si="3"/>
        <v>44303</v>
      </c>
      <c r="D23" s="25">
        <v>10656</v>
      </c>
      <c r="E23" s="25">
        <v>10423</v>
      </c>
      <c r="F23" s="26">
        <f t="shared" si="2"/>
        <v>21079</v>
      </c>
      <c r="G23" s="13">
        <f t="shared" si="1"/>
        <v>233</v>
      </c>
      <c r="H23" s="19"/>
    </row>
    <row r="24" spans="2:10" x14ac:dyDescent="0.25">
      <c r="B24" s="14" t="str">
        <f t="shared" si="0"/>
        <v>SUN</v>
      </c>
      <c r="C24" s="23">
        <f t="shared" si="3"/>
        <v>44304</v>
      </c>
      <c r="D24" s="25">
        <v>9021</v>
      </c>
      <c r="E24" s="25">
        <v>8498</v>
      </c>
      <c r="F24" s="26">
        <f t="shared" si="2"/>
        <v>17519</v>
      </c>
      <c r="G24" s="13">
        <f t="shared" si="1"/>
        <v>523</v>
      </c>
      <c r="H24" s="19"/>
    </row>
    <row r="25" spans="2:10" x14ac:dyDescent="0.25">
      <c r="B25" s="14" t="str">
        <f t="shared" si="0"/>
        <v>MON</v>
      </c>
      <c r="C25" s="23">
        <f t="shared" si="3"/>
        <v>44305</v>
      </c>
      <c r="D25" s="25">
        <v>11493</v>
      </c>
      <c r="E25" s="25">
        <v>11380</v>
      </c>
      <c r="F25" s="26">
        <f t="shared" si="2"/>
        <v>22873</v>
      </c>
      <c r="G25" s="13">
        <f t="shared" si="1"/>
        <v>113</v>
      </c>
      <c r="H25" s="19"/>
    </row>
    <row r="26" spans="2:10" x14ac:dyDescent="0.25">
      <c r="B26" s="14" t="str">
        <f t="shared" si="0"/>
        <v>TUES</v>
      </c>
      <c r="C26" s="23">
        <f t="shared" si="3"/>
        <v>44306</v>
      </c>
      <c r="D26" s="25">
        <v>12745</v>
      </c>
      <c r="E26" s="25">
        <v>12799</v>
      </c>
      <c r="F26" s="26">
        <f t="shared" si="2"/>
        <v>25544</v>
      </c>
      <c r="G26" s="13">
        <f t="shared" si="1"/>
        <v>-54</v>
      </c>
      <c r="H26" s="19"/>
    </row>
    <row r="27" spans="2:10" x14ac:dyDescent="0.25">
      <c r="B27" s="14" t="str">
        <f t="shared" si="0"/>
        <v>WED</v>
      </c>
      <c r="C27" s="23">
        <f t="shared" si="3"/>
        <v>44307</v>
      </c>
      <c r="D27" s="25">
        <v>10877</v>
      </c>
      <c r="E27" s="25">
        <v>10623</v>
      </c>
      <c r="F27" s="26">
        <f t="shared" si="2"/>
        <v>21500</v>
      </c>
      <c r="G27" s="13">
        <f t="shared" si="1"/>
        <v>254</v>
      </c>
      <c r="H27" s="19"/>
    </row>
    <row r="28" spans="2:10" x14ac:dyDescent="0.25">
      <c r="B28" s="14" t="str">
        <f t="shared" si="0"/>
        <v>THU</v>
      </c>
      <c r="C28" s="23">
        <f t="shared" si="3"/>
        <v>44308</v>
      </c>
      <c r="D28" s="24">
        <v>11294</v>
      </c>
      <c r="E28" s="25">
        <v>11358</v>
      </c>
      <c r="F28" s="26">
        <f t="shared" si="2"/>
        <v>22652</v>
      </c>
      <c r="G28" s="13">
        <f t="shared" si="1"/>
        <v>-64</v>
      </c>
      <c r="H28" s="19"/>
    </row>
    <row r="29" spans="2:10" x14ac:dyDescent="0.25">
      <c r="B29" s="14" t="str">
        <f t="shared" si="0"/>
        <v>FRI</v>
      </c>
      <c r="C29" s="23">
        <f t="shared" si="3"/>
        <v>44309</v>
      </c>
      <c r="D29" s="24">
        <v>12576</v>
      </c>
      <c r="E29" s="25">
        <v>12826</v>
      </c>
      <c r="F29" s="26">
        <f t="shared" si="2"/>
        <v>25402</v>
      </c>
      <c r="G29" s="13">
        <f t="shared" si="1"/>
        <v>-250</v>
      </c>
      <c r="H29" s="19"/>
    </row>
    <row r="30" spans="2:10" x14ac:dyDescent="0.25">
      <c r="B30" s="14" t="str">
        <f t="shared" si="0"/>
        <v>SAT</v>
      </c>
      <c r="C30" s="23">
        <f t="shared" si="3"/>
        <v>44310</v>
      </c>
      <c r="D30" s="24">
        <v>12228</v>
      </c>
      <c r="E30" s="25">
        <v>12084</v>
      </c>
      <c r="F30" s="26">
        <f t="shared" si="2"/>
        <v>24312</v>
      </c>
      <c r="G30" s="13">
        <f t="shared" si="1"/>
        <v>144</v>
      </c>
      <c r="H30" s="19"/>
    </row>
    <row r="31" spans="2:10" x14ac:dyDescent="0.25">
      <c r="B31" s="14" t="str">
        <f t="shared" si="0"/>
        <v>SUN</v>
      </c>
      <c r="C31" s="23">
        <f t="shared" si="3"/>
        <v>44311</v>
      </c>
      <c r="D31" s="25">
        <v>7184</v>
      </c>
      <c r="E31" s="25">
        <v>6633</v>
      </c>
      <c r="F31" s="26">
        <f t="shared" si="2"/>
        <v>13817</v>
      </c>
      <c r="G31" s="13">
        <f t="shared" si="1"/>
        <v>551</v>
      </c>
      <c r="H31" s="19"/>
    </row>
    <row r="32" spans="2:10" x14ac:dyDescent="0.25">
      <c r="B32" s="14" t="str">
        <f t="shared" si="0"/>
        <v>MON</v>
      </c>
      <c r="C32" s="23">
        <f t="shared" si="3"/>
        <v>44312</v>
      </c>
      <c r="D32" s="25">
        <v>11479</v>
      </c>
      <c r="E32" s="25">
        <v>11493</v>
      </c>
      <c r="F32" s="26">
        <f t="shared" si="2"/>
        <v>22972</v>
      </c>
      <c r="G32" s="13">
        <f t="shared" si="1"/>
        <v>-14</v>
      </c>
      <c r="H32" s="19"/>
    </row>
    <row r="33" spans="2:8" x14ac:dyDescent="0.25">
      <c r="B33" s="14" t="str">
        <f t="shared" si="0"/>
        <v>TUES</v>
      </c>
      <c r="C33" s="23">
        <f t="shared" si="3"/>
        <v>44313</v>
      </c>
      <c r="D33" s="25">
        <v>11916</v>
      </c>
      <c r="E33" s="25">
        <v>11792</v>
      </c>
      <c r="F33" s="26">
        <f t="shared" si="2"/>
        <v>23708</v>
      </c>
      <c r="G33" s="13">
        <f t="shared" si="1"/>
        <v>124</v>
      </c>
    </row>
    <row r="34" spans="2:8" ht="13" thickBot="1" x14ac:dyDescent="0.3">
      <c r="B34" s="14" t="str">
        <f t="shared" si="0"/>
        <v>WED</v>
      </c>
      <c r="C34" s="23">
        <f>C33+1</f>
        <v>44314</v>
      </c>
      <c r="D34" s="25">
        <v>12791</v>
      </c>
      <c r="E34" s="25">
        <v>12823</v>
      </c>
      <c r="F34" s="26">
        <f t="shared" si="2"/>
        <v>25614</v>
      </c>
      <c r="G34" s="13">
        <f t="shared" si="1"/>
        <v>-32</v>
      </c>
    </row>
    <row r="35" spans="2:8" ht="13" thickBot="1" x14ac:dyDescent="0.3">
      <c r="B35" s="14" t="str">
        <f t="shared" si="0"/>
        <v>THU</v>
      </c>
      <c r="C35" s="23">
        <f>C34+1</f>
        <v>44315</v>
      </c>
      <c r="D35" s="25">
        <v>11192</v>
      </c>
      <c r="E35" s="25">
        <v>10971</v>
      </c>
      <c r="F35" s="25">
        <f t="shared" si="2"/>
        <v>22163</v>
      </c>
      <c r="G35" s="20">
        <f>AVERAGE(G7:G34)</f>
        <v>120.07142857142857</v>
      </c>
    </row>
    <row r="36" spans="2:8" x14ac:dyDescent="0.25">
      <c r="B36" s="14" t="str">
        <f t="shared" si="0"/>
        <v>FRI</v>
      </c>
      <c r="C36" s="23">
        <f>C35+1</f>
        <v>44316</v>
      </c>
      <c r="D36" s="25">
        <v>12310</v>
      </c>
      <c r="E36" s="25">
        <v>12547</v>
      </c>
      <c r="F36" s="25">
        <f t="shared" si="2"/>
        <v>24857</v>
      </c>
      <c r="G36" s="43"/>
      <c r="H36" s="2"/>
    </row>
    <row r="37" spans="2:8" s="2" customFormat="1" ht="13" thickBot="1" x14ac:dyDescent="0.3">
      <c r="B37" s="31"/>
      <c r="C37" s="32" t="s">
        <v>2</v>
      </c>
      <c r="D37" s="33">
        <f>SUM(D7:D36)</f>
        <v>333754</v>
      </c>
      <c r="E37" s="33">
        <f>SUM(E7:E36)</f>
        <v>330408</v>
      </c>
      <c r="F37" s="34">
        <f>SUM(F7:G36)</f>
        <v>667644.07142857148</v>
      </c>
      <c r="G37" s="44"/>
      <c r="H37" s="8"/>
    </row>
    <row r="38" spans="2:8" ht="13" thickBot="1" x14ac:dyDescent="0.3">
      <c r="B38" s="4"/>
      <c r="C38" s="5"/>
      <c r="D38" s="6"/>
      <c r="E38" s="6"/>
      <c r="F38" s="7"/>
    </row>
    <row r="39" spans="2:8" ht="13.5" customHeight="1" thickBot="1" x14ac:dyDescent="0.3">
      <c r="B39" s="50" t="s">
        <v>9</v>
      </c>
      <c r="C39" s="51"/>
      <c r="D39" s="51"/>
      <c r="E39" s="51"/>
      <c r="F39" s="21">
        <f>F37</f>
        <v>667644.07142857148</v>
      </c>
    </row>
    <row r="41" spans="2:8" x14ac:dyDescent="0.25">
      <c r="B41" s="28"/>
      <c r="C41" s="28"/>
      <c r="D41" s="28"/>
      <c r="E41" s="28"/>
    </row>
  </sheetData>
  <mergeCells count="8">
    <mergeCell ref="B4:G4"/>
    <mergeCell ref="G5:G6"/>
    <mergeCell ref="B39:E39"/>
    <mergeCell ref="B5:B6"/>
    <mergeCell ref="C5:C6"/>
    <mergeCell ref="D5:D6"/>
    <mergeCell ref="E5:E6"/>
    <mergeCell ref="F5:F6"/>
  </mergeCells>
  <phoneticPr fontId="2" type="noConversion"/>
  <printOptions horizontalCentered="1"/>
  <pageMargins left="0.25" right="0.25" top="0.75" bottom="0.75" header="0.3" footer="0.3"/>
  <pageSetup orientation="portrait" useFirstPageNumber="1" horizontalDpi="4294967293" r:id="rId1"/>
  <headerFooter alignWithMargins="0">
    <oddFooter>Page &amp;P of &amp;N</oddFooter>
  </headerFooter>
  <ignoredErrors>
    <ignoredError sqref="F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workbookViewId="0">
      <selection activeCell="I38" sqref="I38"/>
    </sheetView>
  </sheetViews>
  <sheetFormatPr defaultColWidth="9.1796875" defaultRowHeight="12.5" x14ac:dyDescent="0.25"/>
  <cols>
    <col min="1" max="1" width="9.1796875" style="1"/>
    <col min="2" max="2" width="8.26953125" style="1" customWidth="1"/>
    <col min="3" max="3" width="11.453125" style="1" customWidth="1"/>
    <col min="4" max="6" width="13" style="1" customWidth="1"/>
    <col min="7" max="7" width="10.453125" style="1" hidden="1" customWidth="1"/>
    <col min="8" max="8" width="10.26953125" style="1" bestFit="1" customWidth="1"/>
    <col min="9" max="16384" width="9.1796875" style="1"/>
  </cols>
  <sheetData>
    <row r="2" spans="2:7" x14ac:dyDescent="0.25">
      <c r="B2" s="63" t="s">
        <v>14</v>
      </c>
      <c r="C2" s="63"/>
      <c r="D2" s="63"/>
      <c r="E2" s="63"/>
      <c r="F2" s="63"/>
      <c r="G2" s="63"/>
    </row>
    <row r="3" spans="2:7" ht="11.25" customHeight="1" x14ac:dyDescent="0.25">
      <c r="B3" s="54" t="s">
        <v>0</v>
      </c>
      <c r="C3" s="54" t="s">
        <v>1</v>
      </c>
      <c r="D3" s="56" t="s">
        <v>3</v>
      </c>
      <c r="E3" s="54" t="s">
        <v>4</v>
      </c>
      <c r="F3" s="40" t="s">
        <v>10</v>
      </c>
      <c r="G3" s="54" t="s">
        <v>5</v>
      </c>
    </row>
    <row r="4" spans="2:7" x14ac:dyDescent="0.25">
      <c r="B4" s="54"/>
      <c r="C4" s="54"/>
      <c r="D4" s="56"/>
      <c r="E4" s="54"/>
      <c r="F4" s="41"/>
      <c r="G4" s="54"/>
    </row>
    <row r="5" spans="2:7" x14ac:dyDescent="0.25">
      <c r="B5" s="14" t="str">
        <f>CHOOSE(WEEKDAY(C5),"SUN","MON","TUE","WED","THU","FRI","SAT")</f>
        <v>THU</v>
      </c>
      <c r="C5" s="23">
        <v>44287</v>
      </c>
      <c r="D5" s="42">
        <v>11922</v>
      </c>
      <c r="E5" s="42">
        <v>12069</v>
      </c>
      <c r="F5" s="26">
        <f>SUM(D5:E5)</f>
        <v>23991</v>
      </c>
      <c r="G5" s="26">
        <f>D5-E5</f>
        <v>-147</v>
      </c>
    </row>
    <row r="6" spans="2:7" x14ac:dyDescent="0.25">
      <c r="B6" s="14" t="str">
        <f t="shared" ref="B6:B26" si="0">CHOOSE(WEEKDAY(C6),"SUN","MON","TUE","WED","THU","FRI","SAT")</f>
        <v>FRI</v>
      </c>
      <c r="C6" s="23">
        <v>44288</v>
      </c>
      <c r="D6" s="42">
        <v>11261</v>
      </c>
      <c r="E6" s="42">
        <v>11249</v>
      </c>
      <c r="F6" s="26">
        <f t="shared" ref="F6:F26" si="1">SUM(D6:E6)</f>
        <v>22510</v>
      </c>
      <c r="G6" s="26">
        <f t="shared" ref="G6:G27" si="2">D6-E6</f>
        <v>12</v>
      </c>
    </row>
    <row r="7" spans="2:7" x14ac:dyDescent="0.25">
      <c r="B7" s="14" t="str">
        <f t="shared" si="0"/>
        <v>MON</v>
      </c>
      <c r="C7" s="23">
        <v>44291</v>
      </c>
      <c r="D7" s="42">
        <v>11872</v>
      </c>
      <c r="E7" s="42">
        <v>11781</v>
      </c>
      <c r="F7" s="26">
        <f t="shared" si="1"/>
        <v>23653</v>
      </c>
      <c r="G7" s="26">
        <f t="shared" si="2"/>
        <v>91</v>
      </c>
    </row>
    <row r="8" spans="2:7" x14ac:dyDescent="0.25">
      <c r="B8" s="14" t="str">
        <f t="shared" si="0"/>
        <v>TUE</v>
      </c>
      <c r="C8" s="23">
        <v>44292</v>
      </c>
      <c r="D8" s="42">
        <v>12177</v>
      </c>
      <c r="E8" s="42">
        <v>12122</v>
      </c>
      <c r="F8" s="26">
        <f t="shared" si="1"/>
        <v>24299</v>
      </c>
      <c r="G8" s="26">
        <f t="shared" si="2"/>
        <v>55</v>
      </c>
    </row>
    <row r="9" spans="2:7" x14ac:dyDescent="0.25">
      <c r="B9" s="14" t="str">
        <f t="shared" si="0"/>
        <v>WED</v>
      </c>
      <c r="C9" s="23">
        <v>44293</v>
      </c>
      <c r="D9" s="42">
        <v>12136</v>
      </c>
      <c r="E9" s="42">
        <v>12071</v>
      </c>
      <c r="F9" s="26">
        <f t="shared" si="1"/>
        <v>24207</v>
      </c>
      <c r="G9" s="26">
        <f t="shared" si="2"/>
        <v>65</v>
      </c>
    </row>
    <row r="10" spans="2:7" x14ac:dyDescent="0.25">
      <c r="B10" s="14" t="str">
        <f t="shared" si="0"/>
        <v>THU</v>
      </c>
      <c r="C10" s="23">
        <v>44294</v>
      </c>
      <c r="D10" s="42">
        <v>11531</v>
      </c>
      <c r="E10" s="42">
        <v>11696</v>
      </c>
      <c r="F10" s="26">
        <f t="shared" si="1"/>
        <v>23227</v>
      </c>
      <c r="G10" s="26">
        <f t="shared" si="2"/>
        <v>-165</v>
      </c>
    </row>
    <row r="11" spans="2:7" x14ac:dyDescent="0.25">
      <c r="B11" s="14" t="str">
        <f t="shared" si="0"/>
        <v>FRI</v>
      </c>
      <c r="C11" s="23">
        <v>44295</v>
      </c>
      <c r="D11" s="42">
        <v>12303</v>
      </c>
      <c r="E11" s="42">
        <v>12095</v>
      </c>
      <c r="F11" s="26">
        <f t="shared" si="1"/>
        <v>24398</v>
      </c>
      <c r="G11" s="26">
        <f t="shared" si="2"/>
        <v>208</v>
      </c>
    </row>
    <row r="12" spans="2:7" x14ac:dyDescent="0.25">
      <c r="B12" s="14" t="str">
        <f t="shared" si="0"/>
        <v>MON</v>
      </c>
      <c r="C12" s="23">
        <v>44298</v>
      </c>
      <c r="D12" s="42">
        <v>10515</v>
      </c>
      <c r="E12" s="42">
        <v>10392</v>
      </c>
      <c r="F12" s="26">
        <f t="shared" si="1"/>
        <v>20907</v>
      </c>
      <c r="G12" s="26">
        <f t="shared" si="2"/>
        <v>123</v>
      </c>
    </row>
    <row r="13" spans="2:7" x14ac:dyDescent="0.25">
      <c r="B13" s="14" t="str">
        <f t="shared" si="0"/>
        <v>TUE</v>
      </c>
      <c r="C13" s="23">
        <v>44299</v>
      </c>
      <c r="D13" s="42">
        <v>11773</v>
      </c>
      <c r="E13" s="42">
        <v>11797</v>
      </c>
      <c r="F13" s="26">
        <f t="shared" si="1"/>
        <v>23570</v>
      </c>
      <c r="G13" s="26">
        <f t="shared" si="2"/>
        <v>-24</v>
      </c>
    </row>
    <row r="14" spans="2:7" x14ac:dyDescent="0.25">
      <c r="B14" s="14" t="str">
        <f t="shared" si="0"/>
        <v>WED</v>
      </c>
      <c r="C14" s="23">
        <v>44300</v>
      </c>
      <c r="D14" s="42">
        <v>11723</v>
      </c>
      <c r="E14" s="42">
        <v>11643</v>
      </c>
      <c r="F14" s="26">
        <f t="shared" si="1"/>
        <v>23366</v>
      </c>
      <c r="G14" s="26">
        <f t="shared" si="2"/>
        <v>80</v>
      </c>
    </row>
    <row r="15" spans="2:7" x14ac:dyDescent="0.25">
      <c r="B15" s="14" t="str">
        <f t="shared" si="0"/>
        <v>THU</v>
      </c>
      <c r="C15" s="23">
        <v>44301</v>
      </c>
      <c r="D15" s="42">
        <v>10385</v>
      </c>
      <c r="E15" s="42">
        <v>10044</v>
      </c>
      <c r="F15" s="26">
        <f t="shared" si="1"/>
        <v>20429</v>
      </c>
      <c r="G15" s="26">
        <f t="shared" si="2"/>
        <v>341</v>
      </c>
    </row>
    <row r="16" spans="2:7" x14ac:dyDescent="0.25">
      <c r="B16" s="14" t="str">
        <f t="shared" si="0"/>
        <v>FRI</v>
      </c>
      <c r="C16" s="23">
        <v>44302</v>
      </c>
      <c r="D16" s="42">
        <v>11605</v>
      </c>
      <c r="E16" s="42">
        <v>11646</v>
      </c>
      <c r="F16" s="26">
        <f t="shared" si="1"/>
        <v>23251</v>
      </c>
      <c r="G16" s="26">
        <f t="shared" si="2"/>
        <v>-41</v>
      </c>
    </row>
    <row r="17" spans="2:7" x14ac:dyDescent="0.25">
      <c r="B17" s="14" t="str">
        <f t="shared" si="0"/>
        <v>MON</v>
      </c>
      <c r="C17" s="23">
        <v>44305</v>
      </c>
      <c r="D17" s="42">
        <v>11493</v>
      </c>
      <c r="E17" s="42">
        <v>11380</v>
      </c>
      <c r="F17" s="26">
        <f t="shared" si="1"/>
        <v>22873</v>
      </c>
      <c r="G17" s="26">
        <f t="shared" si="2"/>
        <v>113</v>
      </c>
    </row>
    <row r="18" spans="2:7" x14ac:dyDescent="0.25">
      <c r="B18" s="14" t="str">
        <f t="shared" si="0"/>
        <v>TUE</v>
      </c>
      <c r="C18" s="23">
        <v>44306</v>
      </c>
      <c r="D18" s="42">
        <v>12745</v>
      </c>
      <c r="E18" s="42">
        <v>12799</v>
      </c>
      <c r="F18" s="26">
        <f t="shared" si="1"/>
        <v>25544</v>
      </c>
      <c r="G18" s="26">
        <f t="shared" si="2"/>
        <v>-54</v>
      </c>
    </row>
    <row r="19" spans="2:7" x14ac:dyDescent="0.25">
      <c r="B19" s="14" t="str">
        <f t="shared" si="0"/>
        <v>WED</v>
      </c>
      <c r="C19" s="23">
        <v>44307</v>
      </c>
      <c r="D19" s="42">
        <v>10877</v>
      </c>
      <c r="E19" s="42">
        <v>10623</v>
      </c>
      <c r="F19" s="26">
        <f t="shared" si="1"/>
        <v>21500</v>
      </c>
      <c r="G19" s="26">
        <f t="shared" si="2"/>
        <v>254</v>
      </c>
    </row>
    <row r="20" spans="2:7" x14ac:dyDescent="0.25">
      <c r="B20" s="14" t="str">
        <f t="shared" si="0"/>
        <v>THU</v>
      </c>
      <c r="C20" s="23">
        <v>44308</v>
      </c>
      <c r="D20" s="42">
        <v>11294</v>
      </c>
      <c r="E20" s="42">
        <v>11358</v>
      </c>
      <c r="F20" s="26">
        <f t="shared" si="1"/>
        <v>22652</v>
      </c>
      <c r="G20" s="26">
        <f t="shared" si="2"/>
        <v>-64</v>
      </c>
    </row>
    <row r="21" spans="2:7" x14ac:dyDescent="0.25">
      <c r="B21" s="14" t="str">
        <f t="shared" si="0"/>
        <v>FRI</v>
      </c>
      <c r="C21" s="23">
        <v>44309</v>
      </c>
      <c r="D21" s="42">
        <v>12576</v>
      </c>
      <c r="E21" s="42">
        <v>12826</v>
      </c>
      <c r="F21" s="26">
        <f t="shared" si="1"/>
        <v>25402</v>
      </c>
      <c r="G21" s="26">
        <f t="shared" si="2"/>
        <v>-250</v>
      </c>
    </row>
    <row r="22" spans="2:7" x14ac:dyDescent="0.25">
      <c r="B22" s="14" t="str">
        <f t="shared" si="0"/>
        <v>MON</v>
      </c>
      <c r="C22" s="23">
        <v>44312</v>
      </c>
      <c r="D22" s="42">
        <v>11479</v>
      </c>
      <c r="E22" s="42">
        <v>11493</v>
      </c>
      <c r="F22" s="26">
        <f t="shared" si="1"/>
        <v>22972</v>
      </c>
      <c r="G22" s="26">
        <f t="shared" si="2"/>
        <v>-14</v>
      </c>
    </row>
    <row r="23" spans="2:7" x14ac:dyDescent="0.25">
      <c r="B23" s="14" t="str">
        <f t="shared" si="0"/>
        <v>TUE</v>
      </c>
      <c r="C23" s="23">
        <v>44313</v>
      </c>
      <c r="D23" s="42">
        <v>11916</v>
      </c>
      <c r="E23" s="42">
        <v>11792</v>
      </c>
      <c r="F23" s="26">
        <f t="shared" si="1"/>
        <v>23708</v>
      </c>
      <c r="G23" s="26">
        <f t="shared" si="2"/>
        <v>124</v>
      </c>
    </row>
    <row r="24" spans="2:7" x14ac:dyDescent="0.25">
      <c r="B24" s="14" t="str">
        <f t="shared" si="0"/>
        <v>WED</v>
      </c>
      <c r="C24" s="23">
        <v>44314</v>
      </c>
      <c r="D24" s="42">
        <v>12791</v>
      </c>
      <c r="E24" s="42">
        <v>12823</v>
      </c>
      <c r="F24" s="26">
        <f t="shared" si="1"/>
        <v>25614</v>
      </c>
      <c r="G24" s="26">
        <f t="shared" si="2"/>
        <v>-32</v>
      </c>
    </row>
    <row r="25" spans="2:7" x14ac:dyDescent="0.25">
      <c r="B25" s="14" t="str">
        <f t="shared" si="0"/>
        <v>THU</v>
      </c>
      <c r="C25" s="23">
        <v>44315</v>
      </c>
      <c r="D25" s="42">
        <v>11192</v>
      </c>
      <c r="E25" s="42">
        <v>10971</v>
      </c>
      <c r="F25" s="26">
        <f t="shared" si="1"/>
        <v>22163</v>
      </c>
      <c r="G25" s="26">
        <f t="shared" si="2"/>
        <v>221</v>
      </c>
    </row>
    <row r="26" spans="2:7" x14ac:dyDescent="0.25">
      <c r="B26" s="14" t="str">
        <f t="shared" si="0"/>
        <v>FRI</v>
      </c>
      <c r="C26" s="23">
        <v>44316</v>
      </c>
      <c r="D26" s="42">
        <v>12310</v>
      </c>
      <c r="E26" s="42">
        <v>12547</v>
      </c>
      <c r="F26" s="26">
        <f t="shared" si="1"/>
        <v>24857</v>
      </c>
      <c r="G26" s="26">
        <f t="shared" si="2"/>
        <v>-237</v>
      </c>
    </row>
    <row r="27" spans="2:7" x14ac:dyDescent="0.25">
      <c r="B27" s="35"/>
      <c r="C27" s="29" t="s">
        <v>2</v>
      </c>
      <c r="D27" s="30">
        <f>SUM(D5:D26)</f>
        <v>257876</v>
      </c>
      <c r="E27" s="30">
        <f>SUM(E5:E26)</f>
        <v>257217</v>
      </c>
      <c r="F27" s="30">
        <f>SUM(F5:F26)</f>
        <v>515093</v>
      </c>
      <c r="G27" s="26">
        <f t="shared" si="2"/>
        <v>659</v>
      </c>
    </row>
    <row r="28" spans="2:7" x14ac:dyDescent="0.25">
      <c r="D28" s="10"/>
      <c r="E28" s="10"/>
      <c r="F28" s="10"/>
      <c r="G28" s="36"/>
    </row>
    <row r="29" spans="2:7" x14ac:dyDescent="0.25">
      <c r="B29" s="59" t="s">
        <v>15</v>
      </c>
      <c r="C29" s="59"/>
      <c r="D29" s="59"/>
      <c r="E29" s="59"/>
      <c r="F29" s="37">
        <f>F27</f>
        <v>515093</v>
      </c>
      <c r="G29" s="10"/>
    </row>
    <row r="30" spans="2:7" x14ac:dyDescent="0.25">
      <c r="B30" s="59" t="s">
        <v>8</v>
      </c>
      <c r="C30" s="59"/>
      <c r="D30" s="59"/>
      <c r="E30" s="59"/>
      <c r="F30" s="37">
        <f>AVERAGE(F5:F26)</f>
        <v>23413.31818181818</v>
      </c>
      <c r="G30" s="16"/>
    </row>
    <row r="31" spans="2:7" x14ac:dyDescent="0.25">
      <c r="G31" s="16"/>
    </row>
    <row r="32" spans="2:7" x14ac:dyDescent="0.25">
      <c r="B32" s="60" t="s">
        <v>16</v>
      </c>
      <c r="C32" s="61"/>
      <c r="D32" s="61"/>
      <c r="E32" s="61"/>
      <c r="F32" s="62"/>
    </row>
    <row r="33" spans="2:8" x14ac:dyDescent="0.25">
      <c r="B33" s="54" t="s">
        <v>0</v>
      </c>
      <c r="C33" s="54" t="s">
        <v>1</v>
      </c>
      <c r="D33" s="56" t="s">
        <v>3</v>
      </c>
      <c r="E33" s="56" t="s">
        <v>4</v>
      </c>
      <c r="F33" s="57" t="s">
        <v>10</v>
      </c>
      <c r="G33" s="39"/>
    </row>
    <row r="34" spans="2:8" ht="11.25" customHeight="1" x14ac:dyDescent="0.25">
      <c r="B34" s="54"/>
      <c r="C34" s="54"/>
      <c r="D34" s="56"/>
      <c r="E34" s="56"/>
      <c r="F34" s="58"/>
      <c r="G34" s="54" t="s">
        <v>5</v>
      </c>
    </row>
    <row r="35" spans="2:8" x14ac:dyDescent="0.25">
      <c r="B35" s="27" t="s">
        <v>11</v>
      </c>
      <c r="C35" s="23">
        <v>44289</v>
      </c>
      <c r="D35" s="42">
        <v>11270</v>
      </c>
      <c r="E35" s="42">
        <v>11034</v>
      </c>
      <c r="F35" s="26">
        <f t="shared" ref="F35:F42" si="3">SUM(D35:E35)</f>
        <v>22304</v>
      </c>
      <c r="G35" s="54"/>
    </row>
    <row r="36" spans="2:8" x14ac:dyDescent="0.25">
      <c r="B36" s="27" t="s">
        <v>12</v>
      </c>
      <c r="C36" s="23">
        <v>44290</v>
      </c>
      <c r="D36" s="42">
        <v>9101</v>
      </c>
      <c r="E36" s="42">
        <v>8756</v>
      </c>
      <c r="F36" s="26">
        <f t="shared" si="3"/>
        <v>17857</v>
      </c>
      <c r="G36" s="26">
        <f t="shared" ref="G36:G41" si="4">D35-E35</f>
        <v>236</v>
      </c>
    </row>
    <row r="37" spans="2:8" x14ac:dyDescent="0.25">
      <c r="B37" s="27" t="s">
        <v>11</v>
      </c>
      <c r="C37" s="23">
        <v>44296</v>
      </c>
      <c r="D37" s="42">
        <v>10424</v>
      </c>
      <c r="E37" s="42">
        <v>10313</v>
      </c>
      <c r="F37" s="26">
        <f t="shared" si="3"/>
        <v>20737</v>
      </c>
      <c r="G37" s="26">
        <f t="shared" si="4"/>
        <v>345</v>
      </c>
    </row>
    <row r="38" spans="2:8" x14ac:dyDescent="0.25">
      <c r="B38" s="27" t="s">
        <v>12</v>
      </c>
      <c r="C38" s="23">
        <v>44297</v>
      </c>
      <c r="D38" s="42">
        <v>5994</v>
      </c>
      <c r="E38" s="42">
        <v>5450</v>
      </c>
      <c r="F38" s="26">
        <f t="shared" si="3"/>
        <v>11444</v>
      </c>
      <c r="G38" s="26">
        <f t="shared" si="4"/>
        <v>111</v>
      </c>
    </row>
    <row r="39" spans="2:8" x14ac:dyDescent="0.25">
      <c r="B39" s="22" t="s">
        <v>11</v>
      </c>
      <c r="C39" s="23">
        <v>44303</v>
      </c>
      <c r="D39" s="42">
        <v>10656</v>
      </c>
      <c r="E39" s="42">
        <v>10423</v>
      </c>
      <c r="F39" s="26">
        <f t="shared" si="3"/>
        <v>21079</v>
      </c>
      <c r="G39" s="26">
        <f t="shared" si="4"/>
        <v>544</v>
      </c>
    </row>
    <row r="40" spans="2:8" x14ac:dyDescent="0.25">
      <c r="B40" s="22" t="s">
        <v>12</v>
      </c>
      <c r="C40" s="23">
        <v>44304</v>
      </c>
      <c r="D40" s="42">
        <v>9021</v>
      </c>
      <c r="E40" s="42">
        <v>8498</v>
      </c>
      <c r="F40" s="26">
        <f t="shared" si="3"/>
        <v>17519</v>
      </c>
      <c r="G40" s="26">
        <f t="shared" si="4"/>
        <v>233</v>
      </c>
    </row>
    <row r="41" spans="2:8" x14ac:dyDescent="0.25">
      <c r="B41" s="22" t="s">
        <v>11</v>
      </c>
      <c r="C41" s="23">
        <v>44310</v>
      </c>
      <c r="D41" s="42">
        <v>12228</v>
      </c>
      <c r="E41" s="42">
        <v>12084</v>
      </c>
      <c r="F41" s="26">
        <f t="shared" si="3"/>
        <v>24312</v>
      </c>
      <c r="G41" s="26">
        <f t="shared" si="4"/>
        <v>523</v>
      </c>
    </row>
    <row r="42" spans="2:8" x14ac:dyDescent="0.25">
      <c r="B42" s="22" t="s">
        <v>12</v>
      </c>
      <c r="C42" s="23">
        <v>44311</v>
      </c>
      <c r="D42" s="42">
        <v>7184</v>
      </c>
      <c r="E42" s="42">
        <v>6633</v>
      </c>
      <c r="F42" s="26">
        <f t="shared" si="3"/>
        <v>13817</v>
      </c>
      <c r="G42" s="26">
        <f>D41-E41</f>
        <v>144</v>
      </c>
    </row>
    <row r="43" spans="2:8" x14ac:dyDescent="0.25">
      <c r="B43" s="35"/>
      <c r="C43" s="29" t="s">
        <v>2</v>
      </c>
      <c r="D43" s="30">
        <f>SUM(D35:D42)</f>
        <v>75878</v>
      </c>
      <c r="E43" s="30">
        <f>SUM(E35:E42)</f>
        <v>73191</v>
      </c>
      <c r="F43" s="30">
        <f>SUM(F35:F42)</f>
        <v>149069</v>
      </c>
      <c r="G43" s="26"/>
    </row>
    <row r="44" spans="2:8" x14ac:dyDescent="0.25">
      <c r="D44" s="10"/>
      <c r="E44" s="10"/>
      <c r="F44" s="10"/>
      <c r="G44" s="30">
        <f>AVERAGE(G36:G39)</f>
        <v>309</v>
      </c>
    </row>
    <row r="45" spans="2:8" ht="16.5" customHeight="1" x14ac:dyDescent="0.25">
      <c r="B45" s="59" t="s">
        <v>17</v>
      </c>
      <c r="C45" s="59"/>
      <c r="D45" s="59"/>
      <c r="E45" s="59"/>
      <c r="F45" s="38">
        <f>F43</f>
        <v>149069</v>
      </c>
      <c r="G45" s="15"/>
    </row>
    <row r="46" spans="2:8" x14ac:dyDescent="0.25">
      <c r="B46" s="11"/>
      <c r="C46" s="11"/>
      <c r="D46" s="11"/>
      <c r="E46" s="11"/>
      <c r="F46" s="11"/>
      <c r="G46" s="18"/>
      <c r="H46" s="10"/>
    </row>
    <row r="47" spans="2:8" ht="14.25" customHeight="1" x14ac:dyDescent="0.25">
      <c r="B47" s="59" t="s">
        <v>6</v>
      </c>
      <c r="C47" s="59"/>
      <c r="D47" s="59"/>
      <c r="E47" s="59"/>
      <c r="F47" s="38">
        <f xml:space="preserve"> AVERAGE(F35,F37,F39, F41)</f>
        <v>22108</v>
      </c>
      <c r="G47" s="17"/>
    </row>
    <row r="48" spans="2:8" x14ac:dyDescent="0.25">
      <c r="B48" s="59" t="s">
        <v>7</v>
      </c>
      <c r="C48" s="59"/>
      <c r="D48" s="59"/>
      <c r="E48" s="59"/>
      <c r="F48" s="38">
        <f xml:space="preserve"> AVERAGE(F36,F38,F40, F42)</f>
        <v>15159.25</v>
      </c>
      <c r="G48" s="18"/>
    </row>
    <row r="49" spans="7:7" x14ac:dyDescent="0.25">
      <c r="G49" s="18"/>
    </row>
  </sheetData>
  <mergeCells count="19">
    <mergeCell ref="B2:G2"/>
    <mergeCell ref="G3:G4"/>
    <mergeCell ref="G34:G35"/>
    <mergeCell ref="E3:E4"/>
    <mergeCell ref="E3:E4"/>
    <mergeCell ref="D33:D34"/>
    <mergeCell ref="E33:E34"/>
    <mergeCell ref="B29:E29"/>
    <mergeCell ref="B30:E30"/>
    <mergeCell ref="F33:F34"/>
    <mergeCell ref="B3:B4"/>
    <mergeCell ref="C3:C4"/>
    <mergeCell ref="D3:D4"/>
    <mergeCell ref="B48:E48"/>
    <mergeCell ref="B47:E47"/>
    <mergeCell ref="B33:B34"/>
    <mergeCell ref="C33:C34"/>
    <mergeCell ref="B45:E45"/>
    <mergeCell ref="B32:F32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>
    <oddFooter>Page &amp;P of &amp;N</oddFooter>
  </headerFooter>
  <ignoredErrors>
    <ignoredError sqref="F5 F35 F6:F24 F36:F42 F25:F26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D97C0E-ADB6-4CFF-862A-7E5772463B44}"/>
</file>

<file path=customXml/itemProps2.xml><?xml version="1.0" encoding="utf-8"?>
<ds:datastoreItem xmlns:ds="http://schemas.openxmlformats.org/officeDocument/2006/customXml" ds:itemID="{21B72545-633B-446E-9467-C9EE1DA0804C}"/>
</file>

<file path=customXml/itemProps3.xml><?xml version="1.0" encoding="utf-8"?>
<ds:datastoreItem xmlns:ds="http://schemas.openxmlformats.org/officeDocument/2006/customXml" ds:itemID="{5410AB02-098E-4844-8C4B-B8DC49957F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Weekday-Weekend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tabbott</dc:creator>
  <cp:lastModifiedBy>Yuan, Hong</cp:lastModifiedBy>
  <cp:lastPrinted>2013-06-05T11:40:15Z</cp:lastPrinted>
  <dcterms:created xsi:type="dcterms:W3CDTF">2006-12-14T13:28:56Z</dcterms:created>
  <dcterms:modified xsi:type="dcterms:W3CDTF">2021-05-03T16:30:46Z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