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le" sheetId="1" r:id="rId4"/>
    <sheet state="visible" name="Performance" sheetId="2" r:id="rId5"/>
    <sheet state="visible" name="張家華" sheetId="3" r:id="rId6"/>
    <sheet state="visible" name="周禹彤" sheetId="4" r:id="rId7"/>
    <sheet state="visible" name="黃彥鈞" sheetId="5" r:id="rId8"/>
    <sheet state="visible" name="宋承昕" sheetId="6" r:id="rId9"/>
    <sheet state="visible" name="陳柏瑋" sheetId="7" r:id="rId10"/>
    <sheet state="visible" name="褚敏匡" sheetId="8" r:id="rId11"/>
    <sheet state="visible" name="潘柏丞" sheetId="9" r:id="rId12"/>
    <sheet state="visible" name="姜柔嘉" sheetId="10" r:id="rId13"/>
    <sheet state="visible" name="何冠儀" sheetId="11" r:id="rId14"/>
    <sheet state="visible" name="鄧羽航" sheetId="12" r:id="rId15"/>
    <sheet state="visible" name="康祐甄" sheetId="13" r:id="rId16"/>
    <sheet state="visible" name="李同學" sheetId="14" r:id="rId17"/>
    <sheet state="visible" name="蘇同學" sheetId="15" r:id="rId18"/>
  </sheets>
  <definedNames/>
  <calcPr/>
</workbook>
</file>

<file path=xl/sharedStrings.xml><?xml version="1.0" encoding="utf-8"?>
<sst xmlns="http://schemas.openxmlformats.org/spreadsheetml/2006/main" count="2679" uniqueCount="167">
  <si>
    <t>題目 (Group 1)</t>
  </si>
  <si>
    <t>選項</t>
  </si>
  <si>
    <t>做答</t>
  </si>
  <si>
    <t>Feedback</t>
  </si>
  <si>
    <t>答案</t>
  </si>
  <si>
    <t>To prevent the spread of the Ebola virus from West Africa to the rest of the world, many airports have begun Ebola _____ for passengers from the infected areas.</t>
  </si>
  <si>
    <t>operations</t>
  </si>
  <si>
    <t>research</t>
  </si>
  <si>
    <t>screenings</t>
  </si>
  <si>
    <t>medication</t>
  </si>
  <si>
    <t>C</t>
  </si>
  <si>
    <t>With a good _____ of both Chinese and English, Miss Lin was assigned the task of oral interpretation for the visiting American delegation.</t>
  </si>
  <si>
    <t>command</t>
  </si>
  <si>
    <t>feeling</t>
  </si>
  <si>
    <t>influence</t>
  </si>
  <si>
    <t>support</t>
  </si>
  <si>
    <t>A</t>
  </si>
  <si>
    <t>The movie director adapted this year's bestseller into a hit and made a ______.</t>
  </si>
  <si>
    <t>performance</t>
  </si>
  <si>
    <t>decision</t>
  </si>
  <si>
    <t>fortune</t>
  </si>
  <si>
    <t>discovery</t>
  </si>
  <si>
    <t>The bank tries its best to attract more customers. Its staff members are always available to provide _______ service.</t>
  </si>
  <si>
    <t>tough</t>
  </si>
  <si>
    <t>prompt</t>
  </si>
  <si>
    <t>hopeful</t>
  </si>
  <si>
    <t>attractive</t>
  </si>
  <si>
    <t>B</t>
  </si>
  <si>
    <t>Everyone in our company enjoys working with Jason. He\u2019s got all the qualities that make a _____ partner.</t>
  </si>
  <si>
    <t>naughty</t>
  </si>
  <si>
    <t>handsome</t>
  </si>
  <si>
    <t>thankful</t>
  </si>
  <si>
    <t>desirable</t>
  </si>
  <si>
    <t>D</t>
  </si>
  <si>
    <t>With the worsening of global economic conditions, it seems wiser and more _____ to keep cash in the bank rather than to invest in the stock market.</t>
  </si>
  <si>
    <t>powerful</t>
  </si>
  <si>
    <t>sensible</t>
  </si>
  <si>
    <t>energetic</t>
  </si>
  <si>
    <t>harmful</t>
  </si>
  <si>
    <t>Amy succeeded in _____for a raise though her boss didn't agree to increase her salary at first.</t>
  </si>
  <si>
    <t>negotiating</t>
  </si>
  <si>
    <t>attracting</t>
  </si>
  <si>
    <t>permitting</t>
  </si>
  <si>
    <t>screaming</t>
  </si>
  <si>
    <t>The manager ______ without hesitation after he had been offered a better job in another company.</t>
  </si>
  <si>
    <t>interrupted</t>
  </si>
  <si>
    <t>remained</t>
  </si>
  <si>
    <t>paused</t>
  </si>
  <si>
    <t>resigned</t>
  </si>
  <si>
    <t>Students were asked to _____ or rewrite their compositions based on the teacher's comments.</t>
  </si>
  <si>
    <t>perform</t>
  </si>
  <si>
    <t>revise</t>
  </si>
  <si>
    <t>broadcast</t>
  </si>
  <si>
    <t>chat</t>
  </si>
  <si>
    <t>I'm not sure exactly how much scholarship you'll receive, but it will _____ cover your major expenses.</t>
  </si>
  <si>
    <t>roughly</t>
  </si>
  <si>
    <t>accurately</t>
  </si>
  <si>
    <t>peacefully</t>
  </si>
  <si>
    <t>directly</t>
  </si>
  <si>
    <t>題目 (Group 2)</t>
  </si>
  <si>
    <t>Rapid advancement in motor engineering makes it _____ possible to build a flying car in the near future.</t>
  </si>
  <si>
    <t>technically</t>
  </si>
  <si>
    <t>generally</t>
  </si>
  <si>
    <t>thankfully</t>
  </si>
  <si>
    <t>therefore</t>
  </si>
  <si>
    <t>Jerry didn't _____ his primary school classmate Mary until he listened to her self-introduction.</t>
  </si>
  <si>
    <t>discover</t>
  </si>
  <si>
    <t>recognize</t>
  </si>
  <si>
    <t>prevent</t>
  </si>
  <si>
    <t>attract</t>
  </si>
  <si>
    <t>These warm-up exercises are designed to help people _______ their muscles and prevent injuries.</t>
  </si>
  <si>
    <t>promote</t>
  </si>
  <si>
    <t>loosen</t>
  </si>
  <si>
    <t>Due to _______, prices for daily necessities have gone up and we have to pay more for the same items now.</t>
  </si>
  <si>
    <t>inflation</t>
  </si>
  <si>
    <t>researches</t>
  </si>
  <si>
    <t>investment</t>
  </si>
  <si>
    <t>promotion</t>
  </si>
  <si>
    <t>Some words, such as "sandwich" and "hamburger", were _____ the names of people or even towns.</t>
  </si>
  <si>
    <t>frequently</t>
  </si>
  <si>
    <t>eventually</t>
  </si>
  <si>
    <t>originally</t>
  </si>
  <si>
    <t>permanently</t>
  </si>
  <si>
    <t>John should ______ more often with his friends and family after work, instead of staying in his room to play computer games.</t>
  </si>
  <si>
    <t>bargain</t>
  </si>
  <si>
    <t>explore</t>
  </si>
  <si>
    <t>adjust</t>
  </si>
  <si>
    <t>interact</t>
  </si>
  <si>
    <t>Mei-ling has a very close relationship with her parents. She always _______ them before she makes important decisions.</t>
  </si>
  <si>
    <t>requests</t>
  </si>
  <si>
    <t>consults</t>
  </si>
  <si>
    <t>impress</t>
  </si>
  <si>
    <t>Standing on the seashore, we saw a ______ of seagulls flying over the ocean before they glided down and settled on the water.</t>
  </si>
  <si>
    <t>flock</t>
  </si>
  <si>
    <t>signal</t>
  </si>
  <si>
    <t>shade</t>
  </si>
  <si>
    <t>flood</t>
  </si>
  <si>
    <t>Studies show that asking children to do house _____, such as taking out the trash or doing the dishes, helps them grow into responsible adults.</t>
  </si>
  <si>
    <t>chores</t>
  </si>
  <si>
    <t>possession</t>
  </si>
  <si>
    <t>labor</t>
  </si>
  <si>
    <t>inventions</t>
  </si>
  <si>
    <t>John has been scolded by his boss for over ten minutes now. _____, she is not happy about his being late again.</t>
  </si>
  <si>
    <t>Accurately</t>
  </si>
  <si>
    <t>Apparently</t>
  </si>
  <si>
    <t>Mysteriously</t>
  </si>
  <si>
    <t>Anxiously</t>
  </si>
  <si>
    <t>題目 (Group 3)</t>
  </si>
  <si>
    <t>Sue is so _____ that she always breaks something when she is shopping at a store.</t>
  </si>
  <si>
    <t>clumsy</t>
  </si>
  <si>
    <t>ridiculous</t>
  </si>
  <si>
    <t>annoyed</t>
  </si>
  <si>
    <t>John had failed to pay his phone bills for months, so his telephone was ______ last week.</t>
  </si>
  <si>
    <t>identified</t>
  </si>
  <si>
    <t>disconnected</t>
  </si>
  <si>
    <t>established</t>
  </si>
  <si>
    <t>accumulated</t>
  </si>
  <si>
    <t>To stick to a tight budget, Robert bought a more ______ LED TV instead of a fancy, expensive 3D TV.</t>
  </si>
  <si>
    <t>dangerous</t>
  </si>
  <si>
    <t>flexible</t>
  </si>
  <si>
    <t>affordable</t>
  </si>
  <si>
    <t>original</t>
  </si>
  <si>
    <t>To ______ the new product, the company offered some free samples before they officially launched it.</t>
  </si>
  <si>
    <t>record</t>
  </si>
  <si>
    <t>improve</t>
  </si>
  <si>
    <t>John's part-time experience at the cafeteria is good _______ for running his own restaurant.</t>
  </si>
  <si>
    <t>preparation</t>
  </si>
  <si>
    <t>description</t>
  </si>
  <si>
    <t>A _____ mistake found in parenthood is that parents often set unrealistic goals for their children.</t>
  </si>
  <si>
    <t>common</t>
  </si>
  <si>
    <t>little</t>
  </si>
  <si>
    <t>rare</t>
  </si>
  <si>
    <t>In order to write a report on stars, we decided to ______ the stars in the sky every night.</t>
  </si>
  <si>
    <t>ignore</t>
  </si>
  <si>
    <t>overlook</t>
  </si>
  <si>
    <t>observe</t>
  </si>
  <si>
    <t>spread</t>
  </si>
  <si>
    <t>The principal of this school is a man of exceptional _____. He sets aside a part of his salary for a scholarship fund for children from needy families.</t>
  </si>
  <si>
    <t>achievement</t>
  </si>
  <si>
    <t>sympathy</t>
  </si>
  <si>
    <t>opportunity</t>
  </si>
  <si>
    <t>generosity</t>
  </si>
  <si>
    <t>Betty was _______ to accept her friend's suggestion because she thought she could come up with a better idea herself.</t>
  </si>
  <si>
    <t>reluctant</t>
  </si>
  <si>
    <t>Dr. Chu's speech on the new energy source attracted great _____ from the audience at the conference.</t>
  </si>
  <si>
    <t>welcome</t>
  </si>
  <si>
    <t>advantage</t>
  </si>
  <si>
    <t>attention</t>
  </si>
  <si>
    <t>Group1</t>
  </si>
  <si>
    <t>解答</t>
  </si>
  <si>
    <t>Group2</t>
  </si>
  <si>
    <t>Group3</t>
  </si>
  <si>
    <t>答對題數</t>
  </si>
  <si>
    <t>整體答對率</t>
  </si>
  <si>
    <t>Group1 答對率</t>
  </si>
  <si>
    <t>Group2 答對率</t>
  </si>
  <si>
    <t>Group3 答對率</t>
  </si>
  <si>
    <t>Confused questions</t>
  </si>
  <si>
    <t>Invalid distractors</t>
  </si>
  <si>
    <t>8/(90*13)</t>
  </si>
  <si>
    <t>我不懂 flock</t>
  </si>
  <si>
    <t>選不出答案</t>
  </si>
  <si>
    <t>attactive</t>
  </si>
  <si>
    <t>originally from??? 這題感覺有問題欸</t>
  </si>
  <si>
    <t>consult 是這樣用的嗎? 不用with嗎? 其他選項我感覺選不了硬選的</t>
  </si>
  <si>
    <t>我感覺rediculous也可以 整個敘述太荒謬了吧XD</t>
  </si>
  <si>
    <t>orginally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</si>
</sst>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9.0"/>
      <color rgb="FF000000"/>
      <name val="&quot;Google Sans Mono&quot;"/>
    </font>
    <font>
      <sz val="9.0"/>
      <color rgb="FF7E3794"/>
      <name val="&quot;Google Sans Mono&quot;"/>
    </font>
    <font>
      <sz val="9.0"/>
      <color rgb="FF1155CC"/>
      <name val="&quot;Google Sans Mono&quot;"/>
    </font>
    <font>
      <color rgb="FFFF0000"/>
      <name val="Arial"/>
      <scheme val="minor"/>
    </font>
    <font>
      <color rgb="FF000000"/>
      <name val="Arial"/>
      <scheme val="minor"/>
    </font>
    <font>
      <color theme="4"/>
      <name val="Arial"/>
      <scheme val="minor"/>
    </font>
    <font>
      <color rgb="FF000000"/>
      <name val="Arial"/>
    </font>
    <font>
      <sz val="9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2" fontId="3" numFmtId="0" xfId="0" applyFill="1" applyFont="1"/>
    <xf borderId="0" fillId="2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2" fontId="5" numFmtId="0" xfId="0" applyFont="1"/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2" fontId="9" numFmtId="0" xfId="0" applyAlignment="1" applyFont="1">
      <alignment horizontal="left" readingOrder="0"/>
    </xf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  <c r="H1" s="3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H2" s="4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H3" s="4" t="s">
        <v>16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H4" s="4" t="s">
        <v>10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H5" s="4" t="s">
        <v>27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H6" s="4" t="s">
        <v>33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H7" s="4" t="s">
        <v>27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H8" s="4" t="s">
        <v>16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H9" s="4" t="s">
        <v>33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H10" s="4" t="s">
        <v>27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H11" s="4" t="s">
        <v>16</v>
      </c>
    </row>
    <row r="12">
      <c r="H12" s="4"/>
    </row>
    <row r="13">
      <c r="H13" s="4"/>
    </row>
    <row r="14">
      <c r="A14" s="1" t="s">
        <v>59</v>
      </c>
      <c r="B14" s="1" t="s">
        <v>1</v>
      </c>
      <c r="H14" s="4"/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H15" s="4" t="s">
        <v>16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H16" s="4" t="s">
        <v>27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H17" s="4" t="s">
        <v>33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H18" s="4" t="s">
        <v>16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H19" s="4" t="s">
        <v>10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H20" s="4" t="s">
        <v>33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H21" s="4" t="s">
        <v>27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H22" s="4" t="s">
        <v>16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H23" s="4" t="s">
        <v>16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H24" s="4" t="s">
        <v>27</v>
      </c>
    </row>
    <row r="25">
      <c r="H25" s="4"/>
    </row>
    <row r="26">
      <c r="A26" s="1" t="s">
        <v>107</v>
      </c>
      <c r="B26" s="1" t="s">
        <v>1</v>
      </c>
      <c r="H26" s="4"/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H27" s="4" t="s">
        <v>16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H28" s="4" t="s">
        <v>27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H29" s="4" t="s">
        <v>10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H30" s="4" t="s">
        <v>33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H31" s="4" t="s">
        <v>16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H32" s="4" t="s">
        <v>27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H33" s="4" t="s">
        <v>10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H34" s="4" t="s">
        <v>33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H35" s="4" t="s">
        <v>33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H36" s="4" t="s">
        <v>10</v>
      </c>
    </row>
  </sheetData>
  <mergeCells count="3">
    <mergeCell ref="B1:E1"/>
    <mergeCell ref="B14:E14"/>
    <mergeCell ref="B26:E2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148</v>
      </c>
      <c r="B1" s="5" t="str">
        <f>IFERROR(__xludf.DUMMYFUNCTION("IMPORTRANGE(""https://docs.google.com/spreadsheets/d/1U093UDsyWyWE3FYqXh5YeesvVMoHn0M9BtTKenQfFWE/edit?gid=1734962146#gid=1734962146"", ""張家華!F1:F36"")"),"做答")</f>
        <v>做答</v>
      </c>
      <c r="C1" s="6" t="str">
        <f>IFERROR(__xludf.DUMMYFUNCTION("IMPORTRANGE(""https://docs.google.com/spreadsheets/d/1U093UDsyWyWE3FYqXh5YeesvVMoHn0M9BtTKenQfFWE/edit?gid=897761274#gid=897761274"", ""周禹彤!F1:F36"")"),"做答")</f>
        <v>做答</v>
      </c>
      <c r="D1" s="6" t="str">
        <f>IFERROR(__xludf.DUMMYFUNCTION("IMPORTRANGE(""https://docs.google.com/spreadsheets/d/1U093UDsyWyWE3FYqXh5YeesvVMoHn0M9BtTKenQfFWE/edit?gid=1734962146#gid=1734962146"", ""黃彥鈞!F1:F36"")"),"做答")</f>
        <v>做答</v>
      </c>
      <c r="E1" s="6" t="str">
        <f>IFERROR(__xludf.DUMMYFUNCTION("IMPORTRANGE(""https://docs.google.com/spreadsheets/d/1U093UDsyWyWE3FYqXh5YeesvVMoHn0M9BtTKenQfFWE/edit?gid=1734962146#gid=1734962146"", ""宋承昕!F1:F36"")"),"做答")</f>
        <v>做答</v>
      </c>
      <c r="F1" s="6"/>
      <c r="G1" s="6" t="str">
        <f>IFERROR(__xludf.DUMMYFUNCTION("IMPORTRANGE(""https://docs.google.com/spreadsheets/d/1U093UDsyWyWE3FYqXh5YeesvVMoHn0M9BtTKenQfFWE/edit?gid=1734962146#gid=1734962146"", ""陳柏瑋!F1:F36"")"),"做答")</f>
        <v>做答</v>
      </c>
      <c r="H1" s="6" t="str">
        <f>IFERROR(__xludf.DUMMYFUNCTION("IMPORTRANGE(""https://docs.google.com/spreadsheets/d/1U093UDsyWyWE3FYqXh5YeesvVMoHn0M9BtTKenQfFWE/edit?gid=1734962146#gid=1734962146"", ""褚敏匡!F1:F36"")"),"做答")</f>
        <v>做答</v>
      </c>
      <c r="I1" s="6" t="str">
        <f>IFERROR(__xludf.DUMMYFUNCTION("IMPORTRANGE(""https://docs.google.com/spreadsheets/d/1U093UDsyWyWE3FYqXh5YeesvVMoHn0M9BtTKenQfFWE/edit?gid=1734962146#gid=1734962146"", ""潘柏丞!F1:F36"")"),"做答")</f>
        <v>做答</v>
      </c>
      <c r="J1" s="6" t="str">
        <f>IFERROR(__xludf.DUMMYFUNCTION("IMPORTRANGE(""https://docs.google.com/spreadsheets/d/1U093UDsyWyWE3FYqXh5YeesvVMoHn0M9BtTKenQfFWE/edit?gid=1734962146#gid=1734962146"", ""姜柔嘉!F1:F36"")"),"做答")</f>
        <v>做答</v>
      </c>
      <c r="K1" s="6" t="str">
        <f>IFERROR(__xludf.DUMMYFUNCTION("IMPORTRANGE(""https://docs.google.com/spreadsheets/d/1U093UDsyWyWE3FYqXh5YeesvVMoHn0M9BtTKenQfFWE/edit?gid=1734962146#gid=1734962146"", ""何冠儀!F1:F36"")"),"做答")</f>
        <v>做答</v>
      </c>
      <c r="L1" s="6" t="str">
        <f>IFERROR(__xludf.DUMMYFUNCTION("IMPORTRANGE(""https://docs.google.com/spreadsheets/d/1U093UDsyWyWE3FYqXh5YeesvVMoHn0M9BtTKenQfFWE/edit?gid=1734962146#gid=1734962146"", ""鄧羽航!F1:F36"")"),"做答")</f>
        <v>做答</v>
      </c>
      <c r="M1" s="6" t="str">
        <f>IFERROR(__xludf.DUMMYFUNCTION("IMPORTRANGE(""https://docs.google.com/spreadsheets/d/1U093UDsyWyWE3FYqXh5YeesvVMoHn0M9BtTKenQfFWE/edit?gid=1734962146#gid=1734962146"", ""康祐甄!F1:F36"")"),"做答")</f>
        <v>做答</v>
      </c>
      <c r="N1" s="6" t="str">
        <f>IFERROR(__xludf.DUMMYFUNCTION("IMPORTRANGE(""https://docs.google.com/spreadsheets/d/1U093UDsyWyWE3FYqXh5YeesvVMoHn0M9BtTKenQfFWE/edit?gid=1734962146#gid=1734962146"", ""李同學!F1:F36"")"),"做答")</f>
        <v>做答</v>
      </c>
      <c r="O1" s="6" t="str">
        <f>IFERROR(__xludf.DUMMYFUNCTION("IMPORTRANGE(""https://docs.google.com/spreadsheets/d/1U093UDsyWyWE3FYqXh5YeesvVMoHn0M9BtTKenQfFWE/edit?gid=1734962146#gid=1734962146"", ""蘇同學!F1:F36"")"),"做答")</f>
        <v>做答</v>
      </c>
      <c r="P1" s="2" t="s">
        <v>149</v>
      </c>
      <c r="AA1" s="6"/>
    </row>
    <row r="2">
      <c r="B2" s="5" t="str">
        <f>IFERROR(__xludf.DUMMYFUNCTION("""COMPUTED_VALUE"""),"screenings")</f>
        <v>screenings</v>
      </c>
      <c r="C2" s="5" t="str">
        <f>IFERROR(__xludf.DUMMYFUNCTION("""COMPUTED_VALUE"""),"screenings")</f>
        <v>screenings</v>
      </c>
      <c r="D2" s="5" t="str">
        <f>IFERROR(__xludf.DUMMYFUNCTION("""COMPUTED_VALUE"""),"screenings")</f>
        <v>screenings</v>
      </c>
      <c r="E2" s="5" t="str">
        <f>IFERROR(__xludf.DUMMYFUNCTION("""COMPUTED_VALUE"""),"screenings")</f>
        <v>screenings</v>
      </c>
      <c r="G2" s="5" t="str">
        <f>IFERROR(__xludf.DUMMYFUNCTION("""COMPUTED_VALUE"""),"screenings")</f>
        <v>screenings</v>
      </c>
      <c r="H2" s="5" t="str">
        <f>IFERROR(__xludf.DUMMYFUNCTION("""COMPUTED_VALUE"""),"screenings")</f>
        <v>screenings</v>
      </c>
      <c r="I2" s="5" t="str">
        <f>IFERROR(__xludf.DUMMYFUNCTION("""COMPUTED_VALUE"""),"screenings")</f>
        <v>screenings</v>
      </c>
      <c r="J2" s="5" t="str">
        <f>IFERROR(__xludf.DUMMYFUNCTION("""COMPUTED_VALUE"""),"screenings")</f>
        <v>screenings</v>
      </c>
      <c r="K2" s="5" t="str">
        <f>IFERROR(__xludf.DUMMYFUNCTION("""COMPUTED_VALUE"""),"screenings")</f>
        <v>screenings</v>
      </c>
      <c r="L2" s="5" t="str">
        <f>IFERROR(__xludf.DUMMYFUNCTION("""COMPUTED_VALUE"""),"medication")</f>
        <v>medication</v>
      </c>
      <c r="M2" s="5" t="str">
        <f>IFERROR(__xludf.DUMMYFUNCTION("""COMPUTED_VALUE"""),"screenings")</f>
        <v>screenings</v>
      </c>
      <c r="N2" s="5" t="str">
        <f>IFERROR(__xludf.DUMMYFUNCTION("""COMPUTED_VALUE"""),"screenings")</f>
        <v>screenings</v>
      </c>
      <c r="O2" s="5" t="str">
        <f>IFERROR(__xludf.DUMMYFUNCTION("""COMPUTED_VALUE"""),"operations")</f>
        <v>operations</v>
      </c>
      <c r="P2" s="2" t="s">
        <v>8</v>
      </c>
    </row>
    <row r="3">
      <c r="B3" s="5" t="str">
        <f>IFERROR(__xludf.DUMMYFUNCTION("""COMPUTED_VALUE"""),"feeling")</f>
        <v>feeling</v>
      </c>
      <c r="C3" s="5" t="str">
        <f>IFERROR(__xludf.DUMMYFUNCTION("""COMPUTED_VALUE"""),"feeling")</f>
        <v>feeling</v>
      </c>
      <c r="D3" s="5" t="str">
        <f>IFERROR(__xludf.DUMMYFUNCTION("""COMPUTED_VALUE"""),"command")</f>
        <v>command</v>
      </c>
      <c r="E3" s="5" t="str">
        <f>IFERROR(__xludf.DUMMYFUNCTION("""COMPUTED_VALUE"""),"support")</f>
        <v>support</v>
      </c>
      <c r="G3" s="5" t="str">
        <f>IFERROR(__xludf.DUMMYFUNCTION("""COMPUTED_VALUE"""),"command")</f>
        <v>command</v>
      </c>
      <c r="H3" s="5" t="str">
        <f>IFERROR(__xludf.DUMMYFUNCTION("""COMPUTED_VALUE"""),"command")</f>
        <v>command</v>
      </c>
      <c r="I3" s="5" t="str">
        <f>IFERROR(__xludf.DUMMYFUNCTION("""COMPUTED_VALUE"""),"command")</f>
        <v>command</v>
      </c>
      <c r="J3" s="5" t="str">
        <f>IFERROR(__xludf.DUMMYFUNCTION("""COMPUTED_VALUE"""),"influence")</f>
        <v>influence</v>
      </c>
      <c r="K3" s="5" t="str">
        <f>IFERROR(__xludf.DUMMYFUNCTION("""COMPUTED_VALUE"""),"command")</f>
        <v>command</v>
      </c>
      <c r="L3" s="5" t="str">
        <f>IFERROR(__xludf.DUMMYFUNCTION("""COMPUTED_VALUE"""),"influence")</f>
        <v>influence</v>
      </c>
      <c r="M3" s="5" t="str">
        <f>IFERROR(__xludf.DUMMYFUNCTION("""COMPUTED_VALUE"""),"command")</f>
        <v>command</v>
      </c>
      <c r="N3" s="5" t="str">
        <f>IFERROR(__xludf.DUMMYFUNCTION("""COMPUTED_VALUE"""),"influence")</f>
        <v>influence</v>
      </c>
      <c r="O3" s="5" t="str">
        <f>IFERROR(__xludf.DUMMYFUNCTION("""COMPUTED_VALUE"""),"support")</f>
        <v>support</v>
      </c>
      <c r="P3" s="2" t="s">
        <v>12</v>
      </c>
    </row>
    <row r="4">
      <c r="B4" s="5" t="str">
        <f>IFERROR(__xludf.DUMMYFUNCTION("""COMPUTED_VALUE"""),"fortune")</f>
        <v>fortune</v>
      </c>
      <c r="C4" s="5" t="str">
        <f>IFERROR(__xludf.DUMMYFUNCTION("""COMPUTED_VALUE"""),"fortune")</f>
        <v>fortune</v>
      </c>
      <c r="D4" s="5" t="str">
        <f>IFERROR(__xludf.DUMMYFUNCTION("""COMPUTED_VALUE"""),"fortune")</f>
        <v>fortune</v>
      </c>
      <c r="E4" s="5" t="str">
        <f>IFERROR(__xludf.DUMMYFUNCTION("""COMPUTED_VALUE"""),"fortune")</f>
        <v>fortune</v>
      </c>
      <c r="G4" s="5" t="str">
        <f>IFERROR(__xludf.DUMMYFUNCTION("""COMPUTED_VALUE"""),"fortune")</f>
        <v>fortune</v>
      </c>
      <c r="H4" s="5" t="str">
        <f>IFERROR(__xludf.DUMMYFUNCTION("""COMPUTED_VALUE"""),"fortune")</f>
        <v>fortune</v>
      </c>
      <c r="I4" s="5" t="str">
        <f>IFERROR(__xludf.DUMMYFUNCTION("""COMPUTED_VALUE"""),"fortune")</f>
        <v>fortune</v>
      </c>
      <c r="J4" s="5" t="str">
        <f>IFERROR(__xludf.DUMMYFUNCTION("""COMPUTED_VALUE"""),"fortune")</f>
        <v>fortune</v>
      </c>
      <c r="K4" s="5" t="str">
        <f>IFERROR(__xludf.DUMMYFUNCTION("""COMPUTED_VALUE"""),"fortune")</f>
        <v>fortune</v>
      </c>
      <c r="L4" s="5" t="str">
        <f>IFERROR(__xludf.DUMMYFUNCTION("""COMPUTED_VALUE"""),"fortune")</f>
        <v>fortune</v>
      </c>
      <c r="M4" s="5" t="str">
        <f>IFERROR(__xludf.DUMMYFUNCTION("""COMPUTED_VALUE"""),"fortune")</f>
        <v>fortune</v>
      </c>
      <c r="N4" s="5" t="str">
        <f>IFERROR(__xludf.DUMMYFUNCTION("""COMPUTED_VALUE"""),"performance")</f>
        <v>performance</v>
      </c>
      <c r="O4" s="5" t="str">
        <f>IFERROR(__xludf.DUMMYFUNCTION("""COMPUTED_VALUE"""),"performance")</f>
        <v>performance</v>
      </c>
      <c r="P4" s="2" t="s">
        <v>20</v>
      </c>
    </row>
    <row r="5">
      <c r="B5" s="5" t="str">
        <f>IFERROR(__xludf.DUMMYFUNCTION("""COMPUTED_VALUE"""),"prompt")</f>
        <v>prompt</v>
      </c>
      <c r="C5" s="5" t="str">
        <f>IFERROR(__xludf.DUMMYFUNCTION("""COMPUTED_VALUE"""),"prompt")</f>
        <v>prompt</v>
      </c>
      <c r="D5" s="5" t="str">
        <f>IFERROR(__xludf.DUMMYFUNCTION("""COMPUTED_VALUE"""),"attractive")</f>
        <v>attractive</v>
      </c>
      <c r="E5" s="5" t="str">
        <f>IFERROR(__xludf.DUMMYFUNCTION("""COMPUTED_VALUE"""),"prompt")</f>
        <v>prompt</v>
      </c>
      <c r="G5" s="5" t="str">
        <f>IFERROR(__xludf.DUMMYFUNCTION("""COMPUTED_VALUE"""),"prompt")</f>
        <v>prompt</v>
      </c>
      <c r="H5" s="5" t="str">
        <f>IFERROR(__xludf.DUMMYFUNCTION("""COMPUTED_VALUE"""),"prompt")</f>
        <v>prompt</v>
      </c>
      <c r="I5" s="5" t="str">
        <f>IFERROR(__xludf.DUMMYFUNCTION("""COMPUTED_VALUE"""),"prompt")</f>
        <v>prompt</v>
      </c>
      <c r="J5" s="5" t="str">
        <f>IFERROR(__xludf.DUMMYFUNCTION("""COMPUTED_VALUE"""),"attractive")</f>
        <v>attractive</v>
      </c>
      <c r="K5" s="5" t="str">
        <f>IFERROR(__xludf.DUMMYFUNCTION("""COMPUTED_VALUE"""),"attactive")</f>
        <v>attactive</v>
      </c>
      <c r="L5" s="5" t="str">
        <f>IFERROR(__xludf.DUMMYFUNCTION("""COMPUTED_VALUE"""),"attractive")</f>
        <v>attractive</v>
      </c>
      <c r="M5" s="5" t="str">
        <f>IFERROR(__xludf.DUMMYFUNCTION("""COMPUTED_VALUE"""),"prompt")</f>
        <v>prompt</v>
      </c>
      <c r="N5" s="5" t="str">
        <f>IFERROR(__xludf.DUMMYFUNCTION("""COMPUTED_VALUE"""),"prompt")</f>
        <v>prompt</v>
      </c>
      <c r="O5" s="5" t="str">
        <f>IFERROR(__xludf.DUMMYFUNCTION("""COMPUTED_VALUE"""),"tough")</f>
        <v>tough</v>
      </c>
      <c r="P5" s="2" t="s">
        <v>24</v>
      </c>
    </row>
    <row r="6">
      <c r="B6" s="5" t="str">
        <f>IFERROR(__xludf.DUMMYFUNCTION("""COMPUTED_VALUE"""),"thankful")</f>
        <v>thankful</v>
      </c>
      <c r="C6" s="5" t="str">
        <f>IFERROR(__xludf.DUMMYFUNCTION("""COMPUTED_VALUE"""),"desirable")</f>
        <v>desirable</v>
      </c>
      <c r="D6" s="5" t="str">
        <f>IFERROR(__xludf.DUMMYFUNCTION("""COMPUTED_VALUE"""),"desirable")</f>
        <v>desirable</v>
      </c>
      <c r="E6" s="5" t="str">
        <f>IFERROR(__xludf.DUMMYFUNCTION("""COMPUTED_VALUE"""),"desirable")</f>
        <v>desirable</v>
      </c>
      <c r="G6" s="5" t="str">
        <f>IFERROR(__xludf.DUMMYFUNCTION("""COMPUTED_VALUE"""),"desirable")</f>
        <v>desirable</v>
      </c>
      <c r="H6" s="5" t="str">
        <f>IFERROR(__xludf.DUMMYFUNCTION("""COMPUTED_VALUE"""),"desirable")</f>
        <v>desirable</v>
      </c>
      <c r="I6" s="5" t="str">
        <f>IFERROR(__xludf.DUMMYFUNCTION("""COMPUTED_VALUE"""),"desirable")</f>
        <v>desirable</v>
      </c>
      <c r="J6" s="5" t="str">
        <f>IFERROR(__xludf.DUMMYFUNCTION("""COMPUTED_VALUE"""),"desirable")</f>
        <v>desirable</v>
      </c>
      <c r="K6" s="5" t="str">
        <f>IFERROR(__xludf.DUMMYFUNCTION("""COMPUTED_VALUE"""),"desirable")</f>
        <v>desirable</v>
      </c>
      <c r="L6" s="5" t="str">
        <f>IFERROR(__xludf.DUMMYFUNCTION("""COMPUTED_VALUE"""),"desirable")</f>
        <v>desirable</v>
      </c>
      <c r="M6" s="5" t="str">
        <f>IFERROR(__xludf.DUMMYFUNCTION("""COMPUTED_VALUE"""),"desirable")</f>
        <v>desirable</v>
      </c>
      <c r="N6" s="5" t="str">
        <f>IFERROR(__xludf.DUMMYFUNCTION("""COMPUTED_VALUE"""),"desirable")</f>
        <v>desirable</v>
      </c>
      <c r="O6" s="5" t="str">
        <f>IFERROR(__xludf.DUMMYFUNCTION("""COMPUTED_VALUE"""),"thankful")</f>
        <v>thankful</v>
      </c>
      <c r="P6" s="2" t="s">
        <v>32</v>
      </c>
    </row>
    <row r="7">
      <c r="B7" s="5" t="str">
        <f>IFERROR(__xludf.DUMMYFUNCTION("""COMPUTED_VALUE"""),"sensible")</f>
        <v>sensible</v>
      </c>
      <c r="C7" s="5" t="str">
        <f>IFERROR(__xludf.DUMMYFUNCTION("""COMPUTED_VALUE"""),"sensible")</f>
        <v>sensible</v>
      </c>
      <c r="D7" s="5" t="str">
        <f>IFERROR(__xludf.DUMMYFUNCTION("""COMPUTED_VALUE"""),"powerful")</f>
        <v>powerful</v>
      </c>
      <c r="E7" s="5" t="str">
        <f>IFERROR(__xludf.DUMMYFUNCTION("""COMPUTED_VALUE"""),"sensible")</f>
        <v>sensible</v>
      </c>
      <c r="G7" s="5" t="str">
        <f>IFERROR(__xludf.DUMMYFUNCTION("""COMPUTED_VALUE"""),"sensible")</f>
        <v>sensible</v>
      </c>
      <c r="H7" s="5" t="str">
        <f>IFERROR(__xludf.DUMMYFUNCTION("""COMPUTED_VALUE"""),"sensible")</f>
        <v>sensible</v>
      </c>
      <c r="I7" s="5" t="str">
        <f>IFERROR(__xludf.DUMMYFUNCTION("""COMPUTED_VALUE"""),"sensible")</f>
        <v>sensible</v>
      </c>
      <c r="J7" s="5" t="str">
        <f>IFERROR(__xludf.DUMMYFUNCTION("""COMPUTED_VALUE"""),"sensible")</f>
        <v>sensible</v>
      </c>
      <c r="K7" s="5" t="str">
        <f>IFERROR(__xludf.DUMMYFUNCTION("""COMPUTED_VALUE"""),"sensible")</f>
        <v>sensible</v>
      </c>
      <c r="L7" s="5" t="str">
        <f>IFERROR(__xludf.DUMMYFUNCTION("""COMPUTED_VALUE"""),"sensible")</f>
        <v>sensible</v>
      </c>
      <c r="M7" s="5" t="str">
        <f>IFERROR(__xludf.DUMMYFUNCTION("""COMPUTED_VALUE"""),"sensible")</f>
        <v>sensible</v>
      </c>
      <c r="N7" s="5" t="str">
        <f>IFERROR(__xludf.DUMMYFUNCTION("""COMPUTED_VALUE"""),"sensible")</f>
        <v>sensible</v>
      </c>
      <c r="O7" s="5" t="str">
        <f>IFERROR(__xludf.DUMMYFUNCTION("""COMPUTED_VALUE"""),"sensible")</f>
        <v>sensible</v>
      </c>
      <c r="P7" s="2" t="s">
        <v>36</v>
      </c>
    </row>
    <row r="8">
      <c r="B8" s="5" t="str">
        <f>IFERROR(__xludf.DUMMYFUNCTION("""COMPUTED_VALUE"""),"negotiating")</f>
        <v>negotiating</v>
      </c>
      <c r="C8" s="5" t="str">
        <f>IFERROR(__xludf.DUMMYFUNCTION("""COMPUTED_VALUE"""),"negotiating")</f>
        <v>negotiating</v>
      </c>
      <c r="D8" s="5" t="str">
        <f>IFERROR(__xludf.DUMMYFUNCTION("""COMPUTED_VALUE"""),"negotiating")</f>
        <v>negotiating</v>
      </c>
      <c r="E8" s="5" t="str">
        <f>IFERROR(__xludf.DUMMYFUNCTION("""COMPUTED_VALUE"""),"negotiating")</f>
        <v>negotiating</v>
      </c>
      <c r="G8" s="5" t="str">
        <f>IFERROR(__xludf.DUMMYFUNCTION("""COMPUTED_VALUE"""),"negotiating")</f>
        <v>negotiating</v>
      </c>
      <c r="H8" s="5" t="str">
        <f>IFERROR(__xludf.DUMMYFUNCTION("""COMPUTED_VALUE"""),"negotiating")</f>
        <v>negotiating</v>
      </c>
      <c r="I8" s="5" t="str">
        <f>IFERROR(__xludf.DUMMYFUNCTION("""COMPUTED_VALUE"""),"negotiating")</f>
        <v>negotiating</v>
      </c>
      <c r="J8" s="5" t="str">
        <f>IFERROR(__xludf.DUMMYFUNCTION("""COMPUTED_VALUE"""),"negotiating")</f>
        <v>negotiating</v>
      </c>
      <c r="K8" s="5" t="str">
        <f>IFERROR(__xludf.DUMMYFUNCTION("""COMPUTED_VALUE"""),"negotiating")</f>
        <v>negotiating</v>
      </c>
      <c r="L8" s="5" t="str">
        <f>IFERROR(__xludf.DUMMYFUNCTION("""COMPUTED_VALUE"""),"permitting")</f>
        <v>permitting</v>
      </c>
      <c r="M8" s="5" t="str">
        <f>IFERROR(__xludf.DUMMYFUNCTION("""COMPUTED_VALUE"""),"permitting")</f>
        <v>permitting</v>
      </c>
      <c r="N8" s="5" t="str">
        <f>IFERROR(__xludf.DUMMYFUNCTION("""COMPUTED_VALUE"""),"negotiating")</f>
        <v>negotiating</v>
      </c>
      <c r="O8" s="5" t="str">
        <f>IFERROR(__xludf.DUMMYFUNCTION("""COMPUTED_VALUE"""),"permitting")</f>
        <v>permitting</v>
      </c>
      <c r="P8" s="2" t="s">
        <v>40</v>
      </c>
    </row>
    <row r="9">
      <c r="B9" s="5" t="str">
        <f>IFERROR(__xludf.DUMMYFUNCTION("""COMPUTED_VALUE"""),"resigned")</f>
        <v>resigned</v>
      </c>
      <c r="C9" s="5" t="str">
        <f>IFERROR(__xludf.DUMMYFUNCTION("""COMPUTED_VALUE"""),"resigned")</f>
        <v>resigned</v>
      </c>
      <c r="D9" s="5" t="str">
        <f>IFERROR(__xludf.DUMMYFUNCTION("""COMPUTED_VALUE"""),"resigned")</f>
        <v>resigned</v>
      </c>
      <c r="E9" s="5" t="str">
        <f>IFERROR(__xludf.DUMMYFUNCTION("""COMPUTED_VALUE"""),"resigned")</f>
        <v>resigned</v>
      </c>
      <c r="G9" s="5" t="str">
        <f>IFERROR(__xludf.DUMMYFUNCTION("""COMPUTED_VALUE"""),"resigned")</f>
        <v>resigned</v>
      </c>
      <c r="H9" s="5" t="str">
        <f>IFERROR(__xludf.DUMMYFUNCTION("""COMPUTED_VALUE"""),"resigned")</f>
        <v>resigned</v>
      </c>
      <c r="I9" s="5" t="str">
        <f>IFERROR(__xludf.DUMMYFUNCTION("""COMPUTED_VALUE"""),"resigned")</f>
        <v>resigned</v>
      </c>
      <c r="J9" s="5" t="str">
        <f>IFERROR(__xludf.DUMMYFUNCTION("""COMPUTED_VALUE"""),"resigned")</f>
        <v>resigned</v>
      </c>
      <c r="K9" s="5" t="str">
        <f>IFERROR(__xludf.DUMMYFUNCTION("""COMPUTED_VALUE"""),"resigned")</f>
        <v>resigned</v>
      </c>
      <c r="L9" s="5" t="str">
        <f>IFERROR(__xludf.DUMMYFUNCTION("""COMPUTED_VALUE"""),"resigned")</f>
        <v>resigned</v>
      </c>
      <c r="M9" s="5" t="str">
        <f>IFERROR(__xludf.DUMMYFUNCTION("""COMPUTED_VALUE"""),"resigned")</f>
        <v>resigned</v>
      </c>
      <c r="N9" s="5" t="str">
        <f>IFERROR(__xludf.DUMMYFUNCTION("""COMPUTED_VALUE"""),"interrupted")</f>
        <v>interrupted</v>
      </c>
      <c r="O9" s="5" t="str">
        <f>IFERROR(__xludf.DUMMYFUNCTION("""COMPUTED_VALUE"""),"resigned")</f>
        <v>resigned</v>
      </c>
      <c r="P9" s="2" t="s">
        <v>48</v>
      </c>
    </row>
    <row r="10">
      <c r="B10" s="5" t="str">
        <f>IFERROR(__xludf.DUMMYFUNCTION("""COMPUTED_VALUE"""),"revise")</f>
        <v>revise</v>
      </c>
      <c r="C10" s="5" t="str">
        <f>IFERROR(__xludf.DUMMYFUNCTION("""COMPUTED_VALUE"""),"revise")</f>
        <v>revise</v>
      </c>
      <c r="D10" s="5" t="str">
        <f>IFERROR(__xludf.DUMMYFUNCTION("""COMPUTED_VALUE"""),"revise")</f>
        <v>revise</v>
      </c>
      <c r="E10" s="5" t="str">
        <f>IFERROR(__xludf.DUMMYFUNCTION("""COMPUTED_VALUE"""),"revise")</f>
        <v>revise</v>
      </c>
      <c r="G10" s="5" t="str">
        <f>IFERROR(__xludf.DUMMYFUNCTION("""COMPUTED_VALUE"""),"revise")</f>
        <v>revise</v>
      </c>
      <c r="H10" s="5" t="str">
        <f>IFERROR(__xludf.DUMMYFUNCTION("""COMPUTED_VALUE"""),"revise")</f>
        <v>revise</v>
      </c>
      <c r="I10" s="5" t="str">
        <f>IFERROR(__xludf.DUMMYFUNCTION("""COMPUTED_VALUE"""),"revise")</f>
        <v>revise</v>
      </c>
      <c r="J10" s="5" t="str">
        <f>IFERROR(__xludf.DUMMYFUNCTION("""COMPUTED_VALUE"""),"revise")</f>
        <v>revise</v>
      </c>
      <c r="K10" s="5" t="str">
        <f>IFERROR(__xludf.DUMMYFUNCTION("""COMPUTED_VALUE"""),"revise")</f>
        <v>revise</v>
      </c>
      <c r="L10" s="5" t="str">
        <f>IFERROR(__xludf.DUMMYFUNCTION("""COMPUTED_VALUE"""),"revise")</f>
        <v>revise</v>
      </c>
      <c r="M10" s="5" t="str">
        <f>IFERROR(__xludf.DUMMYFUNCTION("""COMPUTED_VALUE"""),"revise")</f>
        <v>revise</v>
      </c>
      <c r="N10" s="5" t="str">
        <f>IFERROR(__xludf.DUMMYFUNCTION("""COMPUTED_VALUE"""),"revise")</f>
        <v>revise</v>
      </c>
      <c r="O10" s="5" t="str">
        <f>IFERROR(__xludf.DUMMYFUNCTION("""COMPUTED_VALUE"""),"revise")</f>
        <v>revise</v>
      </c>
      <c r="P10" s="2" t="s">
        <v>51</v>
      </c>
    </row>
    <row r="11">
      <c r="B11" s="5" t="str">
        <f>IFERROR(__xludf.DUMMYFUNCTION("""COMPUTED_VALUE"""),"roughly")</f>
        <v>roughly</v>
      </c>
      <c r="C11" s="5" t="str">
        <f>IFERROR(__xludf.DUMMYFUNCTION("""COMPUTED_VALUE"""),"roughly")</f>
        <v>roughly</v>
      </c>
      <c r="D11" s="5" t="str">
        <f>IFERROR(__xludf.DUMMYFUNCTION("""COMPUTED_VALUE"""),"directly")</f>
        <v>directly</v>
      </c>
      <c r="E11" s="5" t="str">
        <f>IFERROR(__xludf.DUMMYFUNCTION("""COMPUTED_VALUE"""),"roughly")</f>
        <v>roughly</v>
      </c>
      <c r="G11" s="5" t="str">
        <f>IFERROR(__xludf.DUMMYFUNCTION("""COMPUTED_VALUE"""),"roughly")</f>
        <v>roughly</v>
      </c>
      <c r="H11" s="5" t="str">
        <f>IFERROR(__xludf.DUMMYFUNCTION("""COMPUTED_VALUE"""),"roughly")</f>
        <v>roughly</v>
      </c>
      <c r="I11" s="5" t="str">
        <f>IFERROR(__xludf.DUMMYFUNCTION("""COMPUTED_VALUE"""),"roughly")</f>
        <v>roughly</v>
      </c>
      <c r="J11" s="5" t="str">
        <f>IFERROR(__xludf.DUMMYFUNCTION("""COMPUTED_VALUE"""),"roughly")</f>
        <v>roughly</v>
      </c>
      <c r="K11" s="5" t="str">
        <f>IFERROR(__xludf.DUMMYFUNCTION("""COMPUTED_VALUE"""),"roughly")</f>
        <v>roughly</v>
      </c>
      <c r="L11" s="5" t="str">
        <f>IFERROR(__xludf.DUMMYFUNCTION("""COMPUTED_VALUE"""),"roughly")</f>
        <v>roughly</v>
      </c>
      <c r="M11" s="5" t="str">
        <f>IFERROR(__xludf.DUMMYFUNCTION("""COMPUTED_VALUE"""),"roughly")</f>
        <v>roughly</v>
      </c>
      <c r="N11" s="5" t="str">
        <f>IFERROR(__xludf.DUMMYFUNCTION("""COMPUTED_VALUE"""),"accurately")</f>
        <v>accurately</v>
      </c>
      <c r="O11" s="5" t="str">
        <f>IFERROR(__xludf.DUMMYFUNCTION("""COMPUTED_VALUE"""),"roughly")</f>
        <v>roughly</v>
      </c>
      <c r="P11" s="2" t="s">
        <v>55</v>
      </c>
    </row>
    <row r="12">
      <c r="B12" s="2"/>
      <c r="C12" s="5"/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</row>
    <row r="13">
      <c r="B13" s="5"/>
      <c r="C13" s="5"/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</row>
    <row r="14">
      <c r="B14" s="5"/>
      <c r="C14" s="5"/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</row>
    <row r="15">
      <c r="A15" s="2" t="s">
        <v>150</v>
      </c>
      <c r="B15" s="5" t="str">
        <f>IFERROR(__xludf.DUMMYFUNCTION("""COMPUTED_VALUE"""),"technically")</f>
        <v>technically</v>
      </c>
      <c r="C15" s="5" t="str">
        <f>IFERROR(__xludf.DUMMYFUNCTION("""COMPUTED_VALUE"""),"technically")</f>
        <v>technically</v>
      </c>
      <c r="D15" s="5" t="str">
        <f>IFERROR(__xludf.DUMMYFUNCTION("""COMPUTED_VALUE"""),"technically")</f>
        <v>technically</v>
      </c>
      <c r="E15" s="5" t="str">
        <f>IFERROR(__xludf.DUMMYFUNCTION("""COMPUTED_VALUE"""),"technically")</f>
        <v>technically</v>
      </c>
      <c r="G15" s="5" t="str">
        <f>IFERROR(__xludf.DUMMYFUNCTION("""COMPUTED_VALUE"""),"technically")</f>
        <v>technically</v>
      </c>
      <c r="H15" s="5" t="str">
        <f>IFERROR(__xludf.DUMMYFUNCTION("""COMPUTED_VALUE"""),"technically")</f>
        <v>technically</v>
      </c>
      <c r="I15" s="5" t="str">
        <f>IFERROR(__xludf.DUMMYFUNCTION("""COMPUTED_VALUE"""),"technically")</f>
        <v>technically</v>
      </c>
      <c r="J15" s="5" t="str">
        <f>IFERROR(__xludf.DUMMYFUNCTION("""COMPUTED_VALUE"""),"technically")</f>
        <v>technically</v>
      </c>
      <c r="K15" s="5" t="str">
        <f>IFERROR(__xludf.DUMMYFUNCTION("""COMPUTED_VALUE"""),"technically")</f>
        <v>technically</v>
      </c>
      <c r="L15" s="5" t="str">
        <f>IFERROR(__xludf.DUMMYFUNCTION("""COMPUTED_VALUE"""),"technically")</f>
        <v>technically</v>
      </c>
      <c r="M15" s="5" t="str">
        <f>IFERROR(__xludf.DUMMYFUNCTION("""COMPUTED_VALUE"""),"technically")</f>
        <v>technically</v>
      </c>
      <c r="N15" s="5" t="str">
        <f>IFERROR(__xludf.DUMMYFUNCTION("""COMPUTED_VALUE"""),"technically")</f>
        <v>technically</v>
      </c>
      <c r="O15" s="5" t="str">
        <f>IFERROR(__xludf.DUMMYFUNCTION("""COMPUTED_VALUE"""),"technically")</f>
        <v>technically</v>
      </c>
      <c r="P15" s="2" t="s">
        <v>61</v>
      </c>
    </row>
    <row r="16">
      <c r="B16" s="5" t="str">
        <f>IFERROR(__xludf.DUMMYFUNCTION("""COMPUTED_VALUE"""),"recognize")</f>
        <v>recognize</v>
      </c>
      <c r="C16" s="5" t="str">
        <f>IFERROR(__xludf.DUMMYFUNCTION("""COMPUTED_VALUE"""),"recognize")</f>
        <v>recognize</v>
      </c>
      <c r="D16" s="5" t="str">
        <f>IFERROR(__xludf.DUMMYFUNCTION("""COMPUTED_VALUE"""),"recognize")</f>
        <v>recognize</v>
      </c>
      <c r="E16" s="5" t="str">
        <f>IFERROR(__xludf.DUMMYFUNCTION("""COMPUTED_VALUE"""),"recognize")</f>
        <v>recognize</v>
      </c>
      <c r="G16" s="5" t="str">
        <f>IFERROR(__xludf.DUMMYFUNCTION("""COMPUTED_VALUE"""),"recognize")</f>
        <v>recognize</v>
      </c>
      <c r="H16" s="5" t="str">
        <f>IFERROR(__xludf.DUMMYFUNCTION("""COMPUTED_VALUE"""),"recognize")</f>
        <v>recognize</v>
      </c>
      <c r="I16" s="5" t="str">
        <f>IFERROR(__xludf.DUMMYFUNCTION("""COMPUTED_VALUE"""),"recognize")</f>
        <v>recognize</v>
      </c>
      <c r="J16" s="5" t="str">
        <f>IFERROR(__xludf.DUMMYFUNCTION("""COMPUTED_VALUE"""),"recognize")</f>
        <v>recognize</v>
      </c>
      <c r="K16" s="5" t="str">
        <f>IFERROR(__xludf.DUMMYFUNCTION("""COMPUTED_VALUE"""),"recognize")</f>
        <v>recognize</v>
      </c>
      <c r="L16" s="5" t="str">
        <f>IFERROR(__xludf.DUMMYFUNCTION("""COMPUTED_VALUE"""),"recognize")</f>
        <v>recognize</v>
      </c>
      <c r="M16" s="5" t="str">
        <f>IFERROR(__xludf.DUMMYFUNCTION("""COMPUTED_VALUE"""),"recognize")</f>
        <v>recognize</v>
      </c>
      <c r="N16" s="5" t="str">
        <f>IFERROR(__xludf.DUMMYFUNCTION("""COMPUTED_VALUE"""),"recognize")</f>
        <v>recognize</v>
      </c>
      <c r="O16" s="5" t="str">
        <f>IFERROR(__xludf.DUMMYFUNCTION("""COMPUTED_VALUE"""),"recognize")</f>
        <v>recognize</v>
      </c>
      <c r="P16" s="2" t="s">
        <v>67</v>
      </c>
    </row>
    <row r="17">
      <c r="B17" s="5" t="str">
        <f>IFERROR(__xludf.DUMMYFUNCTION("""COMPUTED_VALUE"""),"loosen")</f>
        <v>loosen</v>
      </c>
      <c r="C17" s="5" t="str">
        <f>IFERROR(__xludf.DUMMYFUNCTION("""COMPUTED_VALUE"""),"loosen")</f>
        <v>loosen</v>
      </c>
      <c r="D17" s="5" t="str">
        <f>IFERROR(__xludf.DUMMYFUNCTION("""COMPUTED_VALUE"""),"loosen")</f>
        <v>loosen</v>
      </c>
      <c r="E17" s="5" t="str">
        <f>IFERROR(__xludf.DUMMYFUNCTION("""COMPUTED_VALUE"""),"loosen")</f>
        <v>loosen</v>
      </c>
      <c r="G17" s="5" t="str">
        <f>IFERROR(__xludf.DUMMYFUNCTION("""COMPUTED_VALUE"""),"loosen")</f>
        <v>loosen</v>
      </c>
      <c r="H17" s="5" t="str">
        <f>IFERROR(__xludf.DUMMYFUNCTION("""COMPUTED_VALUE"""),"loosen")</f>
        <v>loosen</v>
      </c>
      <c r="I17" s="5" t="str">
        <f>IFERROR(__xludf.DUMMYFUNCTION("""COMPUTED_VALUE"""),"loosen")</f>
        <v>loosen</v>
      </c>
      <c r="J17" s="5" t="str">
        <f>IFERROR(__xludf.DUMMYFUNCTION("""COMPUTED_VALUE"""),"loosen")</f>
        <v>loosen</v>
      </c>
      <c r="K17" s="5" t="str">
        <f>IFERROR(__xludf.DUMMYFUNCTION("""COMPUTED_VALUE"""),"loosen")</f>
        <v>loosen</v>
      </c>
      <c r="L17" s="5" t="str">
        <f>IFERROR(__xludf.DUMMYFUNCTION("""COMPUTED_VALUE"""),"loosen")</f>
        <v>loosen</v>
      </c>
      <c r="M17" s="5" t="str">
        <f>IFERROR(__xludf.DUMMYFUNCTION("""COMPUTED_VALUE"""),"loosen")</f>
        <v>loosen</v>
      </c>
      <c r="N17" s="5" t="str">
        <f>IFERROR(__xludf.DUMMYFUNCTION("""COMPUTED_VALUE"""),"prevent")</f>
        <v>prevent</v>
      </c>
      <c r="O17" s="5" t="str">
        <f>IFERROR(__xludf.DUMMYFUNCTION("""COMPUTED_VALUE"""),"loosen")</f>
        <v>loosen</v>
      </c>
      <c r="P17" s="2" t="s">
        <v>72</v>
      </c>
    </row>
    <row r="18">
      <c r="B18" s="5" t="str">
        <f>IFERROR(__xludf.DUMMYFUNCTION("""COMPUTED_VALUE"""),"inflation")</f>
        <v>inflation</v>
      </c>
      <c r="C18" s="5" t="str">
        <f>IFERROR(__xludf.DUMMYFUNCTION("""COMPUTED_VALUE"""),"inflation")</f>
        <v>inflation</v>
      </c>
      <c r="D18" s="5" t="str">
        <f>IFERROR(__xludf.DUMMYFUNCTION("""COMPUTED_VALUE"""),"inflation")</f>
        <v>inflation</v>
      </c>
      <c r="E18" s="5" t="str">
        <f>IFERROR(__xludf.DUMMYFUNCTION("""COMPUTED_VALUE"""),"inflation")</f>
        <v>inflation</v>
      </c>
      <c r="G18" s="5" t="str">
        <f>IFERROR(__xludf.DUMMYFUNCTION("""COMPUTED_VALUE"""),"inflation")</f>
        <v>inflation</v>
      </c>
      <c r="H18" s="5" t="str">
        <f>IFERROR(__xludf.DUMMYFUNCTION("""COMPUTED_VALUE"""),"inflation")</f>
        <v>inflation</v>
      </c>
      <c r="I18" s="5" t="str">
        <f>IFERROR(__xludf.DUMMYFUNCTION("""COMPUTED_VALUE"""),"inflation")</f>
        <v>inflation</v>
      </c>
      <c r="J18" s="5" t="str">
        <f>IFERROR(__xludf.DUMMYFUNCTION("""COMPUTED_VALUE"""),"inflation")</f>
        <v>inflation</v>
      </c>
      <c r="K18" s="5" t="str">
        <f>IFERROR(__xludf.DUMMYFUNCTION("""COMPUTED_VALUE"""),"inflation")</f>
        <v>inflation</v>
      </c>
      <c r="L18" s="5" t="str">
        <f>IFERROR(__xludf.DUMMYFUNCTION("""COMPUTED_VALUE"""),"inflation")</f>
        <v>inflation</v>
      </c>
      <c r="M18" s="5" t="str">
        <f>IFERROR(__xludf.DUMMYFUNCTION("""COMPUTED_VALUE"""),"inflation")</f>
        <v>inflation</v>
      </c>
      <c r="N18" s="5" t="str">
        <f>IFERROR(__xludf.DUMMYFUNCTION("""COMPUTED_VALUE"""),"inflation")</f>
        <v>inflation</v>
      </c>
      <c r="O18" s="5" t="str">
        <f>IFERROR(__xludf.DUMMYFUNCTION("""COMPUTED_VALUE"""),"investment")</f>
        <v>investment</v>
      </c>
      <c r="P18" s="2" t="s">
        <v>74</v>
      </c>
    </row>
    <row r="19">
      <c r="B19" s="5" t="str">
        <f>IFERROR(__xludf.DUMMYFUNCTION("""COMPUTED_VALUE"""),"originally")</f>
        <v>originally</v>
      </c>
      <c r="C19" s="5" t="str">
        <f>IFERROR(__xludf.DUMMYFUNCTION("""COMPUTED_VALUE"""),"originally")</f>
        <v>originally</v>
      </c>
      <c r="D19" s="5" t="str">
        <f>IFERROR(__xludf.DUMMYFUNCTION("""COMPUTED_VALUE"""),"originally")</f>
        <v>originally</v>
      </c>
      <c r="E19" s="5" t="str">
        <f>IFERROR(__xludf.DUMMYFUNCTION("""COMPUTED_VALUE"""),"originally")</f>
        <v>originally</v>
      </c>
      <c r="G19" s="5" t="str">
        <f>IFERROR(__xludf.DUMMYFUNCTION("""COMPUTED_VALUE"""),"originally")</f>
        <v>originally</v>
      </c>
      <c r="H19" s="5" t="str">
        <f>IFERROR(__xludf.DUMMYFUNCTION("""COMPUTED_VALUE"""),"originally")</f>
        <v>originally</v>
      </c>
      <c r="I19" s="5" t="str">
        <f>IFERROR(__xludf.DUMMYFUNCTION("""COMPUTED_VALUE"""),"originally")</f>
        <v>originally</v>
      </c>
      <c r="J19" s="5" t="str">
        <f>IFERROR(__xludf.DUMMYFUNCTION("""COMPUTED_VALUE"""),"originally")</f>
        <v>originally</v>
      </c>
      <c r="K19" s="5" t="str">
        <f>IFERROR(__xludf.DUMMYFUNCTION("""COMPUTED_VALUE"""),"originally")</f>
        <v>originally</v>
      </c>
      <c r="L19" s="5" t="str">
        <f>IFERROR(__xludf.DUMMYFUNCTION("""COMPUTED_VALUE"""),"originally")</f>
        <v>originally</v>
      </c>
      <c r="M19" s="5" t="str">
        <f>IFERROR(__xludf.DUMMYFUNCTION("""COMPUTED_VALUE"""),"orginally")</f>
        <v>orginally</v>
      </c>
      <c r="N19" s="5" t="str">
        <f>IFERROR(__xludf.DUMMYFUNCTION("""COMPUTED_VALUE"""),"eventually")</f>
        <v>eventually</v>
      </c>
      <c r="O19" s="5" t="str">
        <f>IFERROR(__xludf.DUMMYFUNCTION("""COMPUTED_VALUE"""),"originally")</f>
        <v>originally</v>
      </c>
      <c r="P19" s="2" t="s">
        <v>81</v>
      </c>
    </row>
    <row r="20">
      <c r="B20" s="5" t="str">
        <f>IFERROR(__xludf.DUMMYFUNCTION("""COMPUTED_VALUE"""),"interact")</f>
        <v>interact</v>
      </c>
      <c r="C20" s="5" t="str">
        <f>IFERROR(__xludf.DUMMYFUNCTION("""COMPUTED_VALUE"""),"interact")</f>
        <v>interact</v>
      </c>
      <c r="D20" s="5" t="str">
        <f>IFERROR(__xludf.DUMMYFUNCTION("""COMPUTED_VALUE"""),"interact")</f>
        <v>interact</v>
      </c>
      <c r="E20" s="5" t="str">
        <f>IFERROR(__xludf.DUMMYFUNCTION("""COMPUTED_VALUE"""),"interact")</f>
        <v>interact</v>
      </c>
      <c r="G20" s="5" t="str">
        <f>IFERROR(__xludf.DUMMYFUNCTION("""COMPUTED_VALUE"""),"interact")</f>
        <v>interact</v>
      </c>
      <c r="H20" s="5" t="str">
        <f>IFERROR(__xludf.DUMMYFUNCTION("""COMPUTED_VALUE"""),"interact")</f>
        <v>interact</v>
      </c>
      <c r="I20" s="5" t="str">
        <f>IFERROR(__xludf.DUMMYFUNCTION("""COMPUTED_VALUE"""),"interact")</f>
        <v>interact</v>
      </c>
      <c r="J20" s="5" t="str">
        <f>IFERROR(__xludf.DUMMYFUNCTION("""COMPUTED_VALUE"""),"interact")</f>
        <v>interact</v>
      </c>
      <c r="K20" s="5" t="str">
        <f>IFERROR(__xludf.DUMMYFUNCTION("""COMPUTED_VALUE"""),"interact")</f>
        <v>interact</v>
      </c>
      <c r="L20" s="5" t="str">
        <f>IFERROR(__xludf.DUMMYFUNCTION("""COMPUTED_VALUE"""),"interact")</f>
        <v>interact</v>
      </c>
      <c r="M20" s="5" t="str">
        <f>IFERROR(__xludf.DUMMYFUNCTION("""COMPUTED_VALUE"""),"interact")</f>
        <v>interact</v>
      </c>
      <c r="N20" s="5" t="str">
        <f>IFERROR(__xludf.DUMMYFUNCTION("""COMPUTED_VALUE"""),"bargain")</f>
        <v>bargain</v>
      </c>
      <c r="O20" s="5" t="str">
        <f>IFERROR(__xludf.DUMMYFUNCTION("""COMPUTED_VALUE"""),"interact")</f>
        <v>interact</v>
      </c>
      <c r="P20" s="2" t="s">
        <v>87</v>
      </c>
    </row>
    <row r="21">
      <c r="B21" s="5" t="str">
        <f>IFERROR(__xludf.DUMMYFUNCTION("""COMPUTED_VALUE"""),"consults")</f>
        <v>consults</v>
      </c>
      <c r="C21" s="5" t="str">
        <f>IFERROR(__xludf.DUMMYFUNCTION("""COMPUTED_VALUE"""),"consults")</f>
        <v>consults</v>
      </c>
      <c r="D21" s="5" t="str">
        <f>IFERROR(__xludf.DUMMYFUNCTION("""COMPUTED_VALUE"""),"consults")</f>
        <v>consults</v>
      </c>
      <c r="E21" s="5" t="str">
        <f>IFERROR(__xludf.DUMMYFUNCTION("""COMPUTED_VALUE"""),"consults")</f>
        <v>consults</v>
      </c>
      <c r="G21" s="5" t="str">
        <f>IFERROR(__xludf.DUMMYFUNCTION("""COMPUTED_VALUE"""),"consults")</f>
        <v>consults</v>
      </c>
      <c r="H21" s="5" t="str">
        <f>IFERROR(__xludf.DUMMYFUNCTION("""COMPUTED_VALUE"""),"consults")</f>
        <v>consults</v>
      </c>
      <c r="I21" s="5" t="str">
        <f>IFERROR(__xludf.DUMMYFUNCTION("""COMPUTED_VALUE"""),"consults")</f>
        <v>consults</v>
      </c>
      <c r="J21" s="5" t="str">
        <f>IFERROR(__xludf.DUMMYFUNCTION("""COMPUTED_VALUE"""),"consults")</f>
        <v>consults</v>
      </c>
      <c r="K21" s="5" t="str">
        <f>IFERROR(__xludf.DUMMYFUNCTION("""COMPUTED_VALUE"""),"consults")</f>
        <v>consults</v>
      </c>
      <c r="L21" s="5" t="str">
        <f>IFERROR(__xludf.DUMMYFUNCTION("""COMPUTED_VALUE"""),"consults")</f>
        <v>consults</v>
      </c>
      <c r="M21" s="5" t="str">
        <f>IFERROR(__xludf.DUMMYFUNCTION("""COMPUTED_VALUE"""),"consults")</f>
        <v>consults</v>
      </c>
      <c r="N21" s="5" t="str">
        <f>IFERROR(__xludf.DUMMYFUNCTION("""COMPUTED_VALUE"""),"requests")</f>
        <v>requests</v>
      </c>
      <c r="O21" s="5" t="str">
        <f>IFERROR(__xludf.DUMMYFUNCTION("""COMPUTED_VALUE"""),"consults")</f>
        <v>consults</v>
      </c>
      <c r="P21" s="2" t="s">
        <v>90</v>
      </c>
    </row>
    <row r="22">
      <c r="B22" s="5" t="str">
        <f>IFERROR(__xludf.DUMMYFUNCTION("""COMPUTED_VALUE"""),"flood")</f>
        <v>flood</v>
      </c>
      <c r="C22" s="5" t="str">
        <f>IFERROR(__xludf.DUMMYFUNCTION("""COMPUTED_VALUE"""),"flock")</f>
        <v>flock</v>
      </c>
      <c r="D22" s="5" t="str">
        <f>IFERROR(__xludf.DUMMYFUNCTION("""COMPUTED_VALUE"""),"flock")</f>
        <v>flock</v>
      </c>
      <c r="E22" s="5" t="str">
        <f>IFERROR(__xludf.DUMMYFUNCTION("""COMPUTED_VALUE"""),"shade")</f>
        <v>shade</v>
      </c>
      <c r="G22" s="5" t="str">
        <f>IFERROR(__xludf.DUMMYFUNCTION("""COMPUTED_VALUE"""),"flock")</f>
        <v>flock</v>
      </c>
      <c r="H22" s="5" t="str">
        <f>IFERROR(__xludf.DUMMYFUNCTION("""COMPUTED_VALUE"""),"flock")</f>
        <v>flock</v>
      </c>
      <c r="I22" s="5" t="str">
        <f>IFERROR(__xludf.DUMMYFUNCTION("""COMPUTED_VALUE"""),"shade")</f>
        <v>shade</v>
      </c>
      <c r="J22" s="5" t="str">
        <f>IFERROR(__xludf.DUMMYFUNCTION("""COMPUTED_VALUE"""),"flock")</f>
        <v>flock</v>
      </c>
      <c r="K22" s="5" t="str">
        <f>IFERROR(__xludf.DUMMYFUNCTION("""COMPUTED_VALUE"""),"flock")</f>
        <v>flock</v>
      </c>
      <c r="L22" s="5" t="str">
        <f>IFERROR(__xludf.DUMMYFUNCTION("""COMPUTED_VALUE"""),"shade")</f>
        <v>shade</v>
      </c>
      <c r="M22" s="5" t="str">
        <f>IFERROR(__xludf.DUMMYFUNCTION("""COMPUTED_VALUE"""),"flock")</f>
        <v>flock</v>
      </c>
      <c r="N22" s="5" t="str">
        <f>IFERROR(__xludf.DUMMYFUNCTION("""COMPUTED_VALUE"""),"flock")</f>
        <v>flock</v>
      </c>
      <c r="O22" s="5" t="str">
        <f>IFERROR(__xludf.DUMMYFUNCTION("""COMPUTED_VALUE"""),"shade")</f>
        <v>shade</v>
      </c>
      <c r="P22" s="2" t="s">
        <v>93</v>
      </c>
    </row>
    <row r="23">
      <c r="B23" s="5" t="str">
        <f>IFERROR(__xludf.DUMMYFUNCTION("""COMPUTED_VALUE"""),"chores")</f>
        <v>chores</v>
      </c>
      <c r="C23" s="5" t="str">
        <f>IFERROR(__xludf.DUMMYFUNCTION("""COMPUTED_VALUE"""),"chores")</f>
        <v>chores</v>
      </c>
      <c r="D23" s="5" t="str">
        <f>IFERROR(__xludf.DUMMYFUNCTION("""COMPUTED_VALUE"""),"labor")</f>
        <v>labor</v>
      </c>
      <c r="E23" s="5" t="str">
        <f>IFERROR(__xludf.DUMMYFUNCTION("""COMPUTED_VALUE"""),"labor")</f>
        <v>labor</v>
      </c>
      <c r="G23" s="5" t="str">
        <f>IFERROR(__xludf.DUMMYFUNCTION("""COMPUTED_VALUE"""),"chores")</f>
        <v>chores</v>
      </c>
      <c r="H23" s="5" t="str">
        <f>IFERROR(__xludf.DUMMYFUNCTION("""COMPUTED_VALUE"""),"chores")</f>
        <v>chores</v>
      </c>
      <c r="I23" s="5" t="str">
        <f>IFERROR(__xludf.DUMMYFUNCTION("""COMPUTED_VALUE"""),"chores")</f>
        <v>chores</v>
      </c>
      <c r="J23" s="5" t="str">
        <f>IFERROR(__xludf.DUMMYFUNCTION("""COMPUTED_VALUE"""),"chores")</f>
        <v>chores</v>
      </c>
      <c r="K23" s="5" t="str">
        <f>IFERROR(__xludf.DUMMYFUNCTION("""COMPUTED_VALUE"""),"chores")</f>
        <v>chores</v>
      </c>
      <c r="L23" s="5" t="str">
        <f>IFERROR(__xludf.DUMMYFUNCTION("""COMPUTED_VALUE"""),"chores")</f>
        <v>chores</v>
      </c>
      <c r="M23" s="5" t="str">
        <f>IFERROR(__xludf.DUMMYFUNCTION("""COMPUTED_VALUE"""),"chores")</f>
        <v>chores</v>
      </c>
      <c r="N23" s="5" t="str">
        <f>IFERROR(__xludf.DUMMYFUNCTION("""COMPUTED_VALUE"""),"chores")</f>
        <v>chores</v>
      </c>
      <c r="O23" s="5" t="str">
        <f>IFERROR(__xludf.DUMMYFUNCTION("""COMPUTED_VALUE"""),"possession")</f>
        <v>possession</v>
      </c>
      <c r="P23" s="2" t="s">
        <v>98</v>
      </c>
    </row>
    <row r="24">
      <c r="B24" s="5" t="str">
        <f>IFERROR(__xludf.DUMMYFUNCTION("""COMPUTED_VALUE"""),"Apparently")</f>
        <v>Apparently</v>
      </c>
      <c r="C24" s="5" t="str">
        <f>IFERROR(__xludf.DUMMYFUNCTION("""COMPUTED_VALUE"""),"Apparently")</f>
        <v>Apparently</v>
      </c>
      <c r="D24" s="5" t="str">
        <f>IFERROR(__xludf.DUMMYFUNCTION("""COMPUTED_VALUE"""),"Apparently")</f>
        <v>Apparently</v>
      </c>
      <c r="E24" s="5" t="str">
        <f>IFERROR(__xludf.DUMMYFUNCTION("""COMPUTED_VALUE"""),"Apparently")</f>
        <v>Apparently</v>
      </c>
      <c r="G24" s="5" t="str">
        <f>IFERROR(__xludf.DUMMYFUNCTION("""COMPUTED_VALUE"""),"Apparently")</f>
        <v>Apparently</v>
      </c>
      <c r="H24" s="5" t="str">
        <f>IFERROR(__xludf.DUMMYFUNCTION("""COMPUTED_VALUE"""),"Apparently")</f>
        <v>Apparently</v>
      </c>
      <c r="I24" s="5" t="str">
        <f>IFERROR(__xludf.DUMMYFUNCTION("""COMPUTED_VALUE"""),"Apparently")</f>
        <v>Apparently</v>
      </c>
      <c r="J24" s="5" t="str">
        <f>IFERROR(__xludf.DUMMYFUNCTION("""COMPUTED_VALUE"""),"Apparently")</f>
        <v>Apparently</v>
      </c>
      <c r="K24" s="5" t="str">
        <f>IFERROR(__xludf.DUMMYFUNCTION("""COMPUTED_VALUE"""),"Apparently")</f>
        <v>Apparently</v>
      </c>
      <c r="L24" s="5" t="str">
        <f>IFERROR(__xludf.DUMMYFUNCTION("""COMPUTED_VALUE"""),"Apparently")</f>
        <v>Apparently</v>
      </c>
      <c r="M24" s="5" t="str">
        <f>IFERROR(__xludf.DUMMYFUNCTION("""COMPUTED_VALUE"""),"Apparently")</f>
        <v>Apparently</v>
      </c>
      <c r="N24" s="5" t="str">
        <f>IFERROR(__xludf.DUMMYFUNCTION("""COMPUTED_VALUE"""),"Apparently")</f>
        <v>Apparently</v>
      </c>
      <c r="O24" s="5" t="str">
        <f>IFERROR(__xludf.DUMMYFUNCTION("""COMPUTED_VALUE"""),"Apparently")</f>
        <v>Apparently</v>
      </c>
      <c r="P24" s="2" t="s">
        <v>104</v>
      </c>
    </row>
    <row r="25">
      <c r="B25" s="5"/>
      <c r="C25" s="5"/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</row>
    <row r="26">
      <c r="B26" s="5"/>
      <c r="C26" s="5"/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</row>
    <row r="27">
      <c r="A27" s="2" t="s">
        <v>151</v>
      </c>
      <c r="B27" s="5" t="str">
        <f>IFERROR(__xludf.DUMMYFUNCTION("""COMPUTED_VALUE"""),"clumsy")</f>
        <v>clumsy</v>
      </c>
      <c r="C27" s="5" t="str">
        <f>IFERROR(__xludf.DUMMYFUNCTION("""COMPUTED_VALUE"""),"clumsy")</f>
        <v>clumsy</v>
      </c>
      <c r="D27" s="5" t="str">
        <f>IFERROR(__xludf.DUMMYFUNCTION("""COMPUTED_VALUE"""),"clumsy")</f>
        <v>clumsy</v>
      </c>
      <c r="E27" s="5" t="str">
        <f>IFERROR(__xludf.DUMMYFUNCTION("""COMPUTED_VALUE"""),"clumsy")</f>
        <v>clumsy</v>
      </c>
      <c r="G27" s="5" t="str">
        <f>IFERROR(__xludf.DUMMYFUNCTION("""COMPUTED_VALUE"""),"clumsy")</f>
        <v>clumsy</v>
      </c>
      <c r="H27" s="5" t="str">
        <f>IFERROR(__xludf.DUMMYFUNCTION("""COMPUTED_VALUE"""),"clumsy")</f>
        <v>clumsy</v>
      </c>
      <c r="I27" s="5" t="str">
        <f>IFERROR(__xludf.DUMMYFUNCTION("""COMPUTED_VALUE"""),"clumsy")</f>
        <v>clumsy</v>
      </c>
      <c r="J27" s="5" t="str">
        <f>IFERROR(__xludf.DUMMYFUNCTION("""COMPUTED_VALUE"""),"clumsy")</f>
        <v>clumsy</v>
      </c>
      <c r="K27" s="5" t="str">
        <f>IFERROR(__xludf.DUMMYFUNCTION("""COMPUTED_VALUE"""),"clumsy")</f>
        <v>clumsy</v>
      </c>
      <c r="L27" s="5" t="str">
        <f>IFERROR(__xludf.DUMMYFUNCTION("""COMPUTED_VALUE"""),"clumsy")</f>
        <v>clumsy</v>
      </c>
      <c r="M27" s="5" t="str">
        <f>IFERROR(__xludf.DUMMYFUNCTION("""COMPUTED_VALUE"""),"clumsy")</f>
        <v>clumsy</v>
      </c>
      <c r="N27" s="5" t="str">
        <f>IFERROR(__xludf.DUMMYFUNCTION("""COMPUTED_VALUE"""),"clumsy")</f>
        <v>clumsy</v>
      </c>
      <c r="O27" s="5" t="str">
        <f>IFERROR(__xludf.DUMMYFUNCTION("""COMPUTED_VALUE"""),"tough")</f>
        <v>tough</v>
      </c>
      <c r="P27" s="2" t="s">
        <v>109</v>
      </c>
    </row>
    <row r="28">
      <c r="B28" s="5" t="str">
        <f>IFERROR(__xludf.DUMMYFUNCTION("""COMPUTED_VALUE"""),"disconnected")</f>
        <v>disconnected</v>
      </c>
      <c r="C28" s="5" t="str">
        <f>IFERROR(__xludf.DUMMYFUNCTION("""COMPUTED_VALUE"""),"disconnected")</f>
        <v>disconnected</v>
      </c>
      <c r="D28" s="5" t="str">
        <f>IFERROR(__xludf.DUMMYFUNCTION("""COMPUTED_VALUE"""),"disconnected")</f>
        <v>disconnected</v>
      </c>
      <c r="E28" s="5" t="str">
        <f>IFERROR(__xludf.DUMMYFUNCTION("""COMPUTED_VALUE"""),"disconnected")</f>
        <v>disconnected</v>
      </c>
      <c r="G28" s="5" t="str">
        <f>IFERROR(__xludf.DUMMYFUNCTION("""COMPUTED_VALUE"""),"disconnected")</f>
        <v>disconnected</v>
      </c>
      <c r="H28" s="5" t="str">
        <f>IFERROR(__xludf.DUMMYFUNCTION("""COMPUTED_VALUE"""),"disconnected")</f>
        <v>disconnected</v>
      </c>
      <c r="I28" s="5" t="str">
        <f>IFERROR(__xludf.DUMMYFUNCTION("""COMPUTED_VALUE"""),"disconnected")</f>
        <v>disconnected</v>
      </c>
      <c r="J28" s="5" t="str">
        <f>IFERROR(__xludf.DUMMYFUNCTION("""COMPUTED_VALUE"""),"disconnected")</f>
        <v>disconnected</v>
      </c>
      <c r="K28" s="5" t="str">
        <f>IFERROR(__xludf.DUMMYFUNCTION("""COMPUTED_VALUE"""),"disconnected")</f>
        <v>disconnected</v>
      </c>
      <c r="L28" s="5" t="str">
        <f>IFERROR(__xludf.DUMMYFUNCTION("""COMPUTED_VALUE"""),"disconnected")</f>
        <v>disconnected</v>
      </c>
      <c r="M28" s="5" t="str">
        <f>IFERROR(__xludf.DUMMYFUNCTION("""COMPUTED_VALUE"""),"disconnected")</f>
        <v>disconnected</v>
      </c>
      <c r="N28" s="5" t="str">
        <f>IFERROR(__xludf.DUMMYFUNCTION("""COMPUTED_VALUE"""),"disconnected")</f>
        <v>disconnected</v>
      </c>
      <c r="O28" s="5" t="str">
        <f>IFERROR(__xludf.DUMMYFUNCTION("""COMPUTED_VALUE"""),"disconnected")</f>
        <v>disconnected</v>
      </c>
      <c r="P28" s="2" t="s">
        <v>114</v>
      </c>
    </row>
    <row r="29">
      <c r="B29" s="5" t="str">
        <f>IFERROR(__xludf.DUMMYFUNCTION("""COMPUTED_VALUE"""),"affordable")</f>
        <v>affordable</v>
      </c>
      <c r="C29" s="5" t="str">
        <f>IFERROR(__xludf.DUMMYFUNCTION("""COMPUTED_VALUE"""),"affordable")</f>
        <v>affordable</v>
      </c>
      <c r="D29" s="5" t="str">
        <f>IFERROR(__xludf.DUMMYFUNCTION("""COMPUTED_VALUE"""),"affordable")</f>
        <v>affordable</v>
      </c>
      <c r="E29" s="5" t="str">
        <f>IFERROR(__xludf.DUMMYFUNCTION("""COMPUTED_VALUE"""),"affordable")</f>
        <v>affordable</v>
      </c>
      <c r="G29" s="5" t="str">
        <f>IFERROR(__xludf.DUMMYFUNCTION("""COMPUTED_VALUE"""),"affordable")</f>
        <v>affordable</v>
      </c>
      <c r="H29" s="5" t="str">
        <f>IFERROR(__xludf.DUMMYFUNCTION("""COMPUTED_VALUE"""),"affordable")</f>
        <v>affordable</v>
      </c>
      <c r="I29" s="5" t="str">
        <f>IFERROR(__xludf.DUMMYFUNCTION("""COMPUTED_VALUE"""),"affordable")</f>
        <v>affordable</v>
      </c>
      <c r="J29" s="5" t="str">
        <f>IFERROR(__xludf.DUMMYFUNCTION("""COMPUTED_VALUE"""),"affordable")</f>
        <v>affordable</v>
      </c>
      <c r="K29" s="5" t="str">
        <f>IFERROR(__xludf.DUMMYFUNCTION("""COMPUTED_VALUE"""),"affordable")</f>
        <v>affordable</v>
      </c>
      <c r="L29" s="5" t="str">
        <f>IFERROR(__xludf.DUMMYFUNCTION("""COMPUTED_VALUE"""),"affordable")</f>
        <v>affordable</v>
      </c>
      <c r="M29" s="5" t="str">
        <f>IFERROR(__xludf.DUMMYFUNCTION("""COMPUTED_VALUE"""),"affordable")</f>
        <v>affordable</v>
      </c>
      <c r="N29" s="5" t="str">
        <f>IFERROR(__xludf.DUMMYFUNCTION("""COMPUTED_VALUE"""),"affordable")</f>
        <v>affordable</v>
      </c>
      <c r="O29" s="5" t="str">
        <f>IFERROR(__xludf.DUMMYFUNCTION("""COMPUTED_VALUE"""),"original")</f>
        <v>original</v>
      </c>
      <c r="P29" s="2" t="s">
        <v>120</v>
      </c>
    </row>
    <row r="30">
      <c r="B30" s="5" t="str">
        <f>IFERROR(__xludf.DUMMYFUNCTION("""COMPUTED_VALUE"""),"promote")</f>
        <v>promote</v>
      </c>
      <c r="C30" s="5" t="str">
        <f>IFERROR(__xludf.DUMMYFUNCTION("""COMPUTED_VALUE"""),"promote")</f>
        <v>promote</v>
      </c>
      <c r="D30" s="5" t="str">
        <f>IFERROR(__xludf.DUMMYFUNCTION("""COMPUTED_VALUE"""),"promote")</f>
        <v>promote</v>
      </c>
      <c r="E30" s="5" t="str">
        <f>IFERROR(__xludf.DUMMYFUNCTION("""COMPUTED_VALUE"""),"promote")</f>
        <v>promote</v>
      </c>
      <c r="G30" s="5" t="str">
        <f>IFERROR(__xludf.DUMMYFUNCTION("""COMPUTED_VALUE"""),"promote")</f>
        <v>promote</v>
      </c>
      <c r="H30" s="5" t="str">
        <f>IFERROR(__xludf.DUMMYFUNCTION("""COMPUTED_VALUE"""),"promote")</f>
        <v>promote</v>
      </c>
      <c r="I30" s="5" t="str">
        <f>IFERROR(__xludf.DUMMYFUNCTION("""COMPUTED_VALUE"""),"promote")</f>
        <v>promote</v>
      </c>
      <c r="J30" s="5" t="str">
        <f>IFERROR(__xludf.DUMMYFUNCTION("""COMPUTED_VALUE"""),"promote")</f>
        <v>promote</v>
      </c>
      <c r="K30" s="5" t="str">
        <f>IFERROR(__xludf.DUMMYFUNCTION("""COMPUTED_VALUE"""),"promote")</f>
        <v>promote</v>
      </c>
      <c r="L30" s="5" t="str">
        <f>IFERROR(__xludf.DUMMYFUNCTION("""COMPUTED_VALUE"""),"improve")</f>
        <v>improve</v>
      </c>
      <c r="M30" s="5" t="str">
        <f>IFERROR(__xludf.DUMMYFUNCTION("""COMPUTED_VALUE"""),"promote")</f>
        <v>promote</v>
      </c>
      <c r="N30" s="5" t="str">
        <f>IFERROR(__xludf.DUMMYFUNCTION("""COMPUTED_VALUE"""),"improve")</f>
        <v>improve</v>
      </c>
      <c r="O30" s="5" t="str">
        <f>IFERROR(__xludf.DUMMYFUNCTION("""COMPUTED_VALUE"""),"improve")</f>
        <v>improve</v>
      </c>
      <c r="P30" s="2" t="s">
        <v>71</v>
      </c>
    </row>
    <row r="31">
      <c r="B31" s="5" t="str">
        <f>IFERROR(__xludf.DUMMYFUNCTION("""COMPUTED_VALUE"""),"influence")</f>
        <v>influence</v>
      </c>
      <c r="C31" s="5" t="str">
        <f>IFERROR(__xludf.DUMMYFUNCTION("""COMPUTED_VALUE"""),"preparation")</f>
        <v>preparation</v>
      </c>
      <c r="D31" s="5" t="str">
        <f>IFERROR(__xludf.DUMMYFUNCTION("""COMPUTED_VALUE"""),"preparation")</f>
        <v>preparation</v>
      </c>
      <c r="E31" s="5" t="str">
        <f>IFERROR(__xludf.DUMMYFUNCTION("""COMPUTED_VALUE"""),"preparation")</f>
        <v>preparation</v>
      </c>
      <c r="G31" s="5" t="str">
        <f>IFERROR(__xludf.DUMMYFUNCTION("""COMPUTED_VALUE"""),"preparation")</f>
        <v>preparation</v>
      </c>
      <c r="H31" s="5" t="str">
        <f>IFERROR(__xludf.DUMMYFUNCTION("""COMPUTED_VALUE"""),"preparation")</f>
        <v>preparation</v>
      </c>
      <c r="I31" s="5" t="str">
        <f>IFERROR(__xludf.DUMMYFUNCTION("""COMPUTED_VALUE"""),"preparation")</f>
        <v>preparation</v>
      </c>
      <c r="J31" s="5" t="str">
        <f>IFERROR(__xludf.DUMMYFUNCTION("""COMPUTED_VALUE"""),"preparation")</f>
        <v>preparation</v>
      </c>
      <c r="K31" s="5" t="str">
        <f>IFERROR(__xludf.DUMMYFUNCTION("""COMPUTED_VALUE"""),"preparation")</f>
        <v>preparation</v>
      </c>
      <c r="L31" s="5" t="str">
        <f>IFERROR(__xludf.DUMMYFUNCTION("""COMPUTED_VALUE"""),"preparation")</f>
        <v>preparation</v>
      </c>
      <c r="M31" s="5" t="str">
        <f>IFERROR(__xludf.DUMMYFUNCTION("""COMPUTED_VALUE"""),"influence")</f>
        <v>influence</v>
      </c>
      <c r="N31" s="5" t="str">
        <f>IFERROR(__xludf.DUMMYFUNCTION("""COMPUTED_VALUE"""),"preparation")</f>
        <v>preparation</v>
      </c>
      <c r="O31" s="5" t="str">
        <f>IFERROR(__xludf.DUMMYFUNCTION("""COMPUTED_VALUE"""),"preparation")</f>
        <v>preparation</v>
      </c>
      <c r="P31" s="2" t="s">
        <v>126</v>
      </c>
    </row>
    <row r="32">
      <c r="B32" s="5" t="str">
        <f>IFERROR(__xludf.DUMMYFUNCTION("""COMPUTED_VALUE"""),"common")</f>
        <v>common</v>
      </c>
      <c r="C32" s="5" t="str">
        <f>IFERROR(__xludf.DUMMYFUNCTION("""COMPUTED_VALUE"""),"common")</f>
        <v>common</v>
      </c>
      <c r="D32" s="5" t="str">
        <f>IFERROR(__xludf.DUMMYFUNCTION("""COMPUTED_VALUE"""),"common")</f>
        <v>common</v>
      </c>
      <c r="E32" s="5" t="str">
        <f>IFERROR(__xludf.DUMMYFUNCTION("""COMPUTED_VALUE"""),"rare")</f>
        <v>rare</v>
      </c>
      <c r="G32" s="5" t="str">
        <f>IFERROR(__xludf.DUMMYFUNCTION("""COMPUTED_VALUE"""),"common")</f>
        <v>common</v>
      </c>
      <c r="H32" s="5" t="str">
        <f>IFERROR(__xludf.DUMMYFUNCTION("""COMPUTED_VALUE"""),"common")</f>
        <v>common</v>
      </c>
      <c r="I32" s="5" t="str">
        <f>IFERROR(__xludf.DUMMYFUNCTION("""COMPUTED_VALUE"""),"common")</f>
        <v>common</v>
      </c>
      <c r="J32" s="5" t="str">
        <f>IFERROR(__xludf.DUMMYFUNCTION("""COMPUTED_VALUE"""),"common")</f>
        <v>common</v>
      </c>
      <c r="K32" s="5" t="str">
        <f>IFERROR(__xludf.DUMMYFUNCTION("""COMPUTED_VALUE"""),"common")</f>
        <v>common</v>
      </c>
      <c r="L32" s="5" t="str">
        <f>IFERROR(__xludf.DUMMYFUNCTION("""COMPUTED_VALUE"""),"common")</f>
        <v>common</v>
      </c>
      <c r="M32" s="5" t="str">
        <f>IFERROR(__xludf.DUMMYFUNCTION("""COMPUTED_VALUE"""),"common")</f>
        <v>common</v>
      </c>
      <c r="N32" s="5" t="str">
        <f>IFERROR(__xludf.DUMMYFUNCTION("""COMPUTED_VALUE"""),"common")</f>
        <v>common</v>
      </c>
      <c r="O32" s="5" t="str">
        <f>IFERROR(__xludf.DUMMYFUNCTION("""COMPUTED_VALUE"""),"common")</f>
        <v>common</v>
      </c>
      <c r="P32" s="2" t="s">
        <v>129</v>
      </c>
    </row>
    <row r="33">
      <c r="B33" s="5" t="str">
        <f>IFERROR(__xludf.DUMMYFUNCTION("""COMPUTED_VALUE"""),"observe")</f>
        <v>observe</v>
      </c>
      <c r="C33" s="5" t="str">
        <f>IFERROR(__xludf.DUMMYFUNCTION("""COMPUTED_VALUE"""),"observe")</f>
        <v>observe</v>
      </c>
      <c r="D33" s="5" t="str">
        <f>IFERROR(__xludf.DUMMYFUNCTION("""COMPUTED_VALUE"""),"observe")</f>
        <v>observe</v>
      </c>
      <c r="E33" s="5" t="str">
        <f>IFERROR(__xludf.DUMMYFUNCTION("""COMPUTED_VALUE"""),"observe")</f>
        <v>observe</v>
      </c>
      <c r="G33" s="5" t="str">
        <f>IFERROR(__xludf.DUMMYFUNCTION("""COMPUTED_VALUE"""),"observe")</f>
        <v>observe</v>
      </c>
      <c r="H33" s="5" t="str">
        <f>IFERROR(__xludf.DUMMYFUNCTION("""COMPUTED_VALUE"""),"observe")</f>
        <v>observe</v>
      </c>
      <c r="I33" s="5" t="str">
        <f>IFERROR(__xludf.DUMMYFUNCTION("""COMPUTED_VALUE"""),"observe")</f>
        <v>observe</v>
      </c>
      <c r="J33" s="5" t="str">
        <f>IFERROR(__xludf.DUMMYFUNCTION("""COMPUTED_VALUE"""),"observe")</f>
        <v>observe</v>
      </c>
      <c r="K33" s="5" t="str">
        <f>IFERROR(__xludf.DUMMYFUNCTION("""COMPUTED_VALUE"""),"observe")</f>
        <v>observe</v>
      </c>
      <c r="L33" s="5" t="str">
        <f>IFERROR(__xludf.DUMMYFUNCTION("""COMPUTED_VALUE"""),"observe")</f>
        <v>observe</v>
      </c>
      <c r="M33" s="5" t="str">
        <f>IFERROR(__xludf.DUMMYFUNCTION("""COMPUTED_VALUE"""),"observe")</f>
        <v>observe</v>
      </c>
      <c r="N33" s="5" t="str">
        <f>IFERROR(__xludf.DUMMYFUNCTION("""COMPUTED_VALUE"""),"observe")</f>
        <v>observe</v>
      </c>
      <c r="O33" s="5" t="str">
        <f>IFERROR(__xludf.DUMMYFUNCTION("""COMPUTED_VALUE"""),"observe")</f>
        <v>observe</v>
      </c>
      <c r="P33" s="2" t="s">
        <v>135</v>
      </c>
    </row>
    <row r="34">
      <c r="B34" s="5" t="str">
        <f>IFERROR(__xludf.DUMMYFUNCTION("""COMPUTED_VALUE"""),"generosity")</f>
        <v>generosity</v>
      </c>
      <c r="C34" s="5" t="str">
        <f>IFERROR(__xludf.DUMMYFUNCTION("""COMPUTED_VALUE"""),"generosity")</f>
        <v>generosity</v>
      </c>
      <c r="D34" s="5" t="str">
        <f>IFERROR(__xludf.DUMMYFUNCTION("""COMPUTED_VALUE"""),"generosity")</f>
        <v>generosity</v>
      </c>
      <c r="E34" s="5" t="str">
        <f>IFERROR(__xludf.DUMMYFUNCTION("""COMPUTED_VALUE"""),"achievement")</f>
        <v>achievement</v>
      </c>
      <c r="G34" s="5" t="str">
        <f>IFERROR(__xludf.DUMMYFUNCTION("""COMPUTED_VALUE"""),"generosity")</f>
        <v>generosity</v>
      </c>
      <c r="H34" s="5" t="str">
        <f>IFERROR(__xludf.DUMMYFUNCTION("""COMPUTED_VALUE"""),"generosity")</f>
        <v>generosity</v>
      </c>
      <c r="I34" s="5" t="str">
        <f>IFERROR(__xludf.DUMMYFUNCTION("""COMPUTED_VALUE"""),"generosity")</f>
        <v>generosity</v>
      </c>
      <c r="J34" s="5" t="str">
        <f>IFERROR(__xludf.DUMMYFUNCTION("""COMPUTED_VALUE"""),"generosity")</f>
        <v>generosity</v>
      </c>
      <c r="K34" s="5" t="str">
        <f>IFERROR(__xludf.DUMMYFUNCTION("""COMPUTED_VALUE"""),"sympathy")</f>
        <v>sympathy</v>
      </c>
      <c r="L34" s="5" t="str">
        <f>IFERROR(__xludf.DUMMYFUNCTION("""COMPUTED_VALUE"""),"generosity")</f>
        <v>generosity</v>
      </c>
      <c r="M34" s="5" t="str">
        <f>IFERROR(__xludf.DUMMYFUNCTION("""COMPUTED_VALUE"""),"generosity")</f>
        <v>generosity</v>
      </c>
      <c r="N34" s="5" t="str">
        <f>IFERROR(__xludf.DUMMYFUNCTION("""COMPUTED_VALUE"""),"achievement")</f>
        <v>achievement</v>
      </c>
      <c r="O34" s="5" t="str">
        <f>IFERROR(__xludf.DUMMYFUNCTION("""COMPUTED_VALUE"""),"achievement")</f>
        <v>achievement</v>
      </c>
      <c r="P34" s="2" t="s">
        <v>141</v>
      </c>
    </row>
    <row r="35">
      <c r="B35" s="5" t="str">
        <f>IFERROR(__xludf.DUMMYFUNCTION("""COMPUTED_VALUE"""),"reluctant")</f>
        <v>reluctant</v>
      </c>
      <c r="C35" s="5" t="str">
        <f>IFERROR(__xludf.DUMMYFUNCTION("""COMPUTED_VALUE"""),"reluctant")</f>
        <v>reluctant</v>
      </c>
      <c r="D35" s="5" t="str">
        <f>IFERROR(__xludf.DUMMYFUNCTION("""COMPUTED_VALUE"""),"reluctant")</f>
        <v>reluctant</v>
      </c>
      <c r="E35" s="5" t="str">
        <f>IFERROR(__xludf.DUMMYFUNCTION("""COMPUTED_VALUE"""),"flexible")</f>
        <v>flexible</v>
      </c>
      <c r="G35" s="5" t="str">
        <f>IFERROR(__xludf.DUMMYFUNCTION("""COMPUTED_VALUE"""),"reluctant")</f>
        <v>reluctant</v>
      </c>
      <c r="H35" s="5" t="str">
        <f>IFERROR(__xludf.DUMMYFUNCTION("""COMPUTED_VALUE"""),"reluctant")</f>
        <v>reluctant</v>
      </c>
      <c r="I35" s="5" t="str">
        <f>IFERROR(__xludf.DUMMYFUNCTION("""COMPUTED_VALUE"""),"reluctant")</f>
        <v>reluctant</v>
      </c>
      <c r="J35" s="5" t="str">
        <f>IFERROR(__xludf.DUMMYFUNCTION("""COMPUTED_VALUE"""),"reluctant")</f>
        <v>reluctant</v>
      </c>
      <c r="K35" s="5" t="str">
        <f>IFERROR(__xludf.DUMMYFUNCTION("""COMPUTED_VALUE"""),"reluctant")</f>
        <v>reluctant</v>
      </c>
      <c r="L35" s="5" t="str">
        <f>IFERROR(__xludf.DUMMYFUNCTION("""COMPUTED_VALUE"""),"reluctant")</f>
        <v>reluctant</v>
      </c>
      <c r="M35" s="5" t="str">
        <f>IFERROR(__xludf.DUMMYFUNCTION("""COMPUTED_VALUE"""),"reluctant")</f>
        <v>reluctant</v>
      </c>
      <c r="N35" s="5" t="str">
        <f>IFERROR(__xludf.DUMMYFUNCTION("""COMPUTED_VALUE"""),"hopeful")</f>
        <v>hopeful</v>
      </c>
      <c r="O35" s="5" t="str">
        <f>IFERROR(__xludf.DUMMYFUNCTION("""COMPUTED_VALUE"""),"reluctant")</f>
        <v>reluctant</v>
      </c>
      <c r="P35" s="2" t="s">
        <v>143</v>
      </c>
    </row>
    <row r="36">
      <c r="B36" s="5" t="str">
        <f>IFERROR(__xludf.DUMMYFUNCTION("""COMPUTED_VALUE"""),"attention")</f>
        <v>attention</v>
      </c>
      <c r="C36" s="5" t="str">
        <f>IFERROR(__xludf.DUMMYFUNCTION("""COMPUTED_VALUE"""),"attention")</f>
        <v>attention</v>
      </c>
      <c r="D36" s="5" t="str">
        <f>IFERROR(__xludf.DUMMYFUNCTION("""COMPUTED_VALUE"""),"attention")</f>
        <v>attention</v>
      </c>
      <c r="E36" s="5" t="str">
        <f>IFERROR(__xludf.DUMMYFUNCTION("""COMPUTED_VALUE"""),"attention")</f>
        <v>attention</v>
      </c>
      <c r="G36" s="5" t="str">
        <f>IFERROR(__xludf.DUMMYFUNCTION("""COMPUTED_VALUE"""),"attention")</f>
        <v>attention</v>
      </c>
      <c r="H36" s="5" t="str">
        <f>IFERROR(__xludf.DUMMYFUNCTION("""COMPUTED_VALUE"""),"attention")</f>
        <v>attention</v>
      </c>
      <c r="I36" s="5" t="str">
        <f>IFERROR(__xludf.DUMMYFUNCTION("""COMPUTED_VALUE"""),"attention")</f>
        <v>attention</v>
      </c>
      <c r="J36" s="5" t="str">
        <f>IFERROR(__xludf.DUMMYFUNCTION("""COMPUTED_VALUE"""),"attention")</f>
        <v>attention</v>
      </c>
      <c r="K36" s="5" t="str">
        <f>IFERROR(__xludf.DUMMYFUNCTION("""COMPUTED_VALUE"""),"attention")</f>
        <v>attention</v>
      </c>
      <c r="L36" s="5" t="str">
        <f>IFERROR(__xludf.DUMMYFUNCTION("""COMPUTED_VALUE"""),"attention")</f>
        <v>attention</v>
      </c>
      <c r="M36" s="5" t="str">
        <f>IFERROR(__xludf.DUMMYFUNCTION("""COMPUTED_VALUE"""),"attention")</f>
        <v>attention</v>
      </c>
      <c r="N36" s="5" t="str">
        <f>IFERROR(__xludf.DUMMYFUNCTION("""COMPUTED_VALUE"""),"attention")</f>
        <v>attention</v>
      </c>
      <c r="O36" s="5" t="str">
        <f>IFERROR(__xludf.DUMMYFUNCTION("""COMPUTED_VALUE"""),"attention")</f>
        <v>attention</v>
      </c>
      <c r="P36" s="2" t="s">
        <v>147</v>
      </c>
    </row>
    <row r="37">
      <c r="A37" s="7" t="s">
        <v>152</v>
      </c>
      <c r="B37" s="6">
        <f t="array" ref="B37">SUM(IF(B2:B36 = P2:P36, 1, 0))</f>
        <v>31</v>
      </c>
      <c r="C37" s="6">
        <f t="array" ref="C37">SUM(IF(C2:C36 = P2:P36, 1, 0))</f>
        <v>34</v>
      </c>
      <c r="D37" s="5">
        <f t="array" ref="D37">SUM(IF(D2:D36 = P2:P36, 1, 0))</f>
        <v>31</v>
      </c>
      <c r="E37" s="8">
        <f t="array" ref="E37">SUM(IF(E2:E36 = P2:P36, 1, 0))</f>
        <v>29</v>
      </c>
      <c r="F37" s="6"/>
      <c r="G37" s="8">
        <f t="array" ref="G37">SUM(IF(G2:G36 = P2:P36, 1, 0))</f>
        <v>35</v>
      </c>
      <c r="H37" s="5">
        <f t="array" ref="H37">SUM(IF(H2:H36 = P2:P36, 1, 0))</f>
        <v>35</v>
      </c>
      <c r="I37" s="8">
        <f t="array" ref="I37">SUM(IF(I2:I36 = P2:P36, 1, 0))</f>
        <v>34</v>
      </c>
      <c r="J37" s="8">
        <f t="array" ref="J37">SUM(IF(J2:J36 = P2:P36, 1, 0))</f>
        <v>33</v>
      </c>
      <c r="K37" s="8">
        <f t="array" ref="K37">SUM(IF(K2:K36 = P2:P36, 1, 0))</f>
        <v>33</v>
      </c>
      <c r="L37" s="5">
        <f t="array" ref="L37">SUM(IF(L2:L36 = P2:P36, 1, 0))</f>
        <v>29</v>
      </c>
      <c r="M37" s="8">
        <f t="array" ref="M37">SUM(IF(M2:M36 = P2:P36, 1, 0))</f>
        <v>32</v>
      </c>
      <c r="N37" s="8">
        <f t="array" ref="N37">SUM(IF(N2:N36 = P2:P36, 1, 0))</f>
        <v>24</v>
      </c>
      <c r="O37" s="5">
        <f t="array" ref="O37">SUM(IF(O2:O36 = P2:P36, 1, 0))</f>
        <v>22</v>
      </c>
      <c r="P37" s="2">
        <v>35.0</v>
      </c>
    </row>
    <row r="38">
      <c r="A38" s="2" t="s">
        <v>153</v>
      </c>
      <c r="B38" s="5">
        <f>B37/P37</f>
        <v>0.8857142857</v>
      </c>
      <c r="C38" s="9">
        <f>C37/P37</f>
        <v>0.9714285714</v>
      </c>
      <c r="D38" s="9">
        <f>D37/P37</f>
        <v>0.8857142857</v>
      </c>
      <c r="E38" s="9">
        <f>E37/P37</f>
        <v>0.8285714286</v>
      </c>
      <c r="F38" s="9"/>
      <c r="G38" s="9">
        <f>G37/P37</f>
        <v>1</v>
      </c>
      <c r="H38" s="9">
        <f>H37/P37</f>
        <v>1</v>
      </c>
      <c r="I38" s="9">
        <f>I37/P37</f>
        <v>0.9714285714</v>
      </c>
      <c r="J38" s="9">
        <f>J37/P37</f>
        <v>0.9428571429</v>
      </c>
      <c r="K38" s="9">
        <f>K37/P37</f>
        <v>0.9428571429</v>
      </c>
      <c r="L38" s="9">
        <f>L37/P37</f>
        <v>0.8285714286</v>
      </c>
      <c r="M38" s="9">
        <f>M37/P37</f>
        <v>0.9142857143</v>
      </c>
      <c r="N38" s="9">
        <f>N37/P37</f>
        <v>0.6857142857</v>
      </c>
      <c r="O38" s="9">
        <f>O37/P37</f>
        <v>0.6285714286</v>
      </c>
      <c r="P38" s="9"/>
    </row>
    <row r="39">
      <c r="A39" s="2" t="s">
        <v>154</v>
      </c>
      <c r="B39" s="5">
        <f t="array" ref="B39">SUM(IF(B2:B11 = P2:P11, 1, 0))/10</f>
        <v>0.8</v>
      </c>
      <c r="C39" s="10">
        <f t="array" ref="C39">SUM(IF(C2:C11 = P2:P11, 1, 0))/10</f>
        <v>0.9</v>
      </c>
      <c r="D39" s="5">
        <f t="array" ref="D39">SUM(IF(D2:D11 = P2:P11, 1, 0))/10</f>
        <v>0.7</v>
      </c>
      <c r="E39" s="10">
        <f t="array" ref="E39">SUM(IF(E2:E11 = P2:P11, 1, 0))/10</f>
        <v>0.9</v>
      </c>
      <c r="G39" s="10">
        <f t="array" ref="G39">SUM(IF(G2:G11 = P2:P11, 1, 0))/10</f>
        <v>1</v>
      </c>
      <c r="H39" s="10">
        <f t="array" ref="H39">SUM(IF(H2:H11 = P2:P11, 1, 0))/10</f>
        <v>1</v>
      </c>
      <c r="I39" s="10">
        <f t="array" ref="I39">SUM(IF(I2:I11 = P2:P11, 1, 0))/10</f>
        <v>1</v>
      </c>
      <c r="J39" s="10">
        <f t="array" ref="J39">SUM(IF(J2:J11 = P2:P11, 1, 0))/10</f>
        <v>0.8</v>
      </c>
      <c r="K39" s="5">
        <f t="array" ref="K39">SUM(IF(K2:K11 = P2:P11, 1, 0))/10</f>
        <v>0.9</v>
      </c>
      <c r="L39" s="5">
        <f t="array" ref="L39">SUM(IF(L2:L11 = P2:P11, 1, 0))/10</f>
        <v>0.6</v>
      </c>
      <c r="M39" s="5">
        <f t="array" ref="M39">SUM(IF(M2:M11 = P2:P11, 1, 0))/10</f>
        <v>0.9</v>
      </c>
      <c r="N39" s="5">
        <f t="array" ref="N39">SUM(IF(N2:N11 = P2:P11, 1, 0))/10</f>
        <v>0.6</v>
      </c>
      <c r="O39" s="5">
        <f t="array" ref="O39">SUM(IF(O2:O11 = P2:P11, 1, 0))/10</f>
        <v>0.4</v>
      </c>
    </row>
    <row r="40">
      <c r="A40" s="2" t="s">
        <v>155</v>
      </c>
      <c r="B40" s="10">
        <f t="array" ref="B40">SUM(IF(B15:B24 = P15:P24, 1, 0))/10</f>
        <v>0.9</v>
      </c>
      <c r="C40" s="10">
        <f t="array" ref="C40">SUM(IF(C15:C24 = P15:P24, 1, 0))/10</f>
        <v>1</v>
      </c>
      <c r="D40" s="10">
        <f t="array" ref="D40">SUM(IF(D15:D24 = P15:P24, 1, 0))/10</f>
        <v>0.9</v>
      </c>
      <c r="E40" s="10">
        <f t="array" ref="E40">SUM(IF(E15:E24 = P15:P24, 1, 0))/10</f>
        <v>0.8</v>
      </c>
      <c r="F40" s="10"/>
      <c r="G40" s="10">
        <f t="array" ref="G40">SUM(IF(G15:G24 = P15:P24, 1, 0))/10</f>
        <v>1</v>
      </c>
      <c r="H40" s="10">
        <f t="array" ref="H40">SUM(IF(H15:H24 = P15:P24, 1, 0))/10</f>
        <v>1</v>
      </c>
      <c r="I40" s="10">
        <f t="array" ref="I40">SUM(IF(I15:I24 = P15:P24, 1, 0))/10</f>
        <v>0.9</v>
      </c>
      <c r="J40" s="10">
        <f t="array" ref="J40">SUM(IF(J15:J24 = P15:P24, 1, 0))/10</f>
        <v>1</v>
      </c>
      <c r="K40" s="10">
        <f t="array" ref="K40">SUM(IF(K15:K24 = P15:P24, 1, 0))/10</f>
        <v>1</v>
      </c>
      <c r="L40" s="10">
        <f t="array" ref="L40">SUM(IF(L15:L24 =P15:P24, 1, 0))/10</f>
        <v>0.9</v>
      </c>
      <c r="M40" s="10">
        <f t="array" ref="M40">SUM(IF(M15:M24 = P15:P24, 1, 0))/10</f>
        <v>0.9</v>
      </c>
      <c r="N40" s="10">
        <f t="array" ref="N40">SUM(IF(N15:N24 = P15:P24, 1, 0))/10</f>
        <v>0.6</v>
      </c>
      <c r="O40" s="10">
        <f t="array" ref="O40">SUM(IF(O15:O24 = P15:P24, 1, 0))/10</f>
        <v>0.7</v>
      </c>
    </row>
    <row r="41">
      <c r="A41" s="2" t="s">
        <v>156</v>
      </c>
      <c r="B41" s="10">
        <f t="array" ref="B41">SUM(IF(B27:B36 = P27:P36, 1, 0))/10</f>
        <v>0.9</v>
      </c>
      <c r="C41" s="10">
        <f t="array" ref="C41">SUM(IF(C27:C36 = P27:P36, 1, 0))/10</f>
        <v>1</v>
      </c>
      <c r="D41" s="10">
        <f t="array" ref="D41">SUM(IF(D27:D36 = P27:P36, 1, 0))/10</f>
        <v>1</v>
      </c>
      <c r="E41" s="10">
        <f t="array" ref="E41">SUM(IF(E27:E36 = P27:P36, 1, 0))/10</f>
        <v>0.7</v>
      </c>
      <c r="F41" s="10"/>
      <c r="G41" s="10">
        <f t="array" ref="G41">SUM(IF(G27:G36 = P27:P36, 1, 0))/10</f>
        <v>1</v>
      </c>
      <c r="H41" s="10">
        <f t="array" ref="H41">SUM(IF(H27:H36 = P27:P36, 1, 0))/10</f>
        <v>1</v>
      </c>
      <c r="I41" s="10">
        <f t="array" ref="I41">SUM(IF(I27:I36 = P27:P36, 1, 0))/10</f>
        <v>1</v>
      </c>
      <c r="J41" s="10">
        <f t="array" ref="J41">SUM(IF(J27:J36 = P27:P36, 1, 0))/10</f>
        <v>1</v>
      </c>
      <c r="K41" s="10">
        <f t="array" ref="K41">SUM(IF(K27:K36 = P27:P36, 1, 0))/10</f>
        <v>0.9</v>
      </c>
      <c r="L41" s="10">
        <f t="array" ref="L41">SUM(IF(L27:L36 = P27:P36, 1, 0))/10</f>
        <v>0.9</v>
      </c>
      <c r="M41" s="10">
        <f t="array" ref="M41">SUM(IF(M27:M36 = P27:P36, 1, 0))/10</f>
        <v>0.9</v>
      </c>
      <c r="N41" s="10">
        <f t="array" ref="N41">SUM(IF(N27:N36 = P27:P36, 1, 0))/10</f>
        <v>0.7</v>
      </c>
      <c r="O41" s="10">
        <f t="array" ref="O41">SUM(IF(O27:O36 = P27:P36, 1, 0))/10</f>
        <v>0.6</v>
      </c>
    </row>
    <row r="42">
      <c r="A42" s="2" t="s">
        <v>157</v>
      </c>
      <c r="B42" s="2">
        <v>3.0</v>
      </c>
      <c r="C42" s="2">
        <v>0.0</v>
      </c>
      <c r="D42" s="2">
        <v>1.0</v>
      </c>
      <c r="E42" s="2">
        <v>0.0</v>
      </c>
      <c r="G42" s="2">
        <v>1.0</v>
      </c>
      <c r="H42" s="2">
        <v>0.0</v>
      </c>
      <c r="I42" s="2">
        <v>0.0</v>
      </c>
      <c r="J42" s="2">
        <v>1.0</v>
      </c>
      <c r="K42" s="2">
        <v>1.0</v>
      </c>
      <c r="L42" s="2">
        <v>0.0</v>
      </c>
      <c r="M42" s="2">
        <v>3.0</v>
      </c>
      <c r="N42" s="2">
        <v>0.0</v>
      </c>
      <c r="O42" s="2">
        <v>0.0</v>
      </c>
    </row>
    <row r="43">
      <c r="A43" s="2" t="s">
        <v>158</v>
      </c>
      <c r="B43" s="2" t="s">
        <v>159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  <c r="G2" s="2"/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31</v>
      </c>
    </row>
    <row r="7">
      <c r="A7" s="2" t="s">
        <v>34</v>
      </c>
      <c r="B7" s="2" t="s">
        <v>35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11" t="s">
        <v>93</v>
      </c>
      <c r="C22" s="2" t="s">
        <v>94</v>
      </c>
      <c r="D22" s="2" t="s">
        <v>95</v>
      </c>
      <c r="E22" s="2" t="s">
        <v>96</v>
      </c>
      <c r="F22" s="2" t="s">
        <v>96</v>
      </c>
      <c r="G22" s="2" t="s">
        <v>160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12" t="s">
        <v>104</v>
      </c>
      <c r="D24" s="2" t="s">
        <v>105</v>
      </c>
      <c r="E24" s="1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14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12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13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93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13" t="s">
        <v>12</v>
      </c>
      <c r="C3" s="13" t="s">
        <v>13</v>
      </c>
      <c r="D3" s="13" t="s">
        <v>14</v>
      </c>
      <c r="E3" s="13" t="s">
        <v>15</v>
      </c>
      <c r="F3" s="14" t="s">
        <v>12</v>
      </c>
      <c r="G3" s="2" t="s">
        <v>161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35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15" t="s">
        <v>55</v>
      </c>
      <c r="C11" s="2" t="s">
        <v>56</v>
      </c>
      <c r="D11" s="2" t="s">
        <v>57</v>
      </c>
      <c r="E11" s="2" t="s">
        <v>58</v>
      </c>
      <c r="F11" s="2" t="s">
        <v>58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93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100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15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95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100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131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138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119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93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11" t="s">
        <v>138</v>
      </c>
      <c r="C34" s="2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93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3.0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95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</row>
    <row r="6">
      <c r="A6" s="2" t="s">
        <v>28</v>
      </c>
      <c r="B6" s="2" t="s">
        <v>29</v>
      </c>
      <c r="C6" s="2" t="s">
        <v>30</v>
      </c>
      <c r="D6" s="16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93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7.88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162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  <c r="G15" s="2"/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17" t="s">
        <v>81</v>
      </c>
      <c r="E19" s="2" t="s">
        <v>82</v>
      </c>
      <c r="F19" s="2" t="s">
        <v>81</v>
      </c>
      <c r="G19" s="2" t="s">
        <v>163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17" t="s">
        <v>90</v>
      </c>
      <c r="D21" s="2" t="s">
        <v>91</v>
      </c>
      <c r="E21" s="2" t="s">
        <v>75</v>
      </c>
      <c r="F21" s="2" t="s">
        <v>90</v>
      </c>
      <c r="G21" s="2" t="s">
        <v>164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93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16" t="s">
        <v>110</v>
      </c>
      <c r="D27" s="2" t="s">
        <v>111</v>
      </c>
      <c r="E27" s="2" t="s">
        <v>23</v>
      </c>
      <c r="F27" s="2" t="s">
        <v>109</v>
      </c>
      <c r="G27" s="2" t="s">
        <v>165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18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139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18" t="s">
        <v>147</v>
      </c>
    </row>
  </sheetData>
  <mergeCells count="3">
    <mergeCell ref="B1:E1"/>
    <mergeCell ref="B14:E14"/>
    <mergeCell ref="B26:E26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9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9" t="s">
        <v>14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42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95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124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17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17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</v>
      </c>
    </row>
    <row r="4">
      <c r="A4" s="2" t="s">
        <v>17</v>
      </c>
      <c r="B4" s="12" t="s">
        <v>18</v>
      </c>
      <c r="C4" s="2" t="s">
        <v>19</v>
      </c>
      <c r="D4" s="2" t="s">
        <v>20</v>
      </c>
      <c r="E4" s="2" t="s">
        <v>21</v>
      </c>
      <c r="F4" s="2" t="s">
        <v>20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42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1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166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12" t="s">
        <v>95</v>
      </c>
      <c r="E22" s="2" t="s">
        <v>96</v>
      </c>
      <c r="F22" s="2" t="s">
        <v>93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71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14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141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8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14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24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32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40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45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56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68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74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80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84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89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93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98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109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120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124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138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25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4.63"/>
  </cols>
  <sheetData>
    <row r="1">
      <c r="A1" s="1" t="s">
        <v>0</v>
      </c>
      <c r="B1" s="1" t="s">
        <v>1</v>
      </c>
      <c r="F1" s="2" t="s">
        <v>2</v>
      </c>
      <c r="G1" s="2" t="s">
        <v>3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</row>
    <row r="4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23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31</v>
      </c>
    </row>
    <row r="7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36</v>
      </c>
    </row>
    <row r="8">
      <c r="A8" s="2" t="s">
        <v>39</v>
      </c>
      <c r="B8" s="2" t="s">
        <v>40</v>
      </c>
      <c r="C8" s="2" t="s">
        <v>41</v>
      </c>
      <c r="D8" s="2" t="s">
        <v>42</v>
      </c>
      <c r="E8" s="2" t="s">
        <v>43</v>
      </c>
      <c r="F8" s="2" t="s">
        <v>42</v>
      </c>
    </row>
    <row r="9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48</v>
      </c>
    </row>
    <row r="10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s">
        <v>51</v>
      </c>
    </row>
    <row r="11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55</v>
      </c>
    </row>
    <row r="14">
      <c r="A14" s="1" t="s">
        <v>59</v>
      </c>
      <c r="B14" s="1" t="s">
        <v>1</v>
      </c>
    </row>
    <row r="15">
      <c r="A15" s="2" t="s">
        <v>60</v>
      </c>
      <c r="B15" s="2" t="s">
        <v>61</v>
      </c>
      <c r="C15" s="2" t="s">
        <v>62</v>
      </c>
      <c r="D15" s="2" t="s">
        <v>63</v>
      </c>
      <c r="E15" s="2" t="s">
        <v>64</v>
      </c>
      <c r="F15" s="2" t="s">
        <v>61</v>
      </c>
    </row>
    <row r="16">
      <c r="A16" s="2" t="s">
        <v>65</v>
      </c>
      <c r="B16" s="2" t="s">
        <v>66</v>
      </c>
      <c r="C16" s="2" t="s">
        <v>67</v>
      </c>
      <c r="D16" s="2" t="s">
        <v>68</v>
      </c>
      <c r="E16" s="2" t="s">
        <v>69</v>
      </c>
      <c r="F16" s="2" t="s">
        <v>67</v>
      </c>
    </row>
    <row r="17">
      <c r="A17" s="2" t="s">
        <v>70</v>
      </c>
      <c r="B17" s="2" t="s">
        <v>50</v>
      </c>
      <c r="C17" s="2" t="s">
        <v>68</v>
      </c>
      <c r="D17" s="2" t="s">
        <v>71</v>
      </c>
      <c r="E17" s="2" t="s">
        <v>72</v>
      </c>
      <c r="F17" s="2" t="s">
        <v>72</v>
      </c>
    </row>
    <row r="18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77</v>
      </c>
      <c r="F18" s="2" t="s">
        <v>76</v>
      </c>
    </row>
    <row r="19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81</v>
      </c>
    </row>
    <row r="20">
      <c r="A20" s="2" t="s">
        <v>83</v>
      </c>
      <c r="B20" s="2" t="s">
        <v>84</v>
      </c>
      <c r="C20" s="2" t="s">
        <v>85</v>
      </c>
      <c r="D20" s="2" t="s">
        <v>86</v>
      </c>
      <c r="E20" s="2" t="s">
        <v>87</v>
      </c>
      <c r="F20" s="2" t="s">
        <v>87</v>
      </c>
    </row>
    <row r="21">
      <c r="A21" s="2" t="s">
        <v>88</v>
      </c>
      <c r="B21" s="2" t="s">
        <v>89</v>
      </c>
      <c r="C21" s="2" t="s">
        <v>90</v>
      </c>
      <c r="D21" s="2" t="s">
        <v>91</v>
      </c>
      <c r="E21" s="2" t="s">
        <v>75</v>
      </c>
      <c r="F21" s="2" t="s">
        <v>90</v>
      </c>
    </row>
    <row r="22">
      <c r="A22" s="2" t="s">
        <v>92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95</v>
      </c>
    </row>
    <row r="23">
      <c r="A23" s="2" t="s">
        <v>97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99</v>
      </c>
    </row>
    <row r="24">
      <c r="A24" s="2" t="s">
        <v>102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104</v>
      </c>
    </row>
    <row r="26">
      <c r="A26" s="1" t="s">
        <v>107</v>
      </c>
      <c r="B26" s="1" t="s">
        <v>1</v>
      </c>
    </row>
    <row r="27">
      <c r="A27" s="2" t="s">
        <v>108</v>
      </c>
      <c r="B27" s="2" t="s">
        <v>109</v>
      </c>
      <c r="C27" s="2" t="s">
        <v>110</v>
      </c>
      <c r="D27" s="2" t="s">
        <v>111</v>
      </c>
      <c r="E27" s="2" t="s">
        <v>23</v>
      </c>
      <c r="F27" s="2" t="s">
        <v>23</v>
      </c>
    </row>
    <row r="28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2" t="s">
        <v>114</v>
      </c>
    </row>
    <row r="29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2" t="s">
        <v>121</v>
      </c>
    </row>
    <row r="30">
      <c r="A30" s="2" t="s">
        <v>122</v>
      </c>
      <c r="B30" s="2" t="s">
        <v>66</v>
      </c>
      <c r="C30" s="2" t="s">
        <v>123</v>
      </c>
      <c r="D30" s="2" t="s">
        <v>124</v>
      </c>
      <c r="E30" s="2" t="s">
        <v>71</v>
      </c>
      <c r="F30" s="2" t="s">
        <v>124</v>
      </c>
    </row>
    <row r="31">
      <c r="A31" s="2" t="s">
        <v>125</v>
      </c>
      <c r="B31" s="2" t="s">
        <v>126</v>
      </c>
      <c r="C31" s="2" t="s">
        <v>14</v>
      </c>
      <c r="D31" s="2" t="s">
        <v>21</v>
      </c>
      <c r="E31" s="2" t="s">
        <v>127</v>
      </c>
      <c r="F31" s="2" t="s">
        <v>126</v>
      </c>
    </row>
    <row r="32">
      <c r="A32" s="2" t="s">
        <v>128</v>
      </c>
      <c r="B32" s="2" t="s">
        <v>118</v>
      </c>
      <c r="C32" s="2" t="s">
        <v>129</v>
      </c>
      <c r="D32" s="2" t="s">
        <v>130</v>
      </c>
      <c r="E32" s="2" t="s">
        <v>131</v>
      </c>
      <c r="F32" s="2" t="s">
        <v>129</v>
      </c>
    </row>
    <row r="33">
      <c r="A33" s="2" t="s">
        <v>132</v>
      </c>
      <c r="B33" s="2" t="s">
        <v>133</v>
      </c>
      <c r="C33" s="2" t="s">
        <v>134</v>
      </c>
      <c r="D33" s="2" t="s">
        <v>135</v>
      </c>
      <c r="E33" s="2" t="s">
        <v>136</v>
      </c>
      <c r="F33" s="2" t="s">
        <v>135</v>
      </c>
    </row>
    <row r="34">
      <c r="A34" s="2" t="s">
        <v>137</v>
      </c>
      <c r="B34" s="2" t="s">
        <v>138</v>
      </c>
      <c r="C34" s="2" t="s">
        <v>139</v>
      </c>
      <c r="D34" s="2" t="s">
        <v>140</v>
      </c>
      <c r="E34" s="2" t="s">
        <v>141</v>
      </c>
      <c r="F34" s="2" t="s">
        <v>138</v>
      </c>
    </row>
    <row r="35">
      <c r="A35" s="2" t="s">
        <v>142</v>
      </c>
      <c r="B35" s="2" t="s">
        <v>119</v>
      </c>
      <c r="C35" s="2" t="s">
        <v>25</v>
      </c>
      <c r="D35" s="2" t="s">
        <v>110</v>
      </c>
      <c r="E35" s="2" t="s">
        <v>143</v>
      </c>
      <c r="F35" s="2" t="s">
        <v>143</v>
      </c>
    </row>
    <row r="36">
      <c r="A36" s="2" t="s">
        <v>144</v>
      </c>
      <c r="B36" s="2" t="s">
        <v>145</v>
      </c>
      <c r="C36" s="2" t="s">
        <v>146</v>
      </c>
      <c r="D36" s="2" t="s">
        <v>147</v>
      </c>
      <c r="E36" s="2" t="s">
        <v>20</v>
      </c>
      <c r="F36" s="2" t="s">
        <v>147</v>
      </c>
    </row>
  </sheetData>
  <mergeCells count="3">
    <mergeCell ref="B1:E1"/>
    <mergeCell ref="B14:E14"/>
    <mergeCell ref="B26:E26"/>
  </mergeCells>
  <drawing r:id="rId1"/>
</worksheet>
</file>