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HelixWAMP\Welder_Head\Calcs\"/>
    </mc:Choice>
  </mc:AlternateContent>
  <xr:revisionPtr revIDLastSave="0" documentId="13_ncr:1_{50B078D5-DB9B-4E5B-BF98-5520A61D76FB}" xr6:coauthVersionLast="36" xr6:coauthVersionMax="36" xr10:uidLastSave="{00000000-0000-0000-0000-000000000000}"/>
  <bookViews>
    <workbookView xWindow="0" yWindow="1200" windowWidth="19920" windowHeight="10943" activeTab="1" xr2:uid="{5A7BED5F-D3CD-4341-93E3-80FD8862F180}"/>
  </bookViews>
  <sheets>
    <sheet name="Swing_Arm_Torque" sheetId="1" r:id="rId1"/>
    <sheet name="Resistance Calc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H5" i="2"/>
  <c r="H4" i="2"/>
  <c r="G4" i="2"/>
  <c r="H3" i="2"/>
  <c r="G3" i="2"/>
  <c r="E5" i="2"/>
  <c r="E4" i="2"/>
  <c r="E3" i="2"/>
  <c r="F4" i="1" l="1"/>
  <c r="F3" i="1"/>
  <c r="D5" i="1"/>
  <c r="E5" i="1" s="1"/>
  <c r="E10" i="1" s="1"/>
  <c r="E3" i="1"/>
  <c r="D4" i="1"/>
  <c r="E4" i="1" s="1"/>
  <c r="D3" i="1"/>
  <c r="D10" i="1" l="1"/>
  <c r="F5" i="1"/>
  <c r="F10" i="1" s="1"/>
</calcChain>
</file>

<file path=xl/sharedStrings.xml><?xml version="1.0" encoding="utf-8"?>
<sst xmlns="http://schemas.openxmlformats.org/spreadsheetml/2006/main" count="23" uniqueCount="22">
  <si>
    <t>Description</t>
  </si>
  <si>
    <t>Joint</t>
  </si>
  <si>
    <t>Mass (kg)</t>
  </si>
  <si>
    <t>Small Motor Support</t>
  </si>
  <si>
    <t>CM Dist (mm)</t>
  </si>
  <si>
    <t>1in Tube Stub</t>
  </si>
  <si>
    <t>Tor Req (kg-cm)</t>
  </si>
  <si>
    <t>N-m</t>
  </si>
  <si>
    <t>Weld Head</t>
  </si>
  <si>
    <t>Total</t>
  </si>
  <si>
    <t>N-cm</t>
  </si>
  <si>
    <t>Metal</t>
  </si>
  <si>
    <t>OD (mm)</t>
  </si>
  <si>
    <t>ID (mm)</t>
  </si>
  <si>
    <t>Length (in)</t>
  </si>
  <si>
    <t>Copper</t>
  </si>
  <si>
    <t>Net Area (mm2)</t>
  </si>
  <si>
    <t>Resistance (Ohms)</t>
  </si>
  <si>
    <t>Iron</t>
  </si>
  <si>
    <t>Max Weld Amps</t>
  </si>
  <si>
    <t>V drop</t>
  </si>
  <si>
    <t>Power Loss (I2*r)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</si>
</sst>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0F7F-5535-4AAB-9855-38E5703A3A19}">
  <dimension ref="A1:F10"/>
  <sheetViews>
    <sheetView workbookViewId="0">
      <selection activeCell="D10" sqref="D10"/>
    </sheetView>
  </sheetViews>
  <sheetFormatPr defaultRowHeight="14.25" x14ac:dyDescent="0.45"/>
  <cols>
    <col min="1" max="1" width="18.86328125" customWidth="1"/>
    <col min="2" max="2" width="13.86328125" style="1" customWidth="1"/>
    <col min="3" max="3" width="15.6640625" style="1" customWidth="1"/>
    <col min="4" max="4" width="14.06640625" style="1" customWidth="1"/>
    <col min="5" max="5" width="16.53125" style="1" customWidth="1"/>
    <col min="6" max="6" width="14.265625" style="1" bestFit="1" customWidth="1"/>
  </cols>
  <sheetData>
    <row r="1" spans="1:6" x14ac:dyDescent="0.45">
      <c r="A1" t="s">
        <v>0</v>
      </c>
      <c r="B1" s="1" t="s">
        <v>2</v>
      </c>
      <c r="C1" s="1" t="s">
        <v>4</v>
      </c>
      <c r="D1" s="1" t="s">
        <v>6</v>
      </c>
      <c r="E1" s="1" t="s">
        <v>7</v>
      </c>
      <c r="F1" s="1" t="s">
        <v>10</v>
      </c>
    </row>
    <row r="2" spans="1:6" x14ac:dyDescent="0.45">
      <c r="A2" t="s">
        <v>1</v>
      </c>
      <c r="B2" s="1">
        <v>0</v>
      </c>
      <c r="C2" s="1">
        <v>0</v>
      </c>
    </row>
    <row r="3" spans="1:6" x14ac:dyDescent="0.45">
      <c r="A3" t="s">
        <v>3</v>
      </c>
      <c r="B3" s="1">
        <v>0.128</v>
      </c>
      <c r="C3" s="1">
        <v>55</v>
      </c>
      <c r="D3" s="1">
        <f>B3*(C3/10)</f>
        <v>0.70399999999999996</v>
      </c>
      <c r="E3" s="2">
        <f>D3*0.0980665</f>
        <v>6.9038816000000003E-2</v>
      </c>
      <c r="F3" s="2">
        <f>D3*9.80665</f>
        <v>6.9038815999999992</v>
      </c>
    </row>
    <row r="4" spans="1:6" x14ac:dyDescent="0.45">
      <c r="A4" t="s">
        <v>5</v>
      </c>
      <c r="B4" s="1">
        <v>0.13600000000000001</v>
      </c>
      <c r="C4" s="1">
        <v>100</v>
      </c>
      <c r="D4" s="1">
        <f>B4*(C4/10)</f>
        <v>1.36</v>
      </c>
      <c r="E4" s="2">
        <f>D4*0.0980665</f>
        <v>0.13337044000000001</v>
      </c>
      <c r="F4" s="2">
        <f t="shared" ref="F4:F5" si="0">D4*9.80665</f>
        <v>13.337044000000001</v>
      </c>
    </row>
    <row r="5" spans="1:6" x14ac:dyDescent="0.45">
      <c r="A5" t="s">
        <v>8</v>
      </c>
      <c r="B5" s="1">
        <v>6.8000000000000005E-2</v>
      </c>
      <c r="C5" s="1">
        <v>150</v>
      </c>
      <c r="D5" s="1">
        <f>B5*(C5/10)</f>
        <v>1.02</v>
      </c>
      <c r="E5" s="2">
        <f>D5*0.0980665</f>
        <v>0.10002783</v>
      </c>
      <c r="F5" s="2">
        <f t="shared" si="0"/>
        <v>10.002782999999999</v>
      </c>
    </row>
    <row r="6" spans="1:6" x14ac:dyDescent="0.45">
      <c r="E6" s="2"/>
      <c r="F6" s="2"/>
    </row>
    <row r="7" spans="1:6" x14ac:dyDescent="0.45">
      <c r="E7" s="2"/>
      <c r="F7" s="2"/>
    </row>
    <row r="8" spans="1:6" x14ac:dyDescent="0.45">
      <c r="E8" s="2"/>
      <c r="F8" s="2"/>
    </row>
    <row r="9" spans="1:6" x14ac:dyDescent="0.45">
      <c r="E9" s="2"/>
      <c r="F9" s="2"/>
    </row>
    <row r="10" spans="1:6" x14ac:dyDescent="0.45">
      <c r="A10" t="s">
        <v>9</v>
      </c>
      <c r="D10" s="1">
        <f>SUM(D3:D9)</f>
        <v>3.0840000000000001</v>
      </c>
      <c r="E10" s="2">
        <f>SUM(E3:E9)</f>
        <v>0.30243708600000002</v>
      </c>
      <c r="F10" s="2">
        <f>SUM(F3:F9)</f>
        <v>30.243708599999998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21A4-4259-4628-B05C-B206E44AB653}">
  <dimension ref="A1:H5"/>
  <sheetViews>
    <sheetView tabSelected="1" workbookViewId="0">
      <selection activeCell="B13" sqref="B13"/>
    </sheetView>
  </sheetViews>
  <sheetFormatPr defaultRowHeight="14.25" x14ac:dyDescent="0.45"/>
  <cols>
    <col min="1" max="1" width="16.73046875" customWidth="1"/>
    <col min="2" max="2" width="12.06640625" customWidth="1"/>
    <col min="5" max="5" width="13.86328125" customWidth="1"/>
    <col min="6" max="6" width="16.53125" customWidth="1"/>
    <col min="8" max="8" width="18.9296875" customWidth="1"/>
  </cols>
  <sheetData>
    <row r="1" spans="1:8" x14ac:dyDescent="0.45">
      <c r="A1" t="s">
        <v>19</v>
      </c>
      <c r="B1">
        <v>100</v>
      </c>
    </row>
    <row r="2" spans="1:8" x14ac:dyDescent="0.45">
      <c r="A2" t="s">
        <v>11</v>
      </c>
      <c r="B2" t="s">
        <v>14</v>
      </c>
      <c r="C2" s="1" t="s">
        <v>12</v>
      </c>
      <c r="D2" s="1" t="s">
        <v>13</v>
      </c>
      <c r="E2" t="s">
        <v>16</v>
      </c>
      <c r="F2" t="s">
        <v>17</v>
      </c>
      <c r="G2" t="s">
        <v>20</v>
      </c>
      <c r="H2" t="s">
        <v>21</v>
      </c>
    </row>
    <row r="3" spans="1:8" x14ac:dyDescent="0.45">
      <c r="A3" t="s">
        <v>15</v>
      </c>
      <c r="B3">
        <v>24</v>
      </c>
      <c r="C3" s="1">
        <v>10</v>
      </c>
      <c r="D3" s="1">
        <v>0</v>
      </c>
      <c r="E3" s="3">
        <f>3.14159*(C3*C3/4-D3*D3/4)</f>
        <v>78.539749999999998</v>
      </c>
      <c r="F3">
        <v>1.3271999999999999E-4</v>
      </c>
      <c r="G3">
        <f>$B$1*F3</f>
        <v>1.3271999999999999E-2</v>
      </c>
      <c r="H3">
        <f>$B$1*$B$1*F3</f>
        <v>1.3271999999999999</v>
      </c>
    </row>
    <row r="4" spans="1:8" x14ac:dyDescent="0.45">
      <c r="A4" t="s">
        <v>18</v>
      </c>
      <c r="B4">
        <v>24</v>
      </c>
      <c r="C4" s="1">
        <v>25.4</v>
      </c>
      <c r="D4" s="1">
        <v>20.57</v>
      </c>
      <c r="E4" s="3">
        <f>3.14159*(C4*C4/4-D4*D4/4)</f>
        <v>174.38581245224995</v>
      </c>
      <c r="F4">
        <v>3.9500000000000001E-4</v>
      </c>
      <c r="G4">
        <f t="shared" ref="G4:G5" si="0">$B$1*F4</f>
        <v>3.95E-2</v>
      </c>
      <c r="H4">
        <f t="shared" ref="H4:H5" si="1">$B$1*$B$1*F4</f>
        <v>3.95</v>
      </c>
    </row>
    <row r="5" spans="1:8" x14ac:dyDescent="0.45">
      <c r="A5" t="s">
        <v>18</v>
      </c>
      <c r="B5">
        <v>24</v>
      </c>
      <c r="C5" s="1">
        <v>14.9</v>
      </c>
      <c r="D5" s="1">
        <v>0</v>
      </c>
      <c r="E5" s="3">
        <f>3.14159*(C5*C5/4-D5*D5/4)</f>
        <v>174.366098975</v>
      </c>
      <c r="F5">
        <v>3.9500000000000001E-4</v>
      </c>
      <c r="G5">
        <f t="shared" si="0"/>
        <v>3.95E-2</v>
      </c>
      <c r="H5">
        <f t="shared" si="1"/>
        <v>3.95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Swing_Arm_Torque</vt:lpstr>
      <vt:lpstr>Resistance Calcs</vt:lpstr>
    </vt:vector>
  </TitlesOfParts>
  <Company>New York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2022-04-20T03:15:37Z</dcterms:created>
  <dcterms:modified xsi:type="dcterms:W3CDTF">2022-04-25T10:13:13Z</dcterms:modified>
</cp:coreProperties>
</file>