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Tube_Frame_Printer\Powder Coat Booth\"/>
    </mc:Choice>
  </mc:AlternateContent>
  <xr:revisionPtr revIDLastSave="0" documentId="13_ncr:1_{5175BCC3-0EDB-4CA3-8FDD-0DAD5BAA6177}" xr6:coauthVersionLast="36" xr6:coauthVersionMax="36" xr10:uidLastSave="{00000000-0000-0000-0000-000000000000}"/>
  <bookViews>
    <workbookView xWindow="0" yWindow="3000" windowWidth="28800" windowHeight="12383" activeTab="1" xr2:uid="{A454B465-B9F8-4B4B-91C6-3CC93ABF52B8}"/>
  </bookViews>
  <sheets>
    <sheet name="Sheet1" sheetId="1" r:id="rId1"/>
    <sheet name="Stud Cu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2" l="1"/>
  <c r="L24" i="2"/>
  <c r="L26" i="2"/>
  <c r="J27" i="2"/>
  <c r="L22" i="2"/>
  <c r="L17" i="2"/>
  <c r="L20" i="2"/>
  <c r="V10" i="2" l="1"/>
  <c r="K10" i="2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U5" i="2"/>
  <c r="K5" i="2"/>
  <c r="L5" i="2" s="1"/>
  <c r="M5" i="2" s="1"/>
  <c r="N5" i="2" s="1"/>
  <c r="O5" i="2" s="1"/>
  <c r="P5" i="2" s="1"/>
  <c r="Q5" i="2" s="1"/>
  <c r="R5" i="2" s="1"/>
  <c r="S5" i="2" s="1"/>
  <c r="T5" i="2" s="1"/>
  <c r="U6" i="2"/>
  <c r="T8" i="2"/>
  <c r="U8" i="2" s="1"/>
  <c r="T7" i="2"/>
  <c r="K9" i="2"/>
  <c r="L9" i="2" s="1"/>
  <c r="M9" i="2" s="1"/>
  <c r="N9" i="2" s="1"/>
  <c r="O9" i="2" s="1"/>
  <c r="P9" i="2" s="1"/>
  <c r="Q9" i="2" s="1"/>
  <c r="R9" i="2" s="1"/>
  <c r="S9" i="2" s="1"/>
  <c r="T9" i="2" s="1"/>
  <c r="K8" i="2"/>
  <c r="L8" i="2" s="1"/>
  <c r="M8" i="2" s="1"/>
  <c r="N8" i="2" s="1"/>
  <c r="O8" i="2" s="1"/>
  <c r="P8" i="2" s="1"/>
  <c r="Q8" i="2" s="1"/>
  <c r="R8" i="2" s="1"/>
  <c r="S8" i="2" s="1"/>
  <c r="K7" i="2"/>
  <c r="L7" i="2" s="1"/>
  <c r="M7" i="2" s="1"/>
  <c r="N7" i="2" s="1"/>
  <c r="O7" i="2" s="1"/>
  <c r="P7" i="2" s="1"/>
  <c r="Q7" i="2" s="1"/>
  <c r="R7" i="2" s="1"/>
  <c r="S7" i="2" s="1"/>
  <c r="L6" i="2"/>
  <c r="M6" i="2" s="1"/>
  <c r="N6" i="2" s="1"/>
  <c r="O6" i="2" s="1"/>
  <c r="P6" i="2" s="1"/>
  <c r="Q6" i="2" s="1"/>
  <c r="R6" i="2" s="1"/>
  <c r="S6" i="2" s="1"/>
  <c r="T6" i="2" s="1"/>
  <c r="K4" i="2"/>
  <c r="L4" i="2" s="1"/>
  <c r="M4" i="2" s="1"/>
  <c r="N4" i="2" s="1"/>
  <c r="O4" i="2" s="1"/>
  <c r="P4" i="2" s="1"/>
  <c r="Q4" i="2" s="1"/>
  <c r="R4" i="2" s="1"/>
  <c r="S4" i="2" s="1"/>
  <c r="T4" i="2" s="1"/>
  <c r="L3" i="2"/>
  <c r="M3" i="2" s="1"/>
  <c r="N3" i="2" s="1"/>
  <c r="O3" i="2" s="1"/>
  <c r="P3" i="2" s="1"/>
  <c r="Q3" i="2" s="1"/>
  <c r="R3" i="2" s="1"/>
  <c r="S3" i="2" s="1"/>
  <c r="T3" i="2" s="1"/>
  <c r="U7" i="2"/>
  <c r="K3" i="2"/>
  <c r="C25" i="2" l="1"/>
  <c r="C24" i="2"/>
  <c r="H11" i="2"/>
  <c r="D23" i="1" l="1"/>
  <c r="D22" i="1"/>
  <c r="D21" i="1"/>
  <c r="D20" i="1"/>
  <c r="F14" i="1"/>
  <c r="G14" i="1" s="1"/>
  <c r="E14" i="1"/>
  <c r="B7" i="1"/>
  <c r="F11" i="1"/>
  <c r="F12" i="1"/>
  <c r="F13" i="1"/>
  <c r="G13" i="1"/>
  <c r="G15" i="1" s="1"/>
  <c r="G19" i="1" s="1"/>
  <c r="G12" i="1"/>
  <c r="G11" i="1"/>
</calcChain>
</file>

<file path=xl/sharedStrings.xml><?xml version="1.0" encoding="utf-8"?>
<sst xmlns="http://schemas.openxmlformats.org/spreadsheetml/2006/main" count="107" uniqueCount="72">
  <si>
    <t>Description</t>
  </si>
  <si>
    <t>Index</t>
  </si>
  <si>
    <t>Name</t>
  </si>
  <si>
    <t>qty</t>
  </si>
  <si>
    <t>cost Each (AED)</t>
  </si>
  <si>
    <t>Cost Each ($)</t>
  </si>
  <si>
    <t>Extended Costs</t>
  </si>
  <si>
    <t>304 SS Sheet</t>
  </si>
  <si>
    <t>Insulated Panel BOM</t>
  </si>
  <si>
    <t>4x8 ss sheet</t>
  </si>
  <si>
    <t>Rockwool Ins</t>
  </si>
  <si>
    <t>1.2x.6 m sheet</t>
  </si>
  <si>
    <t>AED to USD</t>
  </si>
  <si>
    <t>Sheetmetal studs</t>
  </si>
  <si>
    <t>3m x 100mm x 35mm</t>
  </si>
  <si>
    <t>Rivets</t>
  </si>
  <si>
    <t>5mm rivets</t>
  </si>
  <si>
    <t>Rivet Costs/1000</t>
  </si>
  <si>
    <t>Rivet Costs $/each</t>
  </si>
  <si>
    <t>Complete Build</t>
  </si>
  <si>
    <t>Number of Panels</t>
  </si>
  <si>
    <t>Total Qty</t>
  </si>
  <si>
    <t>Total Cost $</t>
  </si>
  <si>
    <t>1.2x.6 m x 50mm sheet</t>
  </si>
  <si>
    <t>item</t>
  </si>
  <si>
    <t>Count</t>
  </si>
  <si>
    <t>Length</t>
  </si>
  <si>
    <t>Qty</t>
  </si>
  <si>
    <t>Walls - sides</t>
  </si>
  <si>
    <t>Walls - back</t>
  </si>
  <si>
    <t>Walls End Cap Sides</t>
  </si>
  <si>
    <t>Walls End Cap Back</t>
  </si>
  <si>
    <t>Panel - Door</t>
  </si>
  <si>
    <t>End Cap - Door</t>
  </si>
  <si>
    <t>Panel - TNB</t>
  </si>
  <si>
    <t>End Cap - TNB</t>
  </si>
  <si>
    <t>Hole</t>
  </si>
  <si>
    <t>Distance</t>
  </si>
  <si>
    <t>Description - Studs</t>
  </si>
  <si>
    <t>Spacing</t>
  </si>
  <si>
    <t>Hole Punch Parameters</t>
  </si>
  <si>
    <t>Left</t>
  </si>
  <si>
    <t>X</t>
  </si>
  <si>
    <t>Y</t>
  </si>
  <si>
    <t>Absolute Poisition XY = 0.0</t>
  </si>
  <si>
    <t>Right</t>
  </si>
  <si>
    <t>Delta</t>
  </si>
  <si>
    <t>y</t>
  </si>
  <si>
    <t>Drill Positions =&gt;  Y coordinate</t>
  </si>
  <si>
    <t>Last Hole</t>
  </si>
  <si>
    <t>Verified</t>
  </si>
  <si>
    <t>CNC</t>
  </si>
  <si>
    <t>DP CNC</t>
  </si>
  <si>
    <t>Done</t>
  </si>
  <si>
    <t>Panels Required</t>
  </si>
  <si>
    <t>Back Wall with Fan</t>
  </si>
  <si>
    <t>Back Wall Short with Fan</t>
  </si>
  <si>
    <t>Back Wall Cover</t>
  </si>
  <si>
    <t>Back Wall Cover Short</t>
  </si>
  <si>
    <t>Shiny Side</t>
  </si>
  <si>
    <t>Side Walls</t>
  </si>
  <si>
    <t>Side Walls Door Support</t>
  </si>
  <si>
    <t>Side Walls Short</t>
  </si>
  <si>
    <t>Top</t>
  </si>
  <si>
    <t>Top Short</t>
  </si>
  <si>
    <t>Door</t>
  </si>
  <si>
    <t>Door Short</t>
  </si>
  <si>
    <t>Location</t>
  </si>
  <si>
    <t>Back</t>
  </si>
  <si>
    <t>Side</t>
  </si>
  <si>
    <t>Bottom</t>
  </si>
  <si>
    <t>Bottom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</si>
</sst>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2" applyBorder="1" applyAlignment="1">
      <alignment horizontal="center"/>
    </xf>
    <xf numFmtId="0" fontId="2" fillId="2" borderId="0" xfId="2"/>
    <xf numFmtId="0" fontId="3" fillId="3" borderId="1" xfId="3" applyBorder="1" applyAlignment="1">
      <alignment horizontal="center"/>
    </xf>
    <xf numFmtId="0" fontId="3" fillId="3" borderId="0" xfId="3"/>
    <xf numFmtId="0" fontId="0" fillId="0" borderId="2" xfId="0" applyBorder="1" applyAlignment="1">
      <alignment horizontal="center"/>
    </xf>
    <xf numFmtId="0" fontId="3" fillId="3" borderId="1" xfId="3" applyBorder="1"/>
    <xf numFmtId="0" fontId="2" fillId="2" borderId="1" xfId="2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54CB-3A16-474E-86BA-F9E39CB1329A}">
  <dimension ref="A5:G23"/>
  <sheetViews>
    <sheetView workbookViewId="0">
      <selection activeCell="D14" sqref="D14"/>
    </sheetView>
  </sheetViews>
  <sheetFormatPr defaultRowHeight="14.25" x14ac:dyDescent="0.45"/>
  <cols>
    <col min="1" max="1" width="16.1328125" customWidth="1"/>
    <col min="2" max="2" width="15.265625" customWidth="1"/>
    <col min="3" max="3" width="19.6640625" customWidth="1"/>
    <col min="4" max="4" width="14" customWidth="1"/>
    <col min="5" max="5" width="13.59765625" customWidth="1"/>
    <col min="6" max="6" width="16.86328125" customWidth="1"/>
    <col min="7" max="7" width="12.53125" customWidth="1"/>
  </cols>
  <sheetData>
    <row r="5" spans="1:7" x14ac:dyDescent="0.45">
      <c r="A5" t="s">
        <v>12</v>
      </c>
      <c r="B5">
        <v>3.67</v>
      </c>
    </row>
    <row r="6" spans="1:7" x14ac:dyDescent="0.45">
      <c r="A6" t="s">
        <v>17</v>
      </c>
      <c r="B6">
        <v>53</v>
      </c>
    </row>
    <row r="7" spans="1:7" x14ac:dyDescent="0.45">
      <c r="A7" t="s">
        <v>18</v>
      </c>
      <c r="B7">
        <f>B6/1000</f>
        <v>5.2999999999999999E-2</v>
      </c>
    </row>
    <row r="9" spans="1:7" x14ac:dyDescent="0.45">
      <c r="A9" t="s">
        <v>8</v>
      </c>
    </row>
    <row r="10" spans="1:7" x14ac:dyDescent="0.45">
      <c r="A10" t="s">
        <v>1</v>
      </c>
      <c r="B10" t="s">
        <v>2</v>
      </c>
      <c r="C10" t="s">
        <v>0</v>
      </c>
      <c r="D10" t="s">
        <v>3</v>
      </c>
      <c r="E10" t="s">
        <v>4</v>
      </c>
      <c r="F10" t="s">
        <v>5</v>
      </c>
      <c r="G10" t="s">
        <v>6</v>
      </c>
    </row>
    <row r="11" spans="1:7" x14ac:dyDescent="0.45">
      <c r="A11">
        <v>1</v>
      </c>
      <c r="B11" t="s">
        <v>7</v>
      </c>
      <c r="C11" t="s">
        <v>9</v>
      </c>
      <c r="D11">
        <v>2</v>
      </c>
      <c r="E11">
        <v>300</v>
      </c>
      <c r="F11" s="1">
        <f>E11/$B$5</f>
        <v>81.743869209809262</v>
      </c>
      <c r="G11" s="1">
        <f>D11*F11</f>
        <v>163.48773841961852</v>
      </c>
    </row>
    <row r="12" spans="1:7" x14ac:dyDescent="0.45">
      <c r="A12">
        <v>2</v>
      </c>
      <c r="B12" t="s">
        <v>10</v>
      </c>
      <c r="C12" t="s">
        <v>23</v>
      </c>
      <c r="D12">
        <v>4</v>
      </c>
      <c r="E12">
        <v>35</v>
      </c>
      <c r="F12" s="1">
        <f>E12/$B$5</f>
        <v>9.5367847411444142</v>
      </c>
      <c r="G12" s="2">
        <f>F12*D12</f>
        <v>38.147138964577657</v>
      </c>
    </row>
    <row r="13" spans="1:7" x14ac:dyDescent="0.45">
      <c r="A13">
        <v>3</v>
      </c>
      <c r="B13" t="s">
        <v>13</v>
      </c>
      <c r="C13" t="s">
        <v>14</v>
      </c>
      <c r="D13">
        <v>4</v>
      </c>
      <c r="E13">
        <v>35</v>
      </c>
      <c r="F13" s="1">
        <f>E13/$B$5</f>
        <v>9.5367847411444142</v>
      </c>
      <c r="G13" s="2">
        <f>F13*D13</f>
        <v>38.147138964577657</v>
      </c>
    </row>
    <row r="14" spans="1:7" x14ac:dyDescent="0.45">
      <c r="A14">
        <v>4</v>
      </c>
      <c r="B14" t="s">
        <v>15</v>
      </c>
      <c r="C14" t="s">
        <v>16</v>
      </c>
      <c r="D14">
        <v>150</v>
      </c>
      <c r="E14">
        <f>$B$7</f>
        <v>5.2999999999999999E-2</v>
      </c>
      <c r="F14" s="1">
        <f>E14/$B$5</f>
        <v>1.444141689373297E-2</v>
      </c>
      <c r="G14" s="2">
        <f>F14*D14</f>
        <v>2.1662125340599454</v>
      </c>
    </row>
    <row r="15" spans="1:7" x14ac:dyDescent="0.45">
      <c r="G15" s="2">
        <f>SUM(G11:G14)</f>
        <v>241.9482288828338</v>
      </c>
    </row>
    <row r="18" spans="1:7" x14ac:dyDescent="0.45">
      <c r="A18" t="s">
        <v>19</v>
      </c>
    </row>
    <row r="19" spans="1:7" x14ac:dyDescent="0.45">
      <c r="B19" t="s">
        <v>20</v>
      </c>
      <c r="C19">
        <v>10</v>
      </c>
      <c r="D19" t="s">
        <v>21</v>
      </c>
      <c r="F19" t="s">
        <v>22</v>
      </c>
      <c r="G19" s="2">
        <f>C19*G15</f>
        <v>2419.4822888283379</v>
      </c>
    </row>
    <row r="20" spans="1:7" x14ac:dyDescent="0.45">
      <c r="A20">
        <v>1</v>
      </c>
      <c r="B20" t="s">
        <v>7</v>
      </c>
      <c r="C20" t="s">
        <v>9</v>
      </c>
      <c r="D20">
        <f>D11*$C$19</f>
        <v>20</v>
      </c>
    </row>
    <row r="21" spans="1:7" x14ac:dyDescent="0.45">
      <c r="A21">
        <v>2</v>
      </c>
      <c r="B21" t="s">
        <v>10</v>
      </c>
      <c r="C21" t="s">
        <v>11</v>
      </c>
      <c r="D21">
        <f t="shared" ref="D21:D23" si="0">D12*$C$19</f>
        <v>40</v>
      </c>
    </row>
    <row r="22" spans="1:7" x14ac:dyDescent="0.45">
      <c r="A22">
        <v>3</v>
      </c>
      <c r="B22" t="s">
        <v>13</v>
      </c>
      <c r="C22" t="s">
        <v>14</v>
      </c>
      <c r="D22">
        <f t="shared" si="0"/>
        <v>40</v>
      </c>
    </row>
    <row r="23" spans="1:7" x14ac:dyDescent="0.45">
      <c r="A23">
        <v>4</v>
      </c>
      <c r="B23" t="s">
        <v>15</v>
      </c>
      <c r="C23" t="s">
        <v>16</v>
      </c>
      <c r="D23">
        <f t="shared" si="0"/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4C1B-06C2-428A-97EE-4F989D2C4F61}">
  <dimension ref="A1:W27"/>
  <sheetViews>
    <sheetView tabSelected="1" workbookViewId="0">
      <selection activeCell="E13" sqref="E13:L27"/>
    </sheetView>
  </sheetViews>
  <sheetFormatPr defaultRowHeight="14.25" x14ac:dyDescent="0.45"/>
  <cols>
    <col min="1" max="1" width="4.46484375" customWidth="1"/>
    <col min="2" max="2" width="17.06640625" customWidth="1"/>
    <col min="3" max="3" width="6.6640625" customWidth="1"/>
    <col min="4" max="4" width="4.6640625" customWidth="1"/>
    <col min="5" max="5" width="7.86328125" customWidth="1"/>
    <col min="6" max="6" width="7.3984375" customWidth="1"/>
    <col min="7" max="7" width="7.86328125" customWidth="1"/>
    <col min="8" max="8" width="5.73046875" customWidth="1"/>
    <col min="9" max="9" width="8.86328125" customWidth="1"/>
    <col min="10" max="22" width="8" customWidth="1"/>
    <col min="23" max="23" width="6.73046875" customWidth="1"/>
  </cols>
  <sheetData>
    <row r="1" spans="1:23" x14ac:dyDescent="0.45">
      <c r="D1" s="13" t="s">
        <v>36</v>
      </c>
      <c r="E1" s="13"/>
      <c r="F1" s="13"/>
      <c r="G1" s="13"/>
      <c r="I1" t="s">
        <v>52</v>
      </c>
      <c r="J1" t="s">
        <v>48</v>
      </c>
      <c r="W1" t="s">
        <v>50</v>
      </c>
    </row>
    <row r="2" spans="1:23" x14ac:dyDescent="0.45">
      <c r="A2" s="5" t="s">
        <v>24</v>
      </c>
      <c r="B2" s="5" t="s">
        <v>38</v>
      </c>
      <c r="C2" s="5" t="s">
        <v>26</v>
      </c>
      <c r="D2" s="5" t="s">
        <v>25</v>
      </c>
      <c r="E2" s="5" t="s">
        <v>39</v>
      </c>
      <c r="F2" s="5" t="s">
        <v>49</v>
      </c>
      <c r="G2" s="5" t="s">
        <v>37</v>
      </c>
      <c r="H2" s="5" t="s">
        <v>27</v>
      </c>
      <c r="I2" s="5" t="s">
        <v>53</v>
      </c>
      <c r="J2" s="4">
        <v>1</v>
      </c>
      <c r="K2" s="4">
        <v>2</v>
      </c>
      <c r="L2" s="4">
        <v>3</v>
      </c>
      <c r="M2" s="4">
        <v>4</v>
      </c>
      <c r="N2" s="4">
        <v>5</v>
      </c>
      <c r="O2" s="4">
        <v>6</v>
      </c>
      <c r="P2" s="4">
        <v>7</v>
      </c>
      <c r="Q2" s="4">
        <v>8</v>
      </c>
      <c r="R2" s="4">
        <v>9</v>
      </c>
      <c r="S2" s="4">
        <v>10</v>
      </c>
      <c r="T2" s="4">
        <v>11</v>
      </c>
      <c r="U2" s="4">
        <v>12</v>
      </c>
      <c r="V2" s="4">
        <v>13</v>
      </c>
      <c r="W2" s="4" t="s">
        <v>51</v>
      </c>
    </row>
    <row r="3" spans="1:23" s="9" customFormat="1" x14ac:dyDescent="0.45">
      <c r="A3" s="8">
        <v>1</v>
      </c>
      <c r="B3" s="8" t="s">
        <v>28</v>
      </c>
      <c r="C3" s="8">
        <v>2080</v>
      </c>
      <c r="D3" s="8">
        <v>11</v>
      </c>
      <c r="E3" s="8">
        <v>205.2</v>
      </c>
      <c r="F3" s="8">
        <v>205.2</v>
      </c>
      <c r="G3" s="8">
        <v>2052</v>
      </c>
      <c r="H3" s="8">
        <v>10</v>
      </c>
      <c r="I3" s="8" t="s">
        <v>47</v>
      </c>
      <c r="J3" s="8">
        <v>0</v>
      </c>
      <c r="K3" s="8">
        <f>J3+$E3</f>
        <v>205.2</v>
      </c>
      <c r="L3" s="8">
        <f t="shared" ref="L3:S3" si="0">K3+$E3</f>
        <v>410.4</v>
      </c>
      <c r="M3" s="8">
        <f t="shared" si="0"/>
        <v>615.59999999999991</v>
      </c>
      <c r="N3" s="8">
        <f t="shared" si="0"/>
        <v>820.8</v>
      </c>
      <c r="O3" s="8">
        <f t="shared" si="0"/>
        <v>1026</v>
      </c>
      <c r="P3" s="8">
        <f t="shared" si="0"/>
        <v>1231.2</v>
      </c>
      <c r="Q3" s="8">
        <f t="shared" si="0"/>
        <v>1436.4</v>
      </c>
      <c r="R3" s="8">
        <f t="shared" si="0"/>
        <v>1641.6000000000001</v>
      </c>
      <c r="S3" s="8">
        <f t="shared" si="0"/>
        <v>1846.8000000000002</v>
      </c>
      <c r="T3" s="11">
        <f t="shared" ref="T3:T4" si="1">S3+F3</f>
        <v>2052</v>
      </c>
      <c r="U3" s="11"/>
      <c r="V3" s="11"/>
      <c r="W3" s="11"/>
    </row>
    <row r="4" spans="1:23" s="9" customFormat="1" x14ac:dyDescent="0.45">
      <c r="A4" s="8">
        <v>2</v>
      </c>
      <c r="B4" s="8" t="s">
        <v>29</v>
      </c>
      <c r="C4" s="8">
        <v>2080</v>
      </c>
      <c r="D4" s="8">
        <v>11</v>
      </c>
      <c r="E4" s="8">
        <v>205.2</v>
      </c>
      <c r="F4" s="8">
        <v>205.2</v>
      </c>
      <c r="G4" s="8">
        <v>2052</v>
      </c>
      <c r="H4" s="8">
        <v>5</v>
      </c>
      <c r="I4" s="8" t="s">
        <v>47</v>
      </c>
      <c r="J4" s="8">
        <v>0</v>
      </c>
      <c r="K4" s="8">
        <f t="shared" ref="K4:S4" si="2">J4+$E4</f>
        <v>205.2</v>
      </c>
      <c r="L4" s="8">
        <f t="shared" si="2"/>
        <v>410.4</v>
      </c>
      <c r="M4" s="8">
        <f t="shared" si="2"/>
        <v>615.59999999999991</v>
      </c>
      <c r="N4" s="8">
        <f t="shared" si="2"/>
        <v>820.8</v>
      </c>
      <c r="O4" s="8">
        <f t="shared" si="2"/>
        <v>1026</v>
      </c>
      <c r="P4" s="8">
        <f t="shared" si="2"/>
        <v>1231.2</v>
      </c>
      <c r="Q4" s="8">
        <f t="shared" si="2"/>
        <v>1436.4</v>
      </c>
      <c r="R4" s="8">
        <f t="shared" si="2"/>
        <v>1641.6000000000001</v>
      </c>
      <c r="S4" s="8">
        <f t="shared" si="2"/>
        <v>1846.8000000000002</v>
      </c>
      <c r="T4" s="11">
        <f t="shared" si="1"/>
        <v>2052</v>
      </c>
      <c r="U4" s="11"/>
      <c r="V4" s="11"/>
      <c r="W4" s="11"/>
    </row>
    <row r="5" spans="1:23" s="7" customFormat="1" x14ac:dyDescent="0.45">
      <c r="A5" s="6">
        <v>3</v>
      </c>
      <c r="B5" s="6" t="s">
        <v>30</v>
      </c>
      <c r="C5" s="6">
        <v>2181.6</v>
      </c>
      <c r="D5" s="6">
        <v>12</v>
      </c>
      <c r="E5" s="6">
        <v>200</v>
      </c>
      <c r="F5" s="6">
        <v>151.6</v>
      </c>
      <c r="G5" s="6">
        <v>2151.6</v>
      </c>
      <c r="H5" s="6">
        <v>4</v>
      </c>
      <c r="I5" s="6" t="s">
        <v>47</v>
      </c>
      <c r="J5" s="6">
        <v>0</v>
      </c>
      <c r="K5" s="6">
        <f>F5</f>
        <v>151.6</v>
      </c>
      <c r="L5" s="6">
        <f t="shared" ref="L5:U5" si="3">K5+$E5</f>
        <v>351.6</v>
      </c>
      <c r="M5" s="6">
        <f t="shared" si="3"/>
        <v>551.6</v>
      </c>
      <c r="N5" s="6">
        <f t="shared" si="3"/>
        <v>751.6</v>
      </c>
      <c r="O5" s="6">
        <f t="shared" si="3"/>
        <v>951.6</v>
      </c>
      <c r="P5" s="6">
        <f t="shared" si="3"/>
        <v>1151.5999999999999</v>
      </c>
      <c r="Q5" s="6">
        <f t="shared" si="3"/>
        <v>1351.6</v>
      </c>
      <c r="R5" s="6">
        <f t="shared" si="3"/>
        <v>1551.6</v>
      </c>
      <c r="S5" s="6">
        <f t="shared" si="3"/>
        <v>1751.6</v>
      </c>
      <c r="T5" s="6">
        <f t="shared" si="3"/>
        <v>1951.6</v>
      </c>
      <c r="U5" s="6">
        <f t="shared" si="3"/>
        <v>2151.6</v>
      </c>
      <c r="V5" s="12"/>
      <c r="W5" s="12" t="s">
        <v>43</v>
      </c>
    </row>
    <row r="6" spans="1:23" s="7" customFormat="1" x14ac:dyDescent="0.45">
      <c r="A6" s="6">
        <v>4</v>
      </c>
      <c r="B6" s="6" t="s">
        <v>31</v>
      </c>
      <c r="C6" s="6">
        <v>2160</v>
      </c>
      <c r="D6" s="6">
        <v>12</v>
      </c>
      <c r="E6" s="6">
        <v>200</v>
      </c>
      <c r="F6" s="6">
        <v>130</v>
      </c>
      <c r="G6" s="6">
        <v>2130</v>
      </c>
      <c r="H6" s="6">
        <v>2</v>
      </c>
      <c r="I6" s="6" t="s">
        <v>47</v>
      </c>
      <c r="J6" s="6">
        <v>0</v>
      </c>
      <c r="K6" s="6">
        <v>130</v>
      </c>
      <c r="L6" s="6">
        <f t="shared" ref="L6:U6" si="4">K6+$E6</f>
        <v>330</v>
      </c>
      <c r="M6" s="6">
        <f t="shared" si="4"/>
        <v>530</v>
      </c>
      <c r="N6" s="6">
        <f t="shared" si="4"/>
        <v>730</v>
      </c>
      <c r="O6" s="6">
        <f t="shared" si="4"/>
        <v>930</v>
      </c>
      <c r="P6" s="6">
        <f t="shared" si="4"/>
        <v>1130</v>
      </c>
      <c r="Q6" s="6">
        <f t="shared" si="4"/>
        <v>1330</v>
      </c>
      <c r="R6" s="6">
        <f t="shared" si="4"/>
        <v>1530</v>
      </c>
      <c r="S6" s="6">
        <f t="shared" si="4"/>
        <v>1730</v>
      </c>
      <c r="T6" s="6">
        <f t="shared" si="4"/>
        <v>1930</v>
      </c>
      <c r="U6" s="6">
        <f t="shared" si="4"/>
        <v>2130</v>
      </c>
      <c r="V6" s="12"/>
      <c r="W6" s="12" t="s">
        <v>43</v>
      </c>
    </row>
    <row r="7" spans="1:23" s="7" customFormat="1" x14ac:dyDescent="0.45">
      <c r="A7" s="6">
        <v>5</v>
      </c>
      <c r="B7" s="6" t="s">
        <v>34</v>
      </c>
      <c r="C7" s="6">
        <v>2363.1999999999998</v>
      </c>
      <c r="D7" s="6">
        <v>12</v>
      </c>
      <c r="E7" s="6">
        <v>212.29</v>
      </c>
      <c r="F7" s="6">
        <v>212.29</v>
      </c>
      <c r="G7" s="6">
        <v>2335.19</v>
      </c>
      <c r="H7" s="6">
        <v>10</v>
      </c>
      <c r="I7" s="6" t="s">
        <v>47</v>
      </c>
      <c r="J7" s="6">
        <v>0</v>
      </c>
      <c r="K7" s="6">
        <f t="shared" ref="K7:T8" si="5">J7+$E7</f>
        <v>212.29</v>
      </c>
      <c r="L7" s="6">
        <f t="shared" si="5"/>
        <v>424.58</v>
      </c>
      <c r="M7" s="6">
        <f t="shared" si="5"/>
        <v>636.87</v>
      </c>
      <c r="N7" s="6">
        <f t="shared" si="5"/>
        <v>849.16</v>
      </c>
      <c r="O7" s="6">
        <f t="shared" si="5"/>
        <v>1061.45</v>
      </c>
      <c r="P7" s="6">
        <f t="shared" si="5"/>
        <v>1273.74</v>
      </c>
      <c r="Q7" s="6">
        <f t="shared" si="5"/>
        <v>1486.03</v>
      </c>
      <c r="R7" s="6">
        <f t="shared" si="5"/>
        <v>1698.32</v>
      </c>
      <c r="S7" s="6">
        <f t="shared" si="5"/>
        <v>1910.61</v>
      </c>
      <c r="T7" s="6">
        <f t="shared" si="5"/>
        <v>2122.9</v>
      </c>
      <c r="U7" s="12">
        <f t="shared" ref="U7:U8" si="6">T7+F7</f>
        <v>2335.19</v>
      </c>
      <c r="V7" s="12"/>
      <c r="W7" s="12" t="s">
        <v>43</v>
      </c>
    </row>
    <row r="8" spans="1:23" s="9" customFormat="1" x14ac:dyDescent="0.45">
      <c r="A8" s="8">
        <v>6</v>
      </c>
      <c r="B8" s="8" t="s">
        <v>35</v>
      </c>
      <c r="C8" s="8">
        <v>2181.6</v>
      </c>
      <c r="D8" s="8">
        <v>12</v>
      </c>
      <c r="E8" s="8">
        <v>200</v>
      </c>
      <c r="F8" s="8">
        <v>151.6</v>
      </c>
      <c r="G8" s="8">
        <v>2151.6</v>
      </c>
      <c r="H8" s="8">
        <v>4</v>
      </c>
      <c r="I8" s="8" t="s">
        <v>47</v>
      </c>
      <c r="J8" s="8">
        <v>0</v>
      </c>
      <c r="K8" s="8">
        <f t="shared" ref="K8:S8" si="7">J8+$E8</f>
        <v>200</v>
      </c>
      <c r="L8" s="8">
        <f t="shared" si="7"/>
        <v>400</v>
      </c>
      <c r="M8" s="8">
        <f t="shared" si="7"/>
        <v>600</v>
      </c>
      <c r="N8" s="8">
        <f t="shared" si="7"/>
        <v>800</v>
      </c>
      <c r="O8" s="8">
        <f t="shared" si="7"/>
        <v>1000</v>
      </c>
      <c r="P8" s="8">
        <f t="shared" si="7"/>
        <v>1200</v>
      </c>
      <c r="Q8" s="8">
        <f t="shared" si="7"/>
        <v>1400</v>
      </c>
      <c r="R8" s="8">
        <f t="shared" si="7"/>
        <v>1600</v>
      </c>
      <c r="S8" s="8">
        <f t="shared" si="7"/>
        <v>1800</v>
      </c>
      <c r="T8" s="8">
        <f t="shared" si="5"/>
        <v>2000</v>
      </c>
      <c r="U8" s="11">
        <f t="shared" si="6"/>
        <v>2151.6</v>
      </c>
      <c r="V8" s="11"/>
      <c r="W8" s="11"/>
    </row>
    <row r="9" spans="1:23" s="7" customFormat="1" x14ac:dyDescent="0.45">
      <c r="A9" s="6">
        <v>7</v>
      </c>
      <c r="B9" s="6" t="s">
        <v>32</v>
      </c>
      <c r="C9" s="6">
        <v>2255</v>
      </c>
      <c r="D9" s="6">
        <v>11</v>
      </c>
      <c r="E9" s="6">
        <v>222.7</v>
      </c>
      <c r="F9" s="6">
        <v>222.7</v>
      </c>
      <c r="G9" s="6">
        <v>2227</v>
      </c>
      <c r="H9" s="6">
        <v>5</v>
      </c>
      <c r="I9" s="6" t="s">
        <v>47</v>
      </c>
      <c r="J9" s="6">
        <v>0</v>
      </c>
      <c r="K9" s="6">
        <f t="shared" ref="K9:S9" si="8">J9+$E9</f>
        <v>222.7</v>
      </c>
      <c r="L9" s="6">
        <f t="shared" si="8"/>
        <v>445.4</v>
      </c>
      <c r="M9" s="6">
        <f t="shared" si="8"/>
        <v>668.09999999999991</v>
      </c>
      <c r="N9" s="6">
        <f t="shared" si="8"/>
        <v>890.8</v>
      </c>
      <c r="O9" s="6">
        <f t="shared" si="8"/>
        <v>1113.5</v>
      </c>
      <c r="P9" s="6">
        <f t="shared" si="8"/>
        <v>1336.2</v>
      </c>
      <c r="Q9" s="6">
        <f t="shared" si="8"/>
        <v>1558.9</v>
      </c>
      <c r="R9" s="6">
        <f t="shared" si="8"/>
        <v>1781.6000000000001</v>
      </c>
      <c r="S9" s="6">
        <f t="shared" si="8"/>
        <v>2004.3000000000002</v>
      </c>
      <c r="T9" s="12">
        <f>S9+F9</f>
        <v>2227</v>
      </c>
      <c r="U9" s="12"/>
      <c r="V9" s="12"/>
      <c r="W9" s="12" t="s">
        <v>43</v>
      </c>
    </row>
    <row r="10" spans="1:23" s="7" customFormat="1" x14ac:dyDescent="0.45">
      <c r="A10" s="6">
        <v>8</v>
      </c>
      <c r="B10" s="6" t="s">
        <v>33</v>
      </c>
      <c r="C10" s="6">
        <v>2365.19</v>
      </c>
      <c r="D10" s="6">
        <v>13</v>
      </c>
      <c r="E10" s="6">
        <v>200</v>
      </c>
      <c r="F10" s="6">
        <v>135.19</v>
      </c>
      <c r="G10" s="6">
        <v>2335.19</v>
      </c>
      <c r="H10" s="6">
        <v>2</v>
      </c>
      <c r="I10" s="6" t="s">
        <v>47</v>
      </c>
      <c r="J10" s="6">
        <v>0</v>
      </c>
      <c r="K10" s="6">
        <f>F10</f>
        <v>135.19</v>
      </c>
      <c r="L10" s="6">
        <f t="shared" ref="L10:V10" si="9">K10+$E10</f>
        <v>335.19</v>
      </c>
      <c r="M10" s="6">
        <f t="shared" si="9"/>
        <v>535.19000000000005</v>
      </c>
      <c r="N10" s="6">
        <f t="shared" si="9"/>
        <v>735.19</v>
      </c>
      <c r="O10" s="6">
        <f t="shared" si="9"/>
        <v>935.19</v>
      </c>
      <c r="P10" s="6">
        <f t="shared" si="9"/>
        <v>1135.19</v>
      </c>
      <c r="Q10" s="6">
        <f t="shared" si="9"/>
        <v>1335.19</v>
      </c>
      <c r="R10" s="6">
        <f t="shared" si="9"/>
        <v>1535.19</v>
      </c>
      <c r="S10" s="6">
        <f t="shared" si="9"/>
        <v>1735.19</v>
      </c>
      <c r="T10" s="6">
        <f t="shared" si="9"/>
        <v>1935.19</v>
      </c>
      <c r="U10" s="6">
        <f t="shared" si="9"/>
        <v>2135.19</v>
      </c>
      <c r="V10" s="6">
        <f t="shared" si="9"/>
        <v>2335.19</v>
      </c>
      <c r="W10" s="12" t="s">
        <v>43</v>
      </c>
    </row>
    <row r="11" spans="1:23" x14ac:dyDescent="0.45">
      <c r="A11" s="3"/>
      <c r="B11" s="3"/>
      <c r="C11" s="3"/>
      <c r="D11" s="3"/>
      <c r="E11" s="3"/>
      <c r="F11" s="3"/>
      <c r="G11" s="3"/>
      <c r="H11" s="10">
        <f>SUM(H3:H10)</f>
        <v>42</v>
      </c>
      <c r="I11" s="3"/>
    </row>
    <row r="13" spans="1:23" x14ac:dyDescent="0.45">
      <c r="E13" s="4"/>
      <c r="F13" s="4" t="s">
        <v>54</v>
      </c>
      <c r="G13" s="4"/>
      <c r="H13" s="4"/>
      <c r="I13" s="4" t="s">
        <v>59</v>
      </c>
      <c r="J13" s="4" t="s">
        <v>27</v>
      </c>
      <c r="K13" s="4" t="s">
        <v>67</v>
      </c>
      <c r="L13" s="4"/>
    </row>
    <row r="14" spans="1:23" x14ac:dyDescent="0.45">
      <c r="E14" s="4">
        <v>1</v>
      </c>
      <c r="F14" s="15" t="s">
        <v>55</v>
      </c>
      <c r="G14" s="15"/>
      <c r="H14" s="15"/>
      <c r="I14" s="4"/>
      <c r="J14" s="4">
        <v>1</v>
      </c>
      <c r="K14" s="4" t="s">
        <v>68</v>
      </c>
      <c r="L14" s="4"/>
    </row>
    <row r="15" spans="1:23" x14ac:dyDescent="0.45">
      <c r="E15" s="4">
        <v>2</v>
      </c>
      <c r="F15" s="15" t="s">
        <v>56</v>
      </c>
      <c r="G15" s="15"/>
      <c r="H15" s="15"/>
      <c r="I15" s="4"/>
      <c r="J15" s="4">
        <v>1</v>
      </c>
      <c r="K15" s="4" t="s">
        <v>68</v>
      </c>
      <c r="L15" s="4"/>
    </row>
    <row r="16" spans="1:23" x14ac:dyDescent="0.45">
      <c r="A16" s="14" t="s">
        <v>40</v>
      </c>
      <c r="B16" s="14"/>
      <c r="C16" s="14"/>
      <c r="E16" s="4">
        <v>3</v>
      </c>
      <c r="F16" s="15" t="s">
        <v>57</v>
      </c>
      <c r="G16" s="15"/>
      <c r="H16" s="15"/>
      <c r="I16" s="4"/>
      <c r="J16" s="4">
        <v>1</v>
      </c>
      <c r="K16" s="4" t="s">
        <v>68</v>
      </c>
      <c r="L16" s="4"/>
    </row>
    <row r="17" spans="1:12" x14ac:dyDescent="0.45">
      <c r="A17" s="4" t="s">
        <v>44</v>
      </c>
      <c r="B17" s="4"/>
      <c r="C17" s="4"/>
      <c r="E17" s="4">
        <v>4</v>
      </c>
      <c r="F17" s="15" t="s">
        <v>58</v>
      </c>
      <c r="G17" s="15"/>
      <c r="H17" s="15"/>
      <c r="I17" s="4"/>
      <c r="J17" s="4">
        <v>1</v>
      </c>
      <c r="K17" s="4" t="s">
        <v>68</v>
      </c>
      <c r="L17" s="4">
        <f>SUM(J14:J17)</f>
        <v>4</v>
      </c>
    </row>
    <row r="18" spans="1:12" x14ac:dyDescent="0.45">
      <c r="A18" s="4" t="s">
        <v>41</v>
      </c>
      <c r="B18" s="4" t="s">
        <v>42</v>
      </c>
      <c r="C18" s="4">
        <v>775.47519999999997</v>
      </c>
      <c r="E18" s="4">
        <v>5</v>
      </c>
      <c r="F18" s="15" t="s">
        <v>60</v>
      </c>
      <c r="G18" s="15"/>
      <c r="H18" s="15"/>
      <c r="I18" s="4"/>
      <c r="J18" s="4">
        <v>3</v>
      </c>
      <c r="K18" s="4" t="s">
        <v>69</v>
      </c>
      <c r="L18" s="4"/>
    </row>
    <row r="19" spans="1:12" x14ac:dyDescent="0.45">
      <c r="A19" s="4"/>
      <c r="B19" s="4" t="s">
        <v>43</v>
      </c>
      <c r="C19" s="4">
        <v>57.131</v>
      </c>
      <c r="E19" s="4">
        <v>6</v>
      </c>
      <c r="F19" s="15" t="s">
        <v>61</v>
      </c>
      <c r="G19" s="15"/>
      <c r="H19" s="15"/>
      <c r="I19" s="4"/>
      <c r="J19" s="4">
        <v>1</v>
      </c>
      <c r="K19" s="4" t="s">
        <v>69</v>
      </c>
      <c r="L19" s="4"/>
    </row>
    <row r="20" spans="1:12" x14ac:dyDescent="0.45">
      <c r="A20" s="4"/>
      <c r="B20" s="4"/>
      <c r="C20" s="4"/>
      <c r="E20" s="4">
        <v>7</v>
      </c>
      <c r="F20" s="15" t="s">
        <v>62</v>
      </c>
      <c r="G20" s="15"/>
      <c r="H20" s="15"/>
      <c r="I20" s="4"/>
      <c r="J20" s="4">
        <v>4</v>
      </c>
      <c r="K20" s="4" t="s">
        <v>69</v>
      </c>
      <c r="L20" s="4">
        <f>SUM(J18:J20)</f>
        <v>8</v>
      </c>
    </row>
    <row r="21" spans="1:12" x14ac:dyDescent="0.45">
      <c r="A21" s="4" t="s">
        <v>45</v>
      </c>
      <c r="B21" s="4" t="s">
        <v>42</v>
      </c>
      <c r="C21" s="4">
        <v>902.56880000000001</v>
      </c>
      <c r="E21" s="4">
        <v>8</v>
      </c>
      <c r="F21" s="15" t="s">
        <v>63</v>
      </c>
      <c r="G21" s="15"/>
      <c r="H21" s="15"/>
      <c r="I21" s="4"/>
      <c r="J21" s="4">
        <v>2</v>
      </c>
      <c r="K21" s="4" t="s">
        <v>63</v>
      </c>
      <c r="L21" s="4"/>
    </row>
    <row r="22" spans="1:12" x14ac:dyDescent="0.45">
      <c r="A22" s="4"/>
      <c r="B22" s="4" t="s">
        <v>43</v>
      </c>
      <c r="C22" s="4">
        <v>57.131</v>
      </c>
      <c r="E22" s="4">
        <v>9</v>
      </c>
      <c r="F22" s="15" t="s">
        <v>64</v>
      </c>
      <c r="G22" s="15"/>
      <c r="H22" s="15"/>
      <c r="I22" s="4"/>
      <c r="J22" s="4">
        <v>2</v>
      </c>
      <c r="K22" s="4" t="s">
        <v>63</v>
      </c>
      <c r="L22" s="4">
        <f>SUM(J21:J22)</f>
        <v>4</v>
      </c>
    </row>
    <row r="23" spans="1:12" x14ac:dyDescent="0.45">
      <c r="A23" s="4"/>
      <c r="B23" s="4"/>
      <c r="C23" s="4"/>
      <c r="E23" s="4">
        <v>10</v>
      </c>
      <c r="F23" s="15" t="s">
        <v>65</v>
      </c>
      <c r="G23" s="15"/>
      <c r="H23" s="15"/>
      <c r="I23" s="4"/>
      <c r="J23" s="4">
        <v>2</v>
      </c>
      <c r="K23" s="4" t="s">
        <v>65</v>
      </c>
      <c r="L23" s="4"/>
    </row>
    <row r="24" spans="1:12" x14ac:dyDescent="0.45">
      <c r="A24" s="4" t="s">
        <v>46</v>
      </c>
      <c r="B24" s="4" t="s">
        <v>42</v>
      </c>
      <c r="C24" s="4">
        <f>C21-C18</f>
        <v>127.09360000000004</v>
      </c>
      <c r="E24" s="4">
        <v>11</v>
      </c>
      <c r="F24" s="15" t="s">
        <v>66</v>
      </c>
      <c r="G24" s="15"/>
      <c r="H24" s="15"/>
      <c r="I24" s="4"/>
      <c r="J24" s="4">
        <v>2</v>
      </c>
      <c r="K24" s="4" t="s">
        <v>65</v>
      </c>
      <c r="L24" s="4">
        <f>SUM(J23:J24)</f>
        <v>4</v>
      </c>
    </row>
    <row r="25" spans="1:12" x14ac:dyDescent="0.45">
      <c r="A25" s="4"/>
      <c r="B25" s="4" t="s">
        <v>43</v>
      </c>
      <c r="C25" s="4">
        <f>C22-C19</f>
        <v>0</v>
      </c>
      <c r="E25" s="4">
        <v>12</v>
      </c>
      <c r="F25" s="15" t="s">
        <v>70</v>
      </c>
      <c r="G25" s="15"/>
      <c r="H25" s="15"/>
      <c r="I25" s="4"/>
      <c r="J25" s="4">
        <v>2</v>
      </c>
      <c r="K25" s="4" t="s">
        <v>70</v>
      </c>
      <c r="L25" s="4"/>
    </row>
    <row r="26" spans="1:12" x14ac:dyDescent="0.45">
      <c r="E26" s="4">
        <v>13</v>
      </c>
      <c r="F26" s="15" t="s">
        <v>71</v>
      </c>
      <c r="G26" s="15"/>
      <c r="H26" s="15"/>
      <c r="I26" s="4"/>
      <c r="J26" s="4">
        <v>2</v>
      </c>
      <c r="K26" s="4" t="s">
        <v>70</v>
      </c>
      <c r="L26" s="4">
        <f>SUM(J25:J26)</f>
        <v>4</v>
      </c>
    </row>
    <row r="27" spans="1:12" x14ac:dyDescent="0.45">
      <c r="E27" s="14"/>
      <c r="F27" s="14"/>
      <c r="G27" s="14"/>
      <c r="H27" s="14"/>
      <c r="I27" s="14"/>
      <c r="J27" s="4">
        <f>SUM(J14:J26)</f>
        <v>24</v>
      </c>
      <c r="K27" s="4"/>
      <c r="L27" s="4">
        <f>SUM(L14:L26)</f>
        <v>24</v>
      </c>
    </row>
  </sheetData>
  <mergeCells count="16">
    <mergeCell ref="E27:I27"/>
    <mergeCell ref="D1:G1"/>
    <mergeCell ref="A16:C16"/>
    <mergeCell ref="F26:H26"/>
    <mergeCell ref="F25:H25"/>
    <mergeCell ref="F24:H24"/>
    <mergeCell ref="F23:H23"/>
    <mergeCell ref="F22:H22"/>
    <mergeCell ref="F21:H21"/>
    <mergeCell ref="F20:H20"/>
    <mergeCell ref="F19:H19"/>
    <mergeCell ref="F18:H18"/>
    <mergeCell ref="F17:H17"/>
    <mergeCell ref="F16:H16"/>
    <mergeCell ref="F15:H15"/>
    <mergeCell ref="F14:H14"/>
  </mergeCells>
  <pageMargins left="0.25" right="0.25" top="0.75" bottom="0.75" header="0.3" footer="0.3"/>
  <pageSetup paperSize="8" scale="200" orientation="landscape" r:id="rId1"/>
  <ignoredErrors>
    <ignoredError sqref="T9 U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 Cuts</vt:lpstr>
    </vt:vector>
  </TitlesOfParts>
  <Company>New 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cp:lastPrinted>2023-05-12T11:36:03Z</cp:lastPrinted>
  <dcterms:created xsi:type="dcterms:W3CDTF">2023-04-12T11:01:08Z</dcterms:created>
  <dcterms:modified xsi:type="dcterms:W3CDTF">2023-05-12T11:36:17Z</dcterms:modified>
</cp:coreProperties>
</file>