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ct23\nzopengps\scripts\Suburbs\Code\"/>
    </mc:Choice>
  </mc:AlternateContent>
  <xr:revisionPtr revIDLastSave="0" documentId="13_ncr:1_{0B9F0433-D9B8-482C-8B00-896B513587CE}" xr6:coauthVersionLast="47" xr6:coauthVersionMax="47" xr10:uidLastSave="{00000000-0000-0000-0000-000000000000}"/>
  <bookViews>
    <workbookView xWindow="-23295" yWindow="1440" windowWidth="14040" windowHeight="12090" xr2:uid="{AFAC6D98-48B7-4468-98EF-0A58E9912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2" i="1"/>
  <c r="Q2" i="1"/>
  <c r="P2" i="1"/>
  <c r="N16" i="1"/>
  <c r="N17" i="1"/>
  <c r="N18" i="1"/>
  <c r="P18" i="1" s="1"/>
  <c r="N2" i="1"/>
  <c r="K5" i="1"/>
  <c r="K11" i="1"/>
  <c r="K17" i="1"/>
  <c r="P17" i="1" s="1"/>
  <c r="E11" i="1"/>
  <c r="F11" i="1" s="1"/>
  <c r="E13" i="1"/>
  <c r="F13" i="1" s="1"/>
  <c r="D3" i="1"/>
  <c r="E3" i="1" s="1"/>
  <c r="D4" i="1"/>
  <c r="E4" i="1" s="1"/>
  <c r="F4" i="1" s="1"/>
  <c r="D5" i="1"/>
  <c r="E5" i="1" s="1"/>
  <c r="F5" i="1" s="1"/>
  <c r="D6" i="1"/>
  <c r="E6" i="1" s="1"/>
  <c r="F6" i="1" s="1"/>
  <c r="D7" i="1"/>
  <c r="D8" i="1"/>
  <c r="D9" i="1"/>
  <c r="D10" i="1"/>
  <c r="D11" i="1"/>
  <c r="D12" i="1"/>
  <c r="D13" i="1"/>
  <c r="K13" i="1" s="1"/>
  <c r="D14" i="1"/>
  <c r="E14" i="1" s="1"/>
  <c r="D15" i="1"/>
  <c r="E15" i="1" s="1"/>
  <c r="D16" i="1"/>
  <c r="E16" i="1" s="1"/>
  <c r="F16" i="1" s="1"/>
  <c r="D17" i="1"/>
  <c r="E17" i="1" s="1"/>
  <c r="F17" i="1" s="1"/>
  <c r="D18" i="1"/>
  <c r="E18" i="1" s="1"/>
  <c r="F18" i="1" s="1"/>
  <c r="D2" i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C2" i="1"/>
  <c r="B2" i="1"/>
  <c r="K16" i="1" l="1"/>
  <c r="P16" i="1" s="1"/>
  <c r="K4" i="1"/>
  <c r="G16" i="1"/>
  <c r="H16" i="1" s="1"/>
  <c r="Q18" i="1"/>
  <c r="G4" i="1"/>
  <c r="H4" i="1" s="1"/>
  <c r="K3" i="1"/>
  <c r="K6" i="1"/>
  <c r="G17" i="1"/>
  <c r="H17" i="1" s="1"/>
  <c r="G11" i="1"/>
  <c r="H11" i="1" s="1"/>
  <c r="G5" i="1"/>
  <c r="H5" i="1" s="1"/>
  <c r="J13" i="1"/>
  <c r="J18" i="1"/>
  <c r="G15" i="1"/>
  <c r="G3" i="1"/>
  <c r="J17" i="1"/>
  <c r="G14" i="1"/>
  <c r="G18" i="1"/>
  <c r="H18" i="1" s="1"/>
  <c r="J6" i="1"/>
  <c r="G13" i="1"/>
  <c r="H13" i="1" s="1"/>
  <c r="J5" i="1"/>
  <c r="G6" i="1"/>
  <c r="H6" i="1" s="1"/>
  <c r="E12" i="1"/>
  <c r="G12" i="1" s="1"/>
  <c r="J16" i="1"/>
  <c r="J4" i="1"/>
  <c r="J15" i="1"/>
  <c r="J3" i="1"/>
  <c r="J14" i="1"/>
  <c r="J11" i="1"/>
  <c r="E10" i="1"/>
  <c r="F15" i="1"/>
  <c r="K15" i="1" s="1"/>
  <c r="F3" i="1"/>
  <c r="H3" i="1" s="1"/>
  <c r="E9" i="1"/>
  <c r="F14" i="1"/>
  <c r="K14" i="1" s="1"/>
  <c r="E8" i="1"/>
  <c r="J8" i="1" s="1"/>
  <c r="E2" i="1"/>
  <c r="F2" i="1" s="1"/>
  <c r="E7" i="1"/>
  <c r="F7" i="1" s="1"/>
  <c r="I17" i="1" a="1"/>
  <c r="I6" i="1" a="1"/>
  <c r="I18" i="1" a="1"/>
  <c r="I13" i="1" a="1"/>
  <c r="I5" i="1" a="1"/>
  <c r="I11" i="1" a="1"/>
  <c r="I16" i="1" a="1"/>
  <c r="I4" i="1" a="1"/>
  <c r="I3" i="1" a="1"/>
  <c r="I3" i="1" l="1"/>
  <c r="L3" i="1" s="1"/>
  <c r="I4" i="1"/>
  <c r="L4" i="1" s="1"/>
  <c r="I16" i="1"/>
  <c r="I11" i="1"/>
  <c r="L11" i="1" s="1"/>
  <c r="I5" i="1"/>
  <c r="L5" i="1" s="1"/>
  <c r="I13" i="1"/>
  <c r="L13" i="1" s="1"/>
  <c r="I18" i="1"/>
  <c r="I6" i="1"/>
  <c r="L6" i="1" s="1"/>
  <c r="I17" i="1"/>
  <c r="L16" i="1"/>
  <c r="Q16" i="1" s="1"/>
  <c r="K12" i="1"/>
  <c r="K10" i="1"/>
  <c r="H15" i="1"/>
  <c r="H14" i="1"/>
  <c r="K7" i="1"/>
  <c r="L17" i="1"/>
  <c r="Q17" i="1" s="1"/>
  <c r="M5" i="1"/>
  <c r="N5" i="1" s="1"/>
  <c r="P5" i="1" s="1"/>
  <c r="M13" i="1"/>
  <c r="N13" i="1" s="1"/>
  <c r="P13" i="1" s="1"/>
  <c r="M11" i="1"/>
  <c r="N11" i="1" s="1"/>
  <c r="P11" i="1" s="1"/>
  <c r="G8" i="1"/>
  <c r="G2" i="1"/>
  <c r="H2" i="1" s="1"/>
  <c r="G7" i="1"/>
  <c r="H7" i="1" s="1"/>
  <c r="J10" i="1"/>
  <c r="G10" i="1"/>
  <c r="F9" i="1"/>
  <c r="K9" i="1" s="1"/>
  <c r="G9" i="1"/>
  <c r="J2" i="1"/>
  <c r="J9" i="1"/>
  <c r="F12" i="1"/>
  <c r="H12" i="1" s="1"/>
  <c r="J12" i="1"/>
  <c r="F8" i="1"/>
  <c r="K8" i="1" s="1"/>
  <c r="F10" i="1"/>
  <c r="J7" i="1"/>
  <c r="I15" i="1" a="1"/>
  <c r="I14" i="1" a="1"/>
  <c r="I12" i="1" a="1"/>
  <c r="I7" i="1" a="1"/>
  <c r="I2" i="1" a="1"/>
  <c r="M6" i="1" l="1"/>
  <c r="N6" i="1" s="1"/>
  <c r="P6" i="1" s="1"/>
  <c r="I2" i="1"/>
  <c r="I7" i="1"/>
  <c r="L7" i="1" s="1"/>
  <c r="I12" i="1"/>
  <c r="L12" i="1" s="1"/>
  <c r="I14" i="1"/>
  <c r="L14" i="1" s="1"/>
  <c r="I15" i="1"/>
  <c r="L15" i="1" s="1"/>
  <c r="M14" i="1"/>
  <c r="N14" i="1" s="1"/>
  <c r="P14" i="1" s="1"/>
  <c r="M3" i="1"/>
  <c r="N3" i="1" s="1"/>
  <c r="P3" i="1" s="1"/>
  <c r="M4" i="1"/>
  <c r="N4" i="1" s="1"/>
  <c r="P4" i="1" s="1"/>
  <c r="Q11" i="1"/>
  <c r="Q5" i="1"/>
  <c r="Q13" i="1"/>
  <c r="H8" i="1"/>
  <c r="H10" i="1"/>
  <c r="H9" i="1"/>
  <c r="I10" i="1" a="1"/>
  <c r="I9" i="1" a="1"/>
  <c r="I8" i="1" a="1"/>
  <c r="M15" i="1" l="1"/>
  <c r="N15" i="1" s="1"/>
  <c r="Q15" i="1" s="1"/>
  <c r="Q6" i="1"/>
  <c r="M12" i="1"/>
  <c r="N12" i="1" s="1"/>
  <c r="P12" i="1" s="1"/>
  <c r="M7" i="1"/>
  <c r="N7" i="1" s="1"/>
  <c r="P7" i="1" s="1"/>
  <c r="Q14" i="1"/>
  <c r="I8" i="1"/>
  <c r="L8" i="1" s="1"/>
  <c r="I9" i="1"/>
  <c r="L9" i="1" s="1"/>
  <c r="I10" i="1"/>
  <c r="L10" i="1" s="1"/>
  <c r="M8" i="1"/>
  <c r="N8" i="1" s="1"/>
  <c r="P8" i="1" s="1"/>
  <c r="Q3" i="1"/>
  <c r="Q4" i="1"/>
  <c r="M9" i="1"/>
  <c r="N9" i="1" s="1"/>
  <c r="P9" i="1" s="1"/>
  <c r="M10" i="1" l="1"/>
  <c r="N10" i="1" s="1"/>
  <c r="P10" i="1" s="1"/>
  <c r="Q12" i="1"/>
  <c r="Q7" i="1"/>
  <c r="Q8" i="1"/>
  <c r="Q9" i="1"/>
  <c r="Q10" i="1" l="1"/>
</calcChain>
</file>

<file path=xl/sharedStrings.xml><?xml version="1.0" encoding="utf-8"?>
<sst xmlns="http://schemas.openxmlformats.org/spreadsheetml/2006/main" count="38" uniqueCount="37">
  <si>
    <r>
      <t xml:space="preserve">        </t>
    </r>
    <r>
      <rPr>
        <sz val="11"/>
        <color rgb="FF555555"/>
        <rFont val="Courier New"/>
        <family val="3"/>
      </rPr>
      <t>{</t>
    </r>
    <r>
      <rPr>
        <sz val="11"/>
        <color rgb="FF666666"/>
        <rFont val="Courier New"/>
        <family val="3"/>
      </rPr>
      <t>0x01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0x00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</t>
    </r>
    <r>
      <rPr>
        <sz val="11"/>
        <color rgb="FF555555"/>
        <rFont val="Courier New"/>
        <family val="3"/>
      </rPr>
      <t>catCities,</t>
    </r>
    <r>
      <rPr>
        <sz val="11"/>
        <color rgb="FFBBBBBB"/>
        <rFont val="Courier New"/>
        <family val="3"/>
      </rPr>
      <t xml:space="preserve">        </t>
    </r>
    <r>
      <rPr>
        <sz val="11"/>
        <color rgb="FFBA2121"/>
        <rFont val="Courier New"/>
        <family val="3"/>
      </rPr>
      <t>"Large city (over 10M)"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      </t>
    </r>
    <r>
      <rPr>
        <sz val="11"/>
        <color rgb="FF666666"/>
        <rFont val="Courier New"/>
        <family val="3"/>
      </rPr>
      <t>&amp;</t>
    </r>
    <r>
      <rPr>
        <sz val="11"/>
        <color rgb="FFBBBBBB"/>
        <rFont val="Courier New"/>
        <family val="3"/>
      </rPr>
      <t xml:space="preserve"> </t>
    </r>
    <r>
      <rPr>
        <sz val="11"/>
        <color rgb="FF555555"/>
        <rFont val="Courier New"/>
        <family val="3"/>
      </rPr>
      <t>g_hcurCityMega,</t>
    </r>
    <r>
      <rPr>
        <sz val="11"/>
        <color rgb="FFBBBBBB"/>
        <rFont val="Courier New"/>
        <family val="3"/>
      </rPr>
      <t xml:space="preserve">   </t>
    </r>
    <r>
      <rPr>
        <sz val="11"/>
        <color rgb="FF666666"/>
        <rFont val="Courier New"/>
        <family val="3"/>
      </rPr>
      <t>&amp;</t>
    </r>
    <r>
      <rPr>
        <sz val="11"/>
        <color rgb="FFBBBBBB"/>
        <rFont val="Courier New"/>
        <family val="3"/>
      </rPr>
      <t xml:space="preserve"> </t>
    </r>
    <r>
      <rPr>
        <sz val="11"/>
        <color rgb="FF555555"/>
        <rFont val="Courier New"/>
        <family val="3"/>
      </rPr>
      <t>g_BigCityLabel},</t>
    </r>
  </si>
  <si>
    <r>
      <t xml:space="preserve">        </t>
    </r>
    <r>
      <rPr>
        <sz val="11"/>
        <color rgb="FF555555"/>
        <rFont val="Courier New"/>
        <family val="3"/>
      </rPr>
      <t>{</t>
    </r>
    <r>
      <rPr>
        <sz val="11"/>
        <color rgb="FF666666"/>
        <rFont val="Courier New"/>
        <family val="3"/>
      </rPr>
      <t>0x02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0x00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</t>
    </r>
    <r>
      <rPr>
        <sz val="11"/>
        <color rgb="FF555555"/>
        <rFont val="Courier New"/>
        <family val="3"/>
      </rPr>
      <t>catCities,</t>
    </r>
    <r>
      <rPr>
        <sz val="11"/>
        <color rgb="FFBBBBBB"/>
        <rFont val="Courier New"/>
        <family val="3"/>
      </rPr>
      <t xml:space="preserve">        </t>
    </r>
    <r>
      <rPr>
        <sz val="11"/>
        <color rgb="FFBA2121"/>
        <rFont val="Courier New"/>
        <family val="3"/>
      </rPr>
      <t>"Large city (5-10M)"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         </t>
    </r>
    <r>
      <rPr>
        <sz val="11"/>
        <color rgb="FF666666"/>
        <rFont val="Courier New"/>
        <family val="3"/>
      </rPr>
      <t>&amp;</t>
    </r>
    <r>
      <rPr>
        <sz val="11"/>
        <color rgb="FFBBBBBB"/>
        <rFont val="Courier New"/>
        <family val="3"/>
      </rPr>
      <t xml:space="preserve"> </t>
    </r>
    <r>
      <rPr>
        <sz val="11"/>
        <color rgb="FF555555"/>
        <rFont val="Courier New"/>
        <family val="3"/>
      </rPr>
      <t>g_hcurCityMega,</t>
    </r>
    <r>
      <rPr>
        <sz val="11"/>
        <color rgb="FFBBBBBB"/>
        <rFont val="Courier New"/>
        <family val="3"/>
      </rPr>
      <t xml:space="preserve">   </t>
    </r>
    <r>
      <rPr>
        <sz val="11"/>
        <color rgb="FF666666"/>
        <rFont val="Courier New"/>
        <family val="3"/>
      </rPr>
      <t>&amp;</t>
    </r>
    <r>
      <rPr>
        <sz val="11"/>
        <color rgb="FFBBBBBB"/>
        <rFont val="Courier New"/>
        <family val="3"/>
      </rPr>
      <t xml:space="preserve"> </t>
    </r>
    <r>
      <rPr>
        <sz val="11"/>
        <color rgb="FF555555"/>
        <rFont val="Courier New"/>
        <family val="3"/>
      </rPr>
      <t>g_BigCityLabel},</t>
    </r>
  </si>
  <si>
    <r>
      <t xml:space="preserve">        </t>
    </r>
    <r>
      <rPr>
        <sz val="11"/>
        <color rgb="FF555555"/>
        <rFont val="Courier New"/>
        <family val="3"/>
      </rPr>
      <t>{</t>
    </r>
    <r>
      <rPr>
        <sz val="11"/>
        <color rgb="FF666666"/>
        <rFont val="Courier New"/>
        <family val="3"/>
      </rPr>
      <t>0x03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0x00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</t>
    </r>
    <r>
      <rPr>
        <sz val="11"/>
        <color rgb="FF555555"/>
        <rFont val="Courier New"/>
        <family val="3"/>
      </rPr>
      <t>catCities,</t>
    </r>
    <r>
      <rPr>
        <sz val="11"/>
        <color rgb="FFBBBBBB"/>
        <rFont val="Courier New"/>
        <family val="3"/>
      </rPr>
      <t xml:space="preserve">        </t>
    </r>
    <r>
      <rPr>
        <sz val="11"/>
        <color rgb="FFBA2121"/>
        <rFont val="Courier New"/>
        <family val="3"/>
      </rPr>
      <t>"Large city (2-5M)"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          </t>
    </r>
    <r>
      <rPr>
        <sz val="11"/>
        <color rgb="FF666666"/>
        <rFont val="Courier New"/>
        <family val="3"/>
      </rPr>
      <t>&amp;</t>
    </r>
    <r>
      <rPr>
        <sz val="11"/>
        <color rgb="FFBBBBBB"/>
        <rFont val="Courier New"/>
        <family val="3"/>
      </rPr>
      <t xml:space="preserve"> </t>
    </r>
    <r>
      <rPr>
        <sz val="11"/>
        <color rgb="FF555555"/>
        <rFont val="Courier New"/>
        <family val="3"/>
      </rPr>
      <t>g_hcurCityBig,</t>
    </r>
    <r>
      <rPr>
        <sz val="11"/>
        <color rgb="FFBBBBBB"/>
        <rFont val="Courier New"/>
        <family val="3"/>
      </rPr>
      <t xml:space="preserve">    </t>
    </r>
    <r>
      <rPr>
        <sz val="11"/>
        <color rgb="FF666666"/>
        <rFont val="Courier New"/>
        <family val="3"/>
      </rPr>
      <t>&amp;</t>
    </r>
    <r>
      <rPr>
        <sz val="11"/>
        <color rgb="FFBBBBBB"/>
        <rFont val="Courier New"/>
        <family val="3"/>
      </rPr>
      <t xml:space="preserve"> </t>
    </r>
    <r>
      <rPr>
        <sz val="11"/>
        <color rgb="FF555555"/>
        <rFont val="Courier New"/>
        <family val="3"/>
      </rPr>
      <t>g_BigCityLabel},</t>
    </r>
  </si>
  <si>
    <r>
      <t xml:space="preserve">        </t>
    </r>
    <r>
      <rPr>
        <sz val="11"/>
        <color rgb="FF555555"/>
        <rFont val="Courier New"/>
        <family val="3"/>
      </rPr>
      <t>{</t>
    </r>
    <r>
      <rPr>
        <sz val="11"/>
        <color rgb="FF666666"/>
        <rFont val="Courier New"/>
        <family val="3"/>
      </rPr>
      <t>0x04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0x00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</t>
    </r>
    <r>
      <rPr>
        <sz val="11"/>
        <color rgb="FF555555"/>
        <rFont val="Courier New"/>
        <family val="3"/>
      </rPr>
      <t>catCities,</t>
    </r>
    <r>
      <rPr>
        <sz val="11"/>
        <color rgb="FFBBBBBB"/>
        <rFont val="Courier New"/>
        <family val="3"/>
      </rPr>
      <t xml:space="preserve">        </t>
    </r>
    <r>
      <rPr>
        <sz val="11"/>
        <color rgb="FFBA2121"/>
        <rFont val="Courier New"/>
        <family val="3"/>
      </rPr>
      <t>"Large city (1-2M)"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          </t>
    </r>
    <r>
      <rPr>
        <sz val="11"/>
        <color rgb="FF666666"/>
        <rFont val="Courier New"/>
        <family val="3"/>
      </rPr>
      <t>&amp;</t>
    </r>
    <r>
      <rPr>
        <sz val="11"/>
        <color rgb="FFBBBBBB"/>
        <rFont val="Courier New"/>
        <family val="3"/>
      </rPr>
      <t xml:space="preserve"> </t>
    </r>
    <r>
      <rPr>
        <sz val="11"/>
        <color rgb="FF555555"/>
        <rFont val="Courier New"/>
        <family val="3"/>
      </rPr>
      <t>g_hcurCityMedium,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&amp;</t>
    </r>
    <r>
      <rPr>
        <sz val="11"/>
        <color rgb="FFBBBBBB"/>
        <rFont val="Courier New"/>
        <family val="3"/>
      </rPr>
      <t xml:space="preserve"> </t>
    </r>
    <r>
      <rPr>
        <sz val="11"/>
        <color rgb="FF555555"/>
        <rFont val="Courier New"/>
        <family val="3"/>
      </rPr>
      <t>g_CityLabel},</t>
    </r>
  </si>
  <si>
    <r>
      <t xml:space="preserve">        </t>
    </r>
    <r>
      <rPr>
        <sz val="11"/>
        <color rgb="FF555555"/>
        <rFont val="Courier New"/>
        <family val="3"/>
      </rPr>
      <t>{</t>
    </r>
    <r>
      <rPr>
        <sz val="11"/>
        <color rgb="FF666666"/>
        <rFont val="Courier New"/>
        <family val="3"/>
      </rPr>
      <t>0x05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0x00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</t>
    </r>
    <r>
      <rPr>
        <sz val="11"/>
        <color rgb="FF555555"/>
        <rFont val="Courier New"/>
        <family val="3"/>
      </rPr>
      <t>catCities,</t>
    </r>
    <r>
      <rPr>
        <sz val="11"/>
        <color rgb="FFBBBBBB"/>
        <rFont val="Courier New"/>
        <family val="3"/>
      </rPr>
      <t xml:space="preserve">        </t>
    </r>
    <r>
      <rPr>
        <sz val="11"/>
        <color rgb="FFBA2121"/>
        <rFont val="Courier New"/>
        <family val="3"/>
      </rPr>
      <t>"Medium city (0.5-1M)"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       </t>
    </r>
    <r>
      <rPr>
        <sz val="11"/>
        <color rgb="FF666666"/>
        <rFont val="Courier New"/>
        <family val="3"/>
      </rPr>
      <t>&amp;</t>
    </r>
    <r>
      <rPr>
        <sz val="11"/>
        <color rgb="FFBBBBBB"/>
        <rFont val="Courier New"/>
        <family val="3"/>
      </rPr>
      <t xml:space="preserve"> </t>
    </r>
    <r>
      <rPr>
        <sz val="11"/>
        <color rgb="FF555555"/>
        <rFont val="Courier New"/>
        <family val="3"/>
      </rPr>
      <t>g_hcurCityMedium,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&amp;</t>
    </r>
    <r>
      <rPr>
        <sz val="11"/>
        <color rgb="FFBBBBBB"/>
        <rFont val="Courier New"/>
        <family val="3"/>
      </rPr>
      <t xml:space="preserve"> </t>
    </r>
    <r>
      <rPr>
        <sz val="11"/>
        <color rgb="FF555555"/>
        <rFont val="Courier New"/>
        <family val="3"/>
      </rPr>
      <t>g_CityLabel},</t>
    </r>
  </si>
  <si>
    <r>
      <t xml:space="preserve">        </t>
    </r>
    <r>
      <rPr>
        <sz val="11"/>
        <color rgb="FF555555"/>
        <rFont val="Courier New"/>
        <family val="3"/>
      </rPr>
      <t>{</t>
    </r>
    <r>
      <rPr>
        <sz val="11"/>
        <color rgb="FF666666"/>
        <rFont val="Courier New"/>
        <family val="3"/>
      </rPr>
      <t>0x06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0x00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</t>
    </r>
    <r>
      <rPr>
        <sz val="11"/>
        <color rgb="FF555555"/>
        <rFont val="Courier New"/>
        <family val="3"/>
      </rPr>
      <t>catCities,</t>
    </r>
    <r>
      <rPr>
        <sz val="11"/>
        <color rgb="FFBBBBBB"/>
        <rFont val="Courier New"/>
        <family val="3"/>
      </rPr>
      <t xml:space="preserve">        </t>
    </r>
    <r>
      <rPr>
        <sz val="11"/>
        <color rgb="FFBA2121"/>
        <rFont val="Courier New"/>
        <family val="3"/>
      </rPr>
      <t>"Medium city (200-500K)"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     </t>
    </r>
    <r>
      <rPr>
        <sz val="11"/>
        <color rgb="FF666666"/>
        <rFont val="Courier New"/>
        <family val="3"/>
      </rPr>
      <t>&amp;</t>
    </r>
    <r>
      <rPr>
        <sz val="11"/>
        <color rgb="FFBBBBBB"/>
        <rFont val="Courier New"/>
        <family val="3"/>
      </rPr>
      <t xml:space="preserve"> </t>
    </r>
    <r>
      <rPr>
        <sz val="11"/>
        <color rgb="FF555555"/>
        <rFont val="Courier New"/>
        <family val="3"/>
      </rPr>
      <t>g_hcurCityMedium,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&amp;</t>
    </r>
    <r>
      <rPr>
        <sz val="11"/>
        <color rgb="FFBBBBBB"/>
        <rFont val="Courier New"/>
        <family val="3"/>
      </rPr>
      <t xml:space="preserve"> </t>
    </r>
    <r>
      <rPr>
        <sz val="11"/>
        <color rgb="FF555555"/>
        <rFont val="Courier New"/>
        <family val="3"/>
      </rPr>
      <t>g_CityLabel},</t>
    </r>
  </si>
  <si>
    <r>
      <t xml:space="preserve">        </t>
    </r>
    <r>
      <rPr>
        <sz val="11"/>
        <color rgb="FF555555"/>
        <rFont val="Courier New"/>
        <family val="3"/>
      </rPr>
      <t>{</t>
    </r>
    <r>
      <rPr>
        <sz val="11"/>
        <color rgb="FF666666"/>
        <rFont val="Courier New"/>
        <family val="3"/>
      </rPr>
      <t>0x07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0x00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</t>
    </r>
    <r>
      <rPr>
        <sz val="11"/>
        <color rgb="FF555555"/>
        <rFont val="Courier New"/>
        <family val="3"/>
      </rPr>
      <t>catCities,</t>
    </r>
    <r>
      <rPr>
        <sz val="11"/>
        <color rgb="FFBBBBBB"/>
        <rFont val="Courier New"/>
        <family val="3"/>
      </rPr>
      <t xml:space="preserve">        </t>
    </r>
    <r>
      <rPr>
        <sz val="11"/>
        <color rgb="FFBA2121"/>
        <rFont val="Courier New"/>
        <family val="3"/>
      </rPr>
      <t>"Medium city (100-200K)"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     </t>
    </r>
    <r>
      <rPr>
        <sz val="11"/>
        <color rgb="FF666666"/>
        <rFont val="Courier New"/>
        <family val="3"/>
      </rPr>
      <t>&amp;</t>
    </r>
    <r>
      <rPr>
        <sz val="11"/>
        <color rgb="FFBBBBBB"/>
        <rFont val="Courier New"/>
        <family val="3"/>
      </rPr>
      <t xml:space="preserve"> </t>
    </r>
    <r>
      <rPr>
        <sz val="11"/>
        <color rgb="FF555555"/>
        <rFont val="Courier New"/>
        <family val="3"/>
      </rPr>
      <t>g_hcurCitySmall},</t>
    </r>
  </si>
  <si>
    <r>
      <t xml:space="preserve">        </t>
    </r>
    <r>
      <rPr>
        <sz val="11"/>
        <color rgb="FF555555"/>
        <rFont val="Courier New"/>
        <family val="3"/>
      </rPr>
      <t>{</t>
    </r>
    <r>
      <rPr>
        <sz val="11"/>
        <color rgb="FF666666"/>
        <rFont val="Courier New"/>
        <family val="3"/>
      </rPr>
      <t>0x08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0x00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</t>
    </r>
    <r>
      <rPr>
        <sz val="11"/>
        <color rgb="FF555555"/>
        <rFont val="Courier New"/>
        <family val="3"/>
      </rPr>
      <t>catCities,</t>
    </r>
    <r>
      <rPr>
        <sz val="11"/>
        <color rgb="FFBBBBBB"/>
        <rFont val="Courier New"/>
        <family val="3"/>
      </rPr>
      <t xml:space="preserve">        </t>
    </r>
    <r>
      <rPr>
        <sz val="11"/>
        <color rgb="FFBA2121"/>
        <rFont val="Courier New"/>
        <family val="3"/>
      </rPr>
      <t>"Small city (50-100K)"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       </t>
    </r>
    <r>
      <rPr>
        <sz val="11"/>
        <color rgb="FF666666"/>
        <rFont val="Courier New"/>
        <family val="3"/>
      </rPr>
      <t>&amp;</t>
    </r>
    <r>
      <rPr>
        <sz val="11"/>
        <color rgb="FFBBBBBB"/>
        <rFont val="Courier New"/>
        <family val="3"/>
      </rPr>
      <t xml:space="preserve"> </t>
    </r>
    <r>
      <rPr>
        <sz val="11"/>
        <color rgb="FF555555"/>
        <rFont val="Courier New"/>
        <family val="3"/>
      </rPr>
      <t>g_hcurCitySmall},</t>
    </r>
  </si>
  <si>
    <r>
      <t xml:space="preserve">        </t>
    </r>
    <r>
      <rPr>
        <sz val="11"/>
        <color rgb="FF555555"/>
        <rFont val="Courier New"/>
        <family val="3"/>
      </rPr>
      <t>{</t>
    </r>
    <r>
      <rPr>
        <sz val="11"/>
        <color rgb="FF666666"/>
        <rFont val="Courier New"/>
        <family val="3"/>
      </rPr>
      <t>0x09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0x00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</t>
    </r>
    <r>
      <rPr>
        <sz val="11"/>
        <color rgb="FF555555"/>
        <rFont val="Courier New"/>
        <family val="3"/>
      </rPr>
      <t>catCities,</t>
    </r>
    <r>
      <rPr>
        <sz val="11"/>
        <color rgb="FFBBBBBB"/>
        <rFont val="Courier New"/>
        <family val="3"/>
      </rPr>
      <t xml:space="preserve">        </t>
    </r>
    <r>
      <rPr>
        <sz val="11"/>
        <color rgb="FFBA2121"/>
        <rFont val="Courier New"/>
        <family val="3"/>
      </rPr>
      <t>"Small city (20-50K)"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        </t>
    </r>
    <r>
      <rPr>
        <sz val="11"/>
        <color rgb="FF666666"/>
        <rFont val="Courier New"/>
        <family val="3"/>
      </rPr>
      <t>&amp;</t>
    </r>
    <r>
      <rPr>
        <sz val="11"/>
        <color rgb="FFBBBBBB"/>
        <rFont val="Courier New"/>
        <family val="3"/>
      </rPr>
      <t xml:space="preserve"> </t>
    </r>
    <r>
      <rPr>
        <sz val="11"/>
        <color rgb="FF555555"/>
        <rFont val="Courier New"/>
        <family val="3"/>
      </rPr>
      <t>g_hcurCitySmall},</t>
    </r>
  </si>
  <si>
    <r>
      <t xml:space="preserve">        </t>
    </r>
    <r>
      <rPr>
        <sz val="11"/>
        <color rgb="FF555555"/>
        <rFont val="Courier New"/>
        <family val="3"/>
      </rPr>
      <t>{</t>
    </r>
    <r>
      <rPr>
        <sz val="11"/>
        <color rgb="FF666666"/>
        <rFont val="Courier New"/>
        <family val="3"/>
      </rPr>
      <t>0x0a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0x00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</t>
    </r>
    <r>
      <rPr>
        <sz val="11"/>
        <color rgb="FF555555"/>
        <rFont val="Courier New"/>
        <family val="3"/>
      </rPr>
      <t>catCities,</t>
    </r>
    <r>
      <rPr>
        <sz val="11"/>
        <color rgb="FFBBBBBB"/>
        <rFont val="Courier New"/>
        <family val="3"/>
      </rPr>
      <t xml:space="preserve">        </t>
    </r>
    <r>
      <rPr>
        <sz val="11"/>
        <color rgb="FFBA2121"/>
        <rFont val="Courier New"/>
        <family val="3"/>
      </rPr>
      <t>"Small city/town (10-20K)"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   </t>
    </r>
    <r>
      <rPr>
        <sz val="11"/>
        <color rgb="FF666666"/>
        <rFont val="Courier New"/>
        <family val="3"/>
      </rPr>
      <t>&amp;</t>
    </r>
    <r>
      <rPr>
        <sz val="11"/>
        <color rgb="FFBBBBBB"/>
        <rFont val="Courier New"/>
        <family val="3"/>
      </rPr>
      <t xml:space="preserve"> </t>
    </r>
    <r>
      <rPr>
        <sz val="11"/>
        <color rgb="FF555555"/>
        <rFont val="Courier New"/>
        <family val="3"/>
      </rPr>
      <t>g_hcurSettlement},</t>
    </r>
  </si>
  <si>
    <r>
      <t xml:space="preserve">        </t>
    </r>
    <r>
      <rPr>
        <sz val="11"/>
        <color rgb="FF555555"/>
        <rFont val="Courier New"/>
        <family val="3"/>
      </rPr>
      <t>{</t>
    </r>
    <r>
      <rPr>
        <sz val="11"/>
        <color rgb="FF666666"/>
        <rFont val="Courier New"/>
        <family val="3"/>
      </rPr>
      <t>0x0b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0x00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</t>
    </r>
    <r>
      <rPr>
        <sz val="11"/>
        <color rgb="FF555555"/>
        <rFont val="Courier New"/>
        <family val="3"/>
      </rPr>
      <t>catCities,</t>
    </r>
    <r>
      <rPr>
        <sz val="11"/>
        <color rgb="FFBBBBBB"/>
        <rFont val="Courier New"/>
        <family val="3"/>
      </rPr>
      <t xml:space="preserve">        </t>
    </r>
    <r>
      <rPr>
        <sz val="11"/>
        <color rgb="FFBA2121"/>
        <rFont val="Courier New"/>
        <family val="3"/>
      </rPr>
      <t>"Small city/town (5-10K)"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    </t>
    </r>
    <r>
      <rPr>
        <sz val="11"/>
        <color rgb="FF666666"/>
        <rFont val="Courier New"/>
        <family val="3"/>
      </rPr>
      <t>&amp;</t>
    </r>
    <r>
      <rPr>
        <sz val="11"/>
        <color rgb="FFBBBBBB"/>
        <rFont val="Courier New"/>
        <family val="3"/>
      </rPr>
      <t xml:space="preserve"> </t>
    </r>
    <r>
      <rPr>
        <sz val="11"/>
        <color rgb="FF555555"/>
        <rFont val="Courier New"/>
        <family val="3"/>
      </rPr>
      <t>g_hcurSettlement},</t>
    </r>
  </si>
  <si>
    <r>
      <t xml:space="preserve">        </t>
    </r>
    <r>
      <rPr>
        <sz val="11"/>
        <color rgb="FF555555"/>
        <rFont val="Courier New"/>
        <family val="3"/>
      </rPr>
      <t>{</t>
    </r>
    <r>
      <rPr>
        <sz val="11"/>
        <color rgb="FF666666"/>
        <rFont val="Courier New"/>
        <family val="3"/>
      </rPr>
      <t>0x0c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0x00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</t>
    </r>
    <r>
      <rPr>
        <sz val="11"/>
        <color rgb="FF555555"/>
        <rFont val="Courier New"/>
        <family val="3"/>
      </rPr>
      <t>catCities,</t>
    </r>
    <r>
      <rPr>
        <sz val="11"/>
        <color rgb="FFBBBBBB"/>
        <rFont val="Courier New"/>
        <family val="3"/>
      </rPr>
      <t xml:space="preserve">        </t>
    </r>
    <r>
      <rPr>
        <sz val="11"/>
        <color rgb="FFBA2121"/>
        <rFont val="Courier New"/>
        <family val="3"/>
      </rPr>
      <t>"Settlement (2-5K)"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          </t>
    </r>
    <r>
      <rPr>
        <sz val="11"/>
        <color rgb="FF666666"/>
        <rFont val="Courier New"/>
        <family val="3"/>
      </rPr>
      <t>&amp;</t>
    </r>
    <r>
      <rPr>
        <sz val="11"/>
        <color rgb="FFBBBBBB"/>
        <rFont val="Courier New"/>
        <family val="3"/>
      </rPr>
      <t xml:space="preserve"> </t>
    </r>
    <r>
      <rPr>
        <sz val="11"/>
        <color rgb="FF555555"/>
        <rFont val="Courier New"/>
        <family val="3"/>
      </rPr>
      <t>g_hcurSettlement},</t>
    </r>
  </si>
  <si>
    <r>
      <t xml:space="preserve">        </t>
    </r>
    <r>
      <rPr>
        <sz val="11"/>
        <color rgb="FF555555"/>
        <rFont val="Courier New"/>
        <family val="3"/>
      </rPr>
      <t>{</t>
    </r>
    <r>
      <rPr>
        <sz val="11"/>
        <color rgb="FF666666"/>
        <rFont val="Courier New"/>
        <family val="3"/>
      </rPr>
      <t>0x0d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0x00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</t>
    </r>
    <r>
      <rPr>
        <sz val="11"/>
        <color rgb="FF555555"/>
        <rFont val="Courier New"/>
        <family val="3"/>
      </rPr>
      <t>catCities,</t>
    </r>
    <r>
      <rPr>
        <sz val="11"/>
        <color rgb="FFBBBBBB"/>
        <rFont val="Courier New"/>
        <family val="3"/>
      </rPr>
      <t xml:space="preserve">        </t>
    </r>
    <r>
      <rPr>
        <sz val="11"/>
        <color rgb="FFBA2121"/>
        <rFont val="Courier New"/>
        <family val="3"/>
      </rPr>
      <t>"Settlement (1-2K)"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          </t>
    </r>
    <r>
      <rPr>
        <sz val="11"/>
        <color rgb="FF666666"/>
        <rFont val="Courier New"/>
        <family val="3"/>
      </rPr>
      <t>&amp;</t>
    </r>
    <r>
      <rPr>
        <sz val="11"/>
        <color rgb="FFBBBBBB"/>
        <rFont val="Courier New"/>
        <family val="3"/>
      </rPr>
      <t xml:space="preserve"> </t>
    </r>
    <r>
      <rPr>
        <sz val="11"/>
        <color rgb="FF555555"/>
        <rFont val="Courier New"/>
        <family val="3"/>
      </rPr>
      <t>g_hcurSettlement},</t>
    </r>
  </si>
  <si>
    <r>
      <t xml:space="preserve">        </t>
    </r>
    <r>
      <rPr>
        <sz val="11"/>
        <color rgb="FF555555"/>
        <rFont val="Courier New"/>
        <family val="3"/>
      </rPr>
      <t>{</t>
    </r>
    <r>
      <rPr>
        <sz val="11"/>
        <color rgb="FF666666"/>
        <rFont val="Courier New"/>
        <family val="3"/>
      </rPr>
      <t>0x0e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0x00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</t>
    </r>
    <r>
      <rPr>
        <sz val="11"/>
        <color rgb="FF555555"/>
        <rFont val="Courier New"/>
        <family val="3"/>
      </rPr>
      <t>catCities,</t>
    </r>
    <r>
      <rPr>
        <sz val="11"/>
        <color rgb="FFBBBBBB"/>
        <rFont val="Courier New"/>
        <family val="3"/>
      </rPr>
      <t xml:space="preserve">        </t>
    </r>
    <r>
      <rPr>
        <sz val="11"/>
        <color rgb="FFBA2121"/>
        <rFont val="Courier New"/>
        <family val="3"/>
      </rPr>
      <t>"Settlement (500-1K)"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        </t>
    </r>
    <r>
      <rPr>
        <sz val="11"/>
        <color rgb="FF666666"/>
        <rFont val="Courier New"/>
        <family val="3"/>
      </rPr>
      <t>&amp;</t>
    </r>
    <r>
      <rPr>
        <sz val="11"/>
        <color rgb="FFBBBBBB"/>
        <rFont val="Courier New"/>
        <family val="3"/>
      </rPr>
      <t xml:space="preserve"> </t>
    </r>
    <r>
      <rPr>
        <sz val="11"/>
        <color rgb="FF555555"/>
        <rFont val="Courier New"/>
        <family val="3"/>
      </rPr>
      <t>g_hcurNamedpoint},</t>
    </r>
  </si>
  <si>
    <r>
      <t xml:space="preserve">        </t>
    </r>
    <r>
      <rPr>
        <sz val="11"/>
        <color rgb="FF555555"/>
        <rFont val="Courier New"/>
        <family val="3"/>
      </rPr>
      <t>{</t>
    </r>
    <r>
      <rPr>
        <sz val="11"/>
        <color rgb="FF666666"/>
        <rFont val="Courier New"/>
        <family val="3"/>
      </rPr>
      <t>0x0f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0x00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</t>
    </r>
    <r>
      <rPr>
        <sz val="11"/>
        <color rgb="FF555555"/>
        <rFont val="Courier New"/>
        <family val="3"/>
      </rPr>
      <t>catCities,</t>
    </r>
    <r>
      <rPr>
        <sz val="11"/>
        <color rgb="FFBBBBBB"/>
        <rFont val="Courier New"/>
        <family val="3"/>
      </rPr>
      <t xml:space="preserve">        </t>
    </r>
    <r>
      <rPr>
        <sz val="11"/>
        <color rgb="FFBA2121"/>
        <rFont val="Courier New"/>
        <family val="3"/>
      </rPr>
      <t>"Settlement (200-500)"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       </t>
    </r>
    <r>
      <rPr>
        <sz val="11"/>
        <color rgb="FF666666"/>
        <rFont val="Courier New"/>
        <family val="3"/>
      </rPr>
      <t>&amp;</t>
    </r>
    <r>
      <rPr>
        <sz val="11"/>
        <color rgb="FFBBBBBB"/>
        <rFont val="Courier New"/>
        <family val="3"/>
      </rPr>
      <t xml:space="preserve"> </t>
    </r>
    <r>
      <rPr>
        <sz val="11"/>
        <color rgb="FF555555"/>
        <rFont val="Courier New"/>
        <family val="3"/>
      </rPr>
      <t>g_hcurNamedpoint},</t>
    </r>
  </si>
  <si>
    <r>
      <t xml:space="preserve">        </t>
    </r>
    <r>
      <rPr>
        <sz val="11"/>
        <color rgb="FF555555"/>
        <rFont val="Courier New"/>
        <family val="3"/>
      </rPr>
      <t>{</t>
    </r>
    <r>
      <rPr>
        <sz val="11"/>
        <color rgb="FF666666"/>
        <rFont val="Courier New"/>
        <family val="3"/>
      </rPr>
      <t>0x10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0x00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</t>
    </r>
    <r>
      <rPr>
        <sz val="11"/>
        <color rgb="FF555555"/>
        <rFont val="Courier New"/>
        <family val="3"/>
      </rPr>
      <t>catCities,</t>
    </r>
    <r>
      <rPr>
        <sz val="11"/>
        <color rgb="FFBBBBBB"/>
        <rFont val="Courier New"/>
        <family val="3"/>
      </rPr>
      <t xml:space="preserve">        </t>
    </r>
    <r>
      <rPr>
        <sz val="11"/>
        <color rgb="FFBA2121"/>
        <rFont val="Courier New"/>
        <family val="3"/>
      </rPr>
      <t>"Settlement (100-200)"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       </t>
    </r>
    <r>
      <rPr>
        <sz val="11"/>
        <color rgb="FF666666"/>
        <rFont val="Courier New"/>
        <family val="3"/>
      </rPr>
      <t>&amp;</t>
    </r>
    <r>
      <rPr>
        <sz val="11"/>
        <color rgb="FFBBBBBB"/>
        <rFont val="Courier New"/>
        <family val="3"/>
      </rPr>
      <t xml:space="preserve"> </t>
    </r>
    <r>
      <rPr>
        <sz val="11"/>
        <color rgb="FF555555"/>
        <rFont val="Courier New"/>
        <family val="3"/>
      </rPr>
      <t>g_hcurNamedpoint},</t>
    </r>
  </si>
  <si>
    <r>
      <t xml:space="preserve">        </t>
    </r>
    <r>
      <rPr>
        <sz val="11"/>
        <color rgb="FF555555"/>
        <rFont val="Courier New"/>
        <family val="3"/>
      </rPr>
      <t>{</t>
    </r>
    <r>
      <rPr>
        <sz val="11"/>
        <color rgb="FF666666"/>
        <rFont val="Courier New"/>
        <family val="3"/>
      </rPr>
      <t>0x11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0x00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</t>
    </r>
    <r>
      <rPr>
        <sz val="11"/>
        <color rgb="FF555555"/>
        <rFont val="Courier New"/>
        <family val="3"/>
      </rPr>
      <t>catCities,</t>
    </r>
    <r>
      <rPr>
        <sz val="11"/>
        <color rgb="FFBBBBBB"/>
        <rFont val="Courier New"/>
        <family val="3"/>
      </rPr>
      <t xml:space="preserve">        </t>
    </r>
    <r>
      <rPr>
        <sz val="11"/>
        <color rgb="FFBA2121"/>
        <rFont val="Courier New"/>
        <family val="3"/>
      </rPr>
      <t>"Settlement (less 100)"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      </t>
    </r>
    <r>
      <rPr>
        <sz val="11"/>
        <color rgb="FF666666"/>
        <rFont val="Courier New"/>
        <family val="3"/>
      </rPr>
      <t>&amp;</t>
    </r>
    <r>
      <rPr>
        <sz val="11"/>
        <color rgb="FFBBBBBB"/>
        <rFont val="Courier New"/>
        <family val="3"/>
      </rPr>
      <t xml:space="preserve"> </t>
    </r>
    <r>
      <rPr>
        <sz val="11"/>
        <color rgb="FF555555"/>
        <rFont val="Courier New"/>
        <family val="3"/>
      </rPr>
      <t>g_hcurNamedpoint},</t>
    </r>
  </si>
  <si>
    <t>Source</t>
  </si>
  <si>
    <t>(</t>
  </si>
  <si>
    <t>-</t>
  </si>
  <si>
    <t>Txt</t>
  </si>
  <si>
    <t>Low</t>
  </si>
  <si>
    <t>Hi</t>
  </si>
  <si>
    <t>)</t>
  </si>
  <si>
    <t>M</t>
  </si>
  <si>
    <t>K</t>
  </si>
  <si>
    <t>xT</t>
  </si>
  <si>
    <t>xLUV</t>
  </si>
  <si>
    <t>Hex1</t>
  </si>
  <si>
    <t>Hex2</t>
  </si>
  <si>
    <t>Text</t>
  </si>
  <si>
    <t>Val2</t>
  </si>
  <si>
    <t>nnum</t>
  </si>
  <si>
    <t>https://sourceforge.net/p/gpsmapedit-pp/code/HEAD/tree/branches/GPSMapEdit/GarminTypes.cpp</t>
  </si>
  <si>
    <t>Pmin</t>
  </si>
  <si>
    <t>Pmax</t>
  </si>
  <si>
    <t>CodeHex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</si>
</sst>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555555"/>
      <name val="Courier New"/>
      <family val="3"/>
    </font>
    <font>
      <sz val="11"/>
      <color rgb="FFBBBBBB"/>
      <name val="Courier New"/>
      <family val="3"/>
    </font>
    <font>
      <sz val="11"/>
      <color rgb="FF666666"/>
      <name val="Courier New"/>
      <family val="3"/>
    </font>
    <font>
      <sz val="11"/>
      <color rgb="FFBA2121"/>
      <name val="Courier New"/>
      <family val="3"/>
    </font>
    <font>
      <sz val="10"/>
      <color rgb="FF0C0D0E"/>
      <name val="Var(--ff-mono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B7C0-E8D6-4738-81FE-227535C8F758}">
  <dimension ref="A1:Q22"/>
  <sheetViews>
    <sheetView tabSelected="1" topLeftCell="L1" workbookViewId="0">
      <selection activeCell="O1" sqref="O1:Q18"/>
    </sheetView>
  </sheetViews>
  <sheetFormatPr defaultRowHeight="15"/>
  <cols>
    <col min="1" max="1" width="96.5703125" customWidth="1"/>
    <col min="2" max="3" width="4.85546875" bestFit="1" customWidth="1"/>
    <col min="4" max="4" width="25.7109375" bestFit="1" customWidth="1"/>
    <col min="5" max="5" width="3" bestFit="1" customWidth="1"/>
    <col min="6" max="6" width="3.5703125" customWidth="1"/>
    <col min="7" max="7" width="4.28515625" customWidth="1"/>
    <col min="8" max="8" width="8.140625" bestFit="1" customWidth="1"/>
    <col min="9" max="9" width="6.140625" bestFit="1" customWidth="1"/>
    <col min="10" max="10" width="14.5703125" bestFit="1" customWidth="1"/>
  </cols>
  <sheetData>
    <row r="1" spans="1:17">
      <c r="A1" t="s">
        <v>17</v>
      </c>
      <c r="B1" t="s">
        <v>28</v>
      </c>
      <c r="C1" t="s">
        <v>29</v>
      </c>
      <c r="D1" t="s">
        <v>30</v>
      </c>
      <c r="E1" t="s">
        <v>18</v>
      </c>
      <c r="F1" t="s">
        <v>19</v>
      </c>
      <c r="G1" t="s">
        <v>23</v>
      </c>
      <c r="H1" t="s">
        <v>31</v>
      </c>
      <c r="I1" t="s">
        <v>32</v>
      </c>
      <c r="J1" t="s">
        <v>20</v>
      </c>
      <c r="K1" t="s">
        <v>21</v>
      </c>
      <c r="L1" t="s">
        <v>22</v>
      </c>
      <c r="M1" t="s">
        <v>26</v>
      </c>
      <c r="N1" t="s">
        <v>27</v>
      </c>
      <c r="O1" t="s">
        <v>36</v>
      </c>
      <c r="P1" t="s">
        <v>34</v>
      </c>
      <c r="Q1" t="s">
        <v>35</v>
      </c>
    </row>
    <row r="2" spans="1:17">
      <c r="A2" s="1" t="s">
        <v>0</v>
      </c>
      <c r="B2" t="str">
        <f>MID($A2,10,4)</f>
        <v>0x01</v>
      </c>
      <c r="C2" t="str">
        <f>MID($A2,16,4)</f>
        <v>0x00</v>
      </c>
      <c r="D2" t="str">
        <f>MID($A2,47,30)</f>
        <v xml:space="preserve">Large city (over 10M)",       </v>
      </c>
      <c r="E2">
        <f>FIND("(",$D2)</f>
        <v>12</v>
      </c>
      <c r="F2" t="e">
        <f>FIND("-",$D2,$E2)</f>
        <v>#VALUE!</v>
      </c>
      <c r="G2">
        <f>FIND(")",$D2,E2)</f>
        <v>21</v>
      </c>
      <c r="H2" t="e">
        <f>MID(D2,F2+1,G2-F2-1)</f>
        <v>#VALUE!</v>
      </c>
      <c r="I2" s="2" t="e">
        <f t="array" aca="1" ref="I2" ca="1">MATCH(TRUE,ISERROR(VALUE(MID($H2,ROW(INDIRECT("1:"&amp;LEN($H2))),1))),0)</f>
        <v>#N/A</v>
      </c>
      <c r="J2" t="str">
        <f>LEFT(D2,E2-2)</f>
        <v>Large city</v>
      </c>
      <c r="K2" s="3">
        <v>10</v>
      </c>
      <c r="L2" s="3">
        <v>99</v>
      </c>
      <c r="M2" s="3" t="s">
        <v>24</v>
      </c>
      <c r="N2">
        <f>VLOOKUP(M2,$I$20:$J$22,2)</f>
        <v>1000000</v>
      </c>
      <c r="O2" t="str">
        <f>B2&amp;"00"</f>
        <v>0x0100</v>
      </c>
      <c r="P2">
        <f>K2*$N2</f>
        <v>10000000</v>
      </c>
      <c r="Q2">
        <f>L2*$N2</f>
        <v>99000000</v>
      </c>
    </row>
    <row r="3" spans="1:17">
      <c r="A3" s="1" t="s">
        <v>1</v>
      </c>
      <c r="B3" t="str">
        <f t="shared" ref="B3:B18" si="0">MID($A3,10,4)</f>
        <v>0x02</v>
      </c>
      <c r="C3" t="str">
        <f t="shared" ref="C3:C18" si="1">MID($A3,16,4)</f>
        <v>0x00</v>
      </c>
      <c r="D3" t="str">
        <f t="shared" ref="D3:D18" si="2">MID($A3,47,30)</f>
        <v xml:space="preserve">Large city (5-10M)",          </v>
      </c>
      <c r="E3">
        <f t="shared" ref="E3:E18" si="3">FIND("(",$D3)</f>
        <v>12</v>
      </c>
      <c r="F3">
        <f t="shared" ref="F3:F18" si="4">FIND("-",$D3,$E3)</f>
        <v>14</v>
      </c>
      <c r="G3">
        <f t="shared" ref="G3:G18" si="5">FIND(")",$D3,E3)</f>
        <v>18</v>
      </c>
      <c r="H3" t="str">
        <f t="shared" ref="H3:H18" si="6">MID(D3,F3+1,G3-F3-1)</f>
        <v>10M</v>
      </c>
      <c r="I3" s="2">
        <f t="array" aca="1" ref="I3" ca="1">MATCH(TRUE,ISERROR(VALUE(MID($H3,ROW(INDIRECT("1:"&amp;LEN($H3))),1))),0)</f>
        <v>3</v>
      </c>
      <c r="J3" t="str">
        <f t="shared" ref="J3:J18" si="7">LEFT(D3,E3-2)</f>
        <v>Large city</v>
      </c>
      <c r="K3">
        <f>VALUE(MID(D3,E3+1,F3-E3-1))</f>
        <v>5</v>
      </c>
      <c r="L3">
        <f ca="1">VALUE(LEFT(H3,I3-1))</f>
        <v>10</v>
      </c>
      <c r="M3" t="str">
        <f t="shared" ref="M3:M15" ca="1" si="8">MID(H3,I3,1)</f>
        <v>M</v>
      </c>
      <c r="N3">
        <f t="shared" ref="N3:N18" ca="1" si="9">VLOOKUP(M3,$I$20:$J$22,2)</f>
        <v>1000000</v>
      </c>
      <c r="O3" t="str">
        <f t="shared" ref="O3:O18" si="10">B3&amp;"00"</f>
        <v>0x0200</v>
      </c>
      <c r="P3">
        <f t="shared" ref="P3:P18" ca="1" si="11">K3*$N3</f>
        <v>5000000</v>
      </c>
      <c r="Q3">
        <f t="shared" ref="Q3:Q18" ca="1" si="12">L3*$N3</f>
        <v>10000000</v>
      </c>
    </row>
    <row r="4" spans="1:17">
      <c r="A4" s="1" t="s">
        <v>2</v>
      </c>
      <c r="B4" t="str">
        <f t="shared" si="0"/>
        <v>0x03</v>
      </c>
      <c r="C4" t="str">
        <f t="shared" si="1"/>
        <v>0x00</v>
      </c>
      <c r="D4" t="str">
        <f t="shared" si="2"/>
        <v xml:space="preserve">Large city (2-5M)",           </v>
      </c>
      <c r="E4">
        <f t="shared" si="3"/>
        <v>12</v>
      </c>
      <c r="F4">
        <f t="shared" si="4"/>
        <v>14</v>
      </c>
      <c r="G4">
        <f t="shared" si="5"/>
        <v>17</v>
      </c>
      <c r="H4" t="str">
        <f t="shared" si="6"/>
        <v>5M</v>
      </c>
      <c r="I4" s="2">
        <f t="array" aca="1" ref="I4" ca="1">MATCH(TRUE,ISERROR(VALUE(MID($H4,ROW(INDIRECT("1:"&amp;LEN($H4))),1))),0)</f>
        <v>2</v>
      </c>
      <c r="J4" t="str">
        <f t="shared" si="7"/>
        <v>Large city</v>
      </c>
      <c r="K4">
        <f t="shared" ref="K4:K17" si="13">VALUE(MID(D4,E4+1,F4-E4-1))</f>
        <v>2</v>
      </c>
      <c r="L4">
        <f t="shared" ref="L4:L15" ca="1" si="14">VALUE(LEFT(H4,I4-1))</f>
        <v>5</v>
      </c>
      <c r="M4" t="str">
        <f t="shared" ca="1" si="8"/>
        <v>M</v>
      </c>
      <c r="N4">
        <f t="shared" ca="1" si="9"/>
        <v>1000000</v>
      </c>
      <c r="O4" t="str">
        <f t="shared" si="10"/>
        <v>0x0300</v>
      </c>
      <c r="P4">
        <f t="shared" ca="1" si="11"/>
        <v>2000000</v>
      </c>
      <c r="Q4">
        <f t="shared" ca="1" si="12"/>
        <v>5000000</v>
      </c>
    </row>
    <row r="5" spans="1:17">
      <c r="A5" s="1" t="s">
        <v>3</v>
      </c>
      <c r="B5" t="str">
        <f t="shared" si="0"/>
        <v>0x04</v>
      </c>
      <c r="C5" t="str">
        <f t="shared" si="1"/>
        <v>0x00</v>
      </c>
      <c r="D5" t="str">
        <f t="shared" si="2"/>
        <v xml:space="preserve">Large city (1-2M)",           </v>
      </c>
      <c r="E5">
        <f t="shared" si="3"/>
        <v>12</v>
      </c>
      <c r="F5">
        <f t="shared" si="4"/>
        <v>14</v>
      </c>
      <c r="G5">
        <f t="shared" si="5"/>
        <v>17</v>
      </c>
      <c r="H5" t="str">
        <f t="shared" si="6"/>
        <v>2M</v>
      </c>
      <c r="I5" s="2">
        <f t="array" aca="1" ref="I5" ca="1">MATCH(TRUE,ISERROR(VALUE(MID($H5,ROW(INDIRECT("1:"&amp;LEN($H5))),1))),0)</f>
        <v>2</v>
      </c>
      <c r="J5" t="str">
        <f t="shared" si="7"/>
        <v>Large city</v>
      </c>
      <c r="K5">
        <f t="shared" si="13"/>
        <v>1</v>
      </c>
      <c r="L5">
        <f t="shared" ca="1" si="14"/>
        <v>2</v>
      </c>
      <c r="M5" t="str">
        <f t="shared" ca="1" si="8"/>
        <v>M</v>
      </c>
      <c r="N5">
        <f t="shared" ca="1" si="9"/>
        <v>1000000</v>
      </c>
      <c r="O5" t="str">
        <f t="shared" si="10"/>
        <v>0x0400</v>
      </c>
      <c r="P5">
        <f t="shared" ca="1" si="11"/>
        <v>1000000</v>
      </c>
      <c r="Q5">
        <f t="shared" ca="1" si="12"/>
        <v>2000000</v>
      </c>
    </row>
    <row r="6" spans="1:17">
      <c r="A6" s="1" t="s">
        <v>4</v>
      </c>
      <c r="B6" t="str">
        <f t="shared" si="0"/>
        <v>0x05</v>
      </c>
      <c r="C6" t="str">
        <f t="shared" si="1"/>
        <v>0x00</v>
      </c>
      <c r="D6" t="str">
        <f t="shared" si="2"/>
        <v xml:space="preserve">Medium city (0.5-1M)",        </v>
      </c>
      <c r="E6">
        <f t="shared" si="3"/>
        <v>13</v>
      </c>
      <c r="F6">
        <f t="shared" si="4"/>
        <v>17</v>
      </c>
      <c r="G6">
        <f t="shared" si="5"/>
        <v>20</v>
      </c>
      <c r="H6" t="str">
        <f t="shared" si="6"/>
        <v>1M</v>
      </c>
      <c r="I6" s="2">
        <f t="array" aca="1" ref="I6" ca="1">MATCH(TRUE,ISERROR(VALUE(MID($H6,ROW(INDIRECT("1:"&amp;LEN($H6))),1))),0)</f>
        <v>2</v>
      </c>
      <c r="J6" t="str">
        <f t="shared" si="7"/>
        <v>Medium city</v>
      </c>
      <c r="K6">
        <f t="shared" si="13"/>
        <v>0.5</v>
      </c>
      <c r="L6">
        <f t="shared" ca="1" si="14"/>
        <v>1</v>
      </c>
      <c r="M6" t="str">
        <f t="shared" ca="1" si="8"/>
        <v>M</v>
      </c>
      <c r="N6">
        <f t="shared" ca="1" si="9"/>
        <v>1000000</v>
      </c>
      <c r="O6" t="str">
        <f t="shared" si="10"/>
        <v>0x0500</v>
      </c>
      <c r="P6">
        <f t="shared" ca="1" si="11"/>
        <v>500000</v>
      </c>
      <c r="Q6">
        <f t="shared" ca="1" si="12"/>
        <v>1000000</v>
      </c>
    </row>
    <row r="7" spans="1:17">
      <c r="A7" s="1" t="s">
        <v>5</v>
      </c>
      <c r="B7" t="str">
        <f t="shared" si="0"/>
        <v>0x06</v>
      </c>
      <c r="C7" t="str">
        <f t="shared" si="1"/>
        <v>0x00</v>
      </c>
      <c r="D7" t="str">
        <f t="shared" si="2"/>
        <v xml:space="preserve">Medium city (200-500K)",      </v>
      </c>
      <c r="E7">
        <f t="shared" si="3"/>
        <v>13</v>
      </c>
      <c r="F7">
        <f t="shared" si="4"/>
        <v>17</v>
      </c>
      <c r="G7">
        <f t="shared" si="5"/>
        <v>22</v>
      </c>
      <c r="H7" t="str">
        <f t="shared" si="6"/>
        <v>500K</v>
      </c>
      <c r="I7" s="2">
        <f t="array" aca="1" ref="I7" ca="1">MATCH(TRUE,ISERROR(VALUE(MID($H7,ROW(INDIRECT("1:"&amp;LEN($H7))),1))),0)</f>
        <v>4</v>
      </c>
      <c r="J7" t="str">
        <f t="shared" si="7"/>
        <v>Medium city</v>
      </c>
      <c r="K7">
        <f t="shared" si="13"/>
        <v>200</v>
      </c>
      <c r="L7">
        <f t="shared" ca="1" si="14"/>
        <v>500</v>
      </c>
      <c r="M7" t="str">
        <f t="shared" ca="1" si="8"/>
        <v>K</v>
      </c>
      <c r="N7">
        <f t="shared" ca="1" si="9"/>
        <v>1000</v>
      </c>
      <c r="O7" t="str">
        <f t="shared" si="10"/>
        <v>0x0600</v>
      </c>
      <c r="P7">
        <f t="shared" ca="1" si="11"/>
        <v>200000</v>
      </c>
      <c r="Q7">
        <f t="shared" ca="1" si="12"/>
        <v>500000</v>
      </c>
    </row>
    <row r="8" spans="1:17">
      <c r="A8" s="1" t="s">
        <v>6</v>
      </c>
      <c r="B8" t="str">
        <f t="shared" si="0"/>
        <v>0x07</v>
      </c>
      <c r="C8" t="str">
        <f t="shared" si="1"/>
        <v>0x00</v>
      </c>
      <c r="D8" t="str">
        <f t="shared" si="2"/>
        <v xml:space="preserve">Medium city (100-200K)",      </v>
      </c>
      <c r="E8">
        <f t="shared" si="3"/>
        <v>13</v>
      </c>
      <c r="F8">
        <f t="shared" si="4"/>
        <v>17</v>
      </c>
      <c r="G8">
        <f t="shared" si="5"/>
        <v>22</v>
      </c>
      <c r="H8" t="str">
        <f t="shared" si="6"/>
        <v>200K</v>
      </c>
      <c r="I8" s="2">
        <f t="array" aca="1" ref="I8" ca="1">MATCH(TRUE,ISERROR(VALUE(MID($H8,ROW(INDIRECT("1:"&amp;LEN($H8))),1))),0)</f>
        <v>4</v>
      </c>
      <c r="J8" t="str">
        <f t="shared" si="7"/>
        <v>Medium city</v>
      </c>
      <c r="K8">
        <f t="shared" si="13"/>
        <v>100</v>
      </c>
      <c r="L8">
        <f t="shared" ca="1" si="14"/>
        <v>200</v>
      </c>
      <c r="M8" t="str">
        <f t="shared" ca="1" si="8"/>
        <v>K</v>
      </c>
      <c r="N8">
        <f t="shared" ca="1" si="9"/>
        <v>1000</v>
      </c>
      <c r="O8" t="str">
        <f t="shared" si="10"/>
        <v>0x0700</v>
      </c>
      <c r="P8">
        <f t="shared" ca="1" si="11"/>
        <v>100000</v>
      </c>
      <c r="Q8">
        <f t="shared" ca="1" si="12"/>
        <v>200000</v>
      </c>
    </row>
    <row r="9" spans="1:17">
      <c r="A9" s="1" t="s">
        <v>7</v>
      </c>
      <c r="B9" t="str">
        <f t="shared" si="0"/>
        <v>0x08</v>
      </c>
      <c r="C9" t="str">
        <f t="shared" si="1"/>
        <v>0x00</v>
      </c>
      <c r="D9" t="str">
        <f t="shared" si="2"/>
        <v xml:space="preserve">Small city (50-100K)",        </v>
      </c>
      <c r="E9">
        <f t="shared" si="3"/>
        <v>12</v>
      </c>
      <c r="F9">
        <f t="shared" si="4"/>
        <v>15</v>
      </c>
      <c r="G9">
        <f t="shared" si="5"/>
        <v>20</v>
      </c>
      <c r="H9" t="str">
        <f t="shared" si="6"/>
        <v>100K</v>
      </c>
      <c r="I9" s="2">
        <f t="array" aca="1" ref="I9" ca="1">MATCH(TRUE,ISERROR(VALUE(MID($H9,ROW(INDIRECT("1:"&amp;LEN($H9))),1))),0)</f>
        <v>4</v>
      </c>
      <c r="J9" t="str">
        <f t="shared" si="7"/>
        <v>Small city</v>
      </c>
      <c r="K9">
        <f t="shared" si="13"/>
        <v>50</v>
      </c>
      <c r="L9">
        <f t="shared" ca="1" si="14"/>
        <v>100</v>
      </c>
      <c r="M9" t="str">
        <f t="shared" ca="1" si="8"/>
        <v>K</v>
      </c>
      <c r="N9">
        <f t="shared" ca="1" si="9"/>
        <v>1000</v>
      </c>
      <c r="O9" t="str">
        <f t="shared" si="10"/>
        <v>0x0800</v>
      </c>
      <c r="P9">
        <f t="shared" ca="1" si="11"/>
        <v>50000</v>
      </c>
      <c r="Q9">
        <f t="shared" ca="1" si="12"/>
        <v>100000</v>
      </c>
    </row>
    <row r="10" spans="1:17">
      <c r="A10" s="1" t="s">
        <v>8</v>
      </c>
      <c r="B10" t="str">
        <f t="shared" si="0"/>
        <v>0x09</v>
      </c>
      <c r="C10" t="str">
        <f t="shared" si="1"/>
        <v>0x00</v>
      </c>
      <c r="D10" t="str">
        <f t="shared" si="2"/>
        <v xml:space="preserve">Small city (20-50K)",         </v>
      </c>
      <c r="E10">
        <f t="shared" si="3"/>
        <v>12</v>
      </c>
      <c r="F10">
        <f t="shared" si="4"/>
        <v>15</v>
      </c>
      <c r="G10">
        <f t="shared" si="5"/>
        <v>19</v>
      </c>
      <c r="H10" t="str">
        <f t="shared" si="6"/>
        <v>50K</v>
      </c>
      <c r="I10" s="2">
        <f t="array" aca="1" ref="I10" ca="1">MATCH(TRUE,ISERROR(VALUE(MID($H10,ROW(INDIRECT("1:"&amp;LEN($H10))),1))),0)</f>
        <v>3</v>
      </c>
      <c r="J10" t="str">
        <f t="shared" si="7"/>
        <v>Small city</v>
      </c>
      <c r="K10">
        <f t="shared" si="13"/>
        <v>20</v>
      </c>
      <c r="L10">
        <f t="shared" ca="1" si="14"/>
        <v>50</v>
      </c>
      <c r="M10" t="str">
        <f t="shared" ca="1" si="8"/>
        <v>K</v>
      </c>
      <c r="N10">
        <f t="shared" ca="1" si="9"/>
        <v>1000</v>
      </c>
      <c r="O10" t="str">
        <f t="shared" si="10"/>
        <v>0x0900</v>
      </c>
      <c r="P10">
        <f t="shared" ca="1" si="11"/>
        <v>20000</v>
      </c>
      <c r="Q10">
        <f t="shared" ca="1" si="12"/>
        <v>50000</v>
      </c>
    </row>
    <row r="11" spans="1:17">
      <c r="A11" s="1" t="s">
        <v>9</v>
      </c>
      <c r="B11" t="str">
        <f t="shared" si="0"/>
        <v>0x0a</v>
      </c>
      <c r="C11" t="str">
        <f t="shared" si="1"/>
        <v>0x00</v>
      </c>
      <c r="D11" t="str">
        <f t="shared" si="2"/>
        <v xml:space="preserve">Small city/town (10-20K)",    </v>
      </c>
      <c r="E11">
        <f t="shared" si="3"/>
        <v>17</v>
      </c>
      <c r="F11">
        <f t="shared" si="4"/>
        <v>20</v>
      </c>
      <c r="G11">
        <f t="shared" si="5"/>
        <v>24</v>
      </c>
      <c r="H11" t="str">
        <f t="shared" si="6"/>
        <v>20K</v>
      </c>
      <c r="I11" s="2">
        <f t="array" aca="1" ref="I11" ca="1">MATCH(TRUE,ISERROR(VALUE(MID($H11,ROW(INDIRECT("1:"&amp;LEN($H11))),1))),0)</f>
        <v>3</v>
      </c>
      <c r="J11" t="str">
        <f t="shared" si="7"/>
        <v>Small city/town</v>
      </c>
      <c r="K11">
        <f t="shared" si="13"/>
        <v>10</v>
      </c>
      <c r="L11">
        <f t="shared" ca="1" si="14"/>
        <v>20</v>
      </c>
      <c r="M11" t="str">
        <f t="shared" ca="1" si="8"/>
        <v>K</v>
      </c>
      <c r="N11">
        <f t="shared" ca="1" si="9"/>
        <v>1000</v>
      </c>
      <c r="O11" t="str">
        <f t="shared" si="10"/>
        <v>0x0a00</v>
      </c>
      <c r="P11">
        <f t="shared" ca="1" si="11"/>
        <v>10000</v>
      </c>
      <c r="Q11">
        <f t="shared" ca="1" si="12"/>
        <v>20000</v>
      </c>
    </row>
    <row r="12" spans="1:17">
      <c r="A12" s="1" t="s">
        <v>10</v>
      </c>
      <c r="B12" t="str">
        <f t="shared" si="0"/>
        <v>0x0b</v>
      </c>
      <c r="C12" t="str">
        <f t="shared" si="1"/>
        <v>0x00</v>
      </c>
      <c r="D12" t="str">
        <f t="shared" si="2"/>
        <v xml:space="preserve">Small city/town (5-10K)",     </v>
      </c>
      <c r="E12">
        <f t="shared" si="3"/>
        <v>17</v>
      </c>
      <c r="F12">
        <f t="shared" si="4"/>
        <v>19</v>
      </c>
      <c r="G12">
        <f t="shared" si="5"/>
        <v>23</v>
      </c>
      <c r="H12" t="str">
        <f t="shared" si="6"/>
        <v>10K</v>
      </c>
      <c r="I12" s="2">
        <f t="array" aca="1" ref="I12" ca="1">MATCH(TRUE,ISERROR(VALUE(MID($H12,ROW(INDIRECT("1:"&amp;LEN($H12))),1))),0)</f>
        <v>3</v>
      </c>
      <c r="J12" t="str">
        <f t="shared" si="7"/>
        <v>Small city/town</v>
      </c>
      <c r="K12">
        <f t="shared" si="13"/>
        <v>5</v>
      </c>
      <c r="L12">
        <f t="shared" ca="1" si="14"/>
        <v>10</v>
      </c>
      <c r="M12" t="str">
        <f t="shared" ca="1" si="8"/>
        <v>K</v>
      </c>
      <c r="N12">
        <f t="shared" ca="1" si="9"/>
        <v>1000</v>
      </c>
      <c r="O12" t="str">
        <f t="shared" si="10"/>
        <v>0x0b00</v>
      </c>
      <c r="P12">
        <f t="shared" ca="1" si="11"/>
        <v>5000</v>
      </c>
      <c r="Q12">
        <f t="shared" ca="1" si="12"/>
        <v>10000</v>
      </c>
    </row>
    <row r="13" spans="1:17">
      <c r="A13" s="1" t="s">
        <v>11</v>
      </c>
      <c r="B13" t="str">
        <f t="shared" si="0"/>
        <v>0x0c</v>
      </c>
      <c r="C13" t="str">
        <f t="shared" si="1"/>
        <v>0x00</v>
      </c>
      <c r="D13" t="str">
        <f t="shared" si="2"/>
        <v xml:space="preserve">Settlement (2-5K)",           </v>
      </c>
      <c r="E13">
        <f t="shared" si="3"/>
        <v>12</v>
      </c>
      <c r="F13">
        <f t="shared" si="4"/>
        <v>14</v>
      </c>
      <c r="G13">
        <f t="shared" si="5"/>
        <v>17</v>
      </c>
      <c r="H13" t="str">
        <f t="shared" si="6"/>
        <v>5K</v>
      </c>
      <c r="I13" s="2">
        <f t="array" aca="1" ref="I13" ca="1">MATCH(TRUE,ISERROR(VALUE(MID($H13,ROW(INDIRECT("1:"&amp;LEN($H13))),1))),0)</f>
        <v>2</v>
      </c>
      <c r="J13" t="str">
        <f t="shared" si="7"/>
        <v>Settlement</v>
      </c>
      <c r="K13">
        <f t="shared" si="13"/>
        <v>2</v>
      </c>
      <c r="L13">
        <f t="shared" ca="1" si="14"/>
        <v>5</v>
      </c>
      <c r="M13" t="str">
        <f t="shared" ca="1" si="8"/>
        <v>K</v>
      </c>
      <c r="N13">
        <f t="shared" ca="1" si="9"/>
        <v>1000</v>
      </c>
      <c r="O13" t="str">
        <f t="shared" si="10"/>
        <v>0x0c00</v>
      </c>
      <c r="P13">
        <f t="shared" ca="1" si="11"/>
        <v>2000</v>
      </c>
      <c r="Q13">
        <f t="shared" ca="1" si="12"/>
        <v>5000</v>
      </c>
    </row>
    <row r="14" spans="1:17">
      <c r="A14" s="1" t="s">
        <v>12</v>
      </c>
      <c r="B14" t="str">
        <f t="shared" si="0"/>
        <v>0x0d</v>
      </c>
      <c r="C14" t="str">
        <f t="shared" si="1"/>
        <v>0x00</v>
      </c>
      <c r="D14" t="str">
        <f t="shared" si="2"/>
        <v xml:space="preserve">Settlement (1-2K)",           </v>
      </c>
      <c r="E14">
        <f t="shared" si="3"/>
        <v>12</v>
      </c>
      <c r="F14">
        <f t="shared" si="4"/>
        <v>14</v>
      </c>
      <c r="G14">
        <f t="shared" si="5"/>
        <v>17</v>
      </c>
      <c r="H14" t="str">
        <f t="shared" si="6"/>
        <v>2K</v>
      </c>
      <c r="I14" s="2">
        <f t="array" aca="1" ref="I14" ca="1">MATCH(TRUE,ISERROR(VALUE(MID($H14,ROW(INDIRECT("1:"&amp;LEN($H14))),1))),0)</f>
        <v>2</v>
      </c>
      <c r="J14" t="str">
        <f t="shared" si="7"/>
        <v>Settlement</v>
      </c>
      <c r="K14">
        <f t="shared" si="13"/>
        <v>1</v>
      </c>
      <c r="L14">
        <f t="shared" ca="1" si="14"/>
        <v>2</v>
      </c>
      <c r="M14" t="str">
        <f t="shared" ca="1" si="8"/>
        <v>K</v>
      </c>
      <c r="N14">
        <f t="shared" ca="1" si="9"/>
        <v>1000</v>
      </c>
      <c r="O14" t="str">
        <f t="shared" si="10"/>
        <v>0x0d00</v>
      </c>
      <c r="P14">
        <f t="shared" ca="1" si="11"/>
        <v>1000</v>
      </c>
      <c r="Q14">
        <f t="shared" ca="1" si="12"/>
        <v>2000</v>
      </c>
    </row>
    <row r="15" spans="1:17">
      <c r="A15" s="1" t="s">
        <v>13</v>
      </c>
      <c r="B15" t="str">
        <f t="shared" si="0"/>
        <v>0x0e</v>
      </c>
      <c r="C15" t="str">
        <f t="shared" si="1"/>
        <v>0x00</v>
      </c>
      <c r="D15" t="str">
        <f t="shared" si="2"/>
        <v xml:space="preserve">Settlement (500-1K)",         </v>
      </c>
      <c r="E15">
        <f t="shared" si="3"/>
        <v>12</v>
      </c>
      <c r="F15">
        <f t="shared" si="4"/>
        <v>16</v>
      </c>
      <c r="G15">
        <f t="shared" si="5"/>
        <v>19</v>
      </c>
      <c r="H15" t="str">
        <f t="shared" si="6"/>
        <v>1K</v>
      </c>
      <c r="I15" s="2">
        <f t="array" aca="1" ref="I15" ca="1">MATCH(TRUE,ISERROR(VALUE(MID($H15,ROW(INDIRECT("1:"&amp;LEN($H15))),1))),0)</f>
        <v>2</v>
      </c>
      <c r="J15" t="str">
        <f t="shared" si="7"/>
        <v>Settlement</v>
      </c>
      <c r="K15">
        <f t="shared" si="13"/>
        <v>500</v>
      </c>
      <c r="L15">
        <f t="shared" ca="1" si="14"/>
        <v>1</v>
      </c>
      <c r="M15" t="str">
        <f t="shared" ca="1" si="8"/>
        <v>K</v>
      </c>
      <c r="N15">
        <f t="shared" ca="1" si="9"/>
        <v>1000</v>
      </c>
      <c r="O15" t="str">
        <f t="shared" si="10"/>
        <v>0x0e00</v>
      </c>
      <c r="P15" s="3">
        <v>500</v>
      </c>
      <c r="Q15">
        <f t="shared" ca="1" si="12"/>
        <v>1000</v>
      </c>
    </row>
    <row r="16" spans="1:17">
      <c r="A16" s="1" t="s">
        <v>14</v>
      </c>
      <c r="B16" t="str">
        <f t="shared" si="0"/>
        <v>0x0f</v>
      </c>
      <c r="C16" t="str">
        <f t="shared" si="1"/>
        <v>0x00</v>
      </c>
      <c r="D16" t="str">
        <f t="shared" si="2"/>
        <v xml:space="preserve">Settlement (200-500)",        </v>
      </c>
      <c r="E16">
        <f t="shared" si="3"/>
        <v>12</v>
      </c>
      <c r="F16">
        <f t="shared" si="4"/>
        <v>16</v>
      </c>
      <c r="G16">
        <f t="shared" si="5"/>
        <v>20</v>
      </c>
      <c r="H16" t="str">
        <f t="shared" si="6"/>
        <v>500</v>
      </c>
      <c r="I16" s="2" t="e">
        <f t="array" aca="1" ref="I16" ca="1">MATCH(TRUE,ISERROR(VALUE(MID($H16,ROW(INDIRECT("1:"&amp;LEN($H16))),1))),0)</f>
        <v>#N/A</v>
      </c>
      <c r="J16" t="str">
        <f t="shared" si="7"/>
        <v>Settlement</v>
      </c>
      <c r="K16">
        <f t="shared" si="13"/>
        <v>200</v>
      </c>
      <c r="L16" s="3">
        <f>VALUE(H16)</f>
        <v>500</v>
      </c>
      <c r="M16">
        <v>1</v>
      </c>
      <c r="N16">
        <f t="shared" si="9"/>
        <v>1</v>
      </c>
      <c r="O16" t="str">
        <f t="shared" si="10"/>
        <v>0x0f00</v>
      </c>
      <c r="P16">
        <f t="shared" si="11"/>
        <v>200</v>
      </c>
      <c r="Q16">
        <f t="shared" si="12"/>
        <v>500</v>
      </c>
    </row>
    <row r="17" spans="1:17">
      <c r="A17" s="1" t="s">
        <v>15</v>
      </c>
      <c r="B17" t="str">
        <f t="shared" si="0"/>
        <v>0x10</v>
      </c>
      <c r="C17" t="str">
        <f t="shared" si="1"/>
        <v>0x00</v>
      </c>
      <c r="D17" t="str">
        <f t="shared" si="2"/>
        <v xml:space="preserve">Settlement (100-200)",        </v>
      </c>
      <c r="E17">
        <f t="shared" si="3"/>
        <v>12</v>
      </c>
      <c r="F17">
        <f t="shared" si="4"/>
        <v>16</v>
      </c>
      <c r="G17">
        <f t="shared" si="5"/>
        <v>20</v>
      </c>
      <c r="H17" t="str">
        <f t="shared" si="6"/>
        <v>200</v>
      </c>
      <c r="I17" s="2" t="e">
        <f t="array" aca="1" ref="I17" ca="1">MATCH(TRUE,ISERROR(VALUE(MID($H17,ROW(INDIRECT("1:"&amp;LEN($H17))),1))),0)</f>
        <v>#N/A</v>
      </c>
      <c r="J17" t="str">
        <f t="shared" si="7"/>
        <v>Settlement</v>
      </c>
      <c r="K17">
        <f t="shared" si="13"/>
        <v>100</v>
      </c>
      <c r="L17" s="3">
        <f>VALUE(H17)</f>
        <v>200</v>
      </c>
      <c r="M17">
        <v>1</v>
      </c>
      <c r="N17">
        <f t="shared" si="9"/>
        <v>1</v>
      </c>
      <c r="O17" t="str">
        <f t="shared" si="10"/>
        <v>0x1000</v>
      </c>
      <c r="P17">
        <f t="shared" si="11"/>
        <v>100</v>
      </c>
      <c r="Q17">
        <f t="shared" si="12"/>
        <v>200</v>
      </c>
    </row>
    <row r="18" spans="1:17">
      <c r="A18" s="1" t="s">
        <v>16</v>
      </c>
      <c r="B18" t="str">
        <f t="shared" si="0"/>
        <v>0x11</v>
      </c>
      <c r="C18" t="str">
        <f t="shared" si="1"/>
        <v>0x00</v>
      </c>
      <c r="D18" t="str">
        <f t="shared" si="2"/>
        <v xml:space="preserve">Settlement (less 100)",       </v>
      </c>
      <c r="E18">
        <f t="shared" si="3"/>
        <v>12</v>
      </c>
      <c r="F18" t="e">
        <f t="shared" si="4"/>
        <v>#VALUE!</v>
      </c>
      <c r="G18">
        <f t="shared" si="5"/>
        <v>21</v>
      </c>
      <c r="H18" t="e">
        <f t="shared" si="6"/>
        <v>#VALUE!</v>
      </c>
      <c r="I18" s="2" t="e">
        <f t="array" aca="1" ref="I18" ca="1">MATCH(TRUE,ISERROR(VALUE(MID($H18,ROW(INDIRECT("1:"&amp;LEN($H18))),1))),0)</f>
        <v>#N/A</v>
      </c>
      <c r="J18" t="str">
        <f t="shared" si="7"/>
        <v>Settlement</v>
      </c>
      <c r="K18" s="3">
        <v>0</v>
      </c>
      <c r="L18" s="3">
        <v>100</v>
      </c>
      <c r="M18">
        <v>1</v>
      </c>
      <c r="N18">
        <f t="shared" si="9"/>
        <v>1</v>
      </c>
      <c r="O18" t="str">
        <f t="shared" si="10"/>
        <v>0x1100</v>
      </c>
      <c r="P18">
        <f t="shared" si="11"/>
        <v>0</v>
      </c>
      <c r="Q18">
        <f t="shared" si="12"/>
        <v>100</v>
      </c>
    </row>
    <row r="20" spans="1:17">
      <c r="A20" t="s">
        <v>33</v>
      </c>
      <c r="I20" t="s">
        <v>25</v>
      </c>
      <c r="J20">
        <v>1000</v>
      </c>
    </row>
    <row r="21" spans="1:17">
      <c r="I21" t="s">
        <v>24</v>
      </c>
      <c r="J21">
        <v>1000000</v>
      </c>
    </row>
    <row r="22" spans="1:17">
      <c r="I22">
        <v>1</v>
      </c>
      <c r="J2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Turner</dc:creator>
  <cp:lastModifiedBy>Gary Turner</cp:lastModifiedBy>
  <dcterms:created xsi:type="dcterms:W3CDTF">2024-09-17T06:40:09Z</dcterms:created>
  <dcterms:modified xsi:type="dcterms:W3CDTF">2024-09-18T06:21:37Z</dcterms:modified>
</cp:coreProperties>
</file>