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nt\Downloads\"/>
    </mc:Choice>
  </mc:AlternateContent>
  <xr:revisionPtr revIDLastSave="0" documentId="8_{E5158943-A999-45FE-9592-CF5E63DC1348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Presupuestos" sheetId="1" r:id="rId1"/>
    <sheet name="Presupuesto Hito 1" sheetId="3" r:id="rId2"/>
    <sheet name="Compras" sheetId="2" r:id="rId3"/>
    <sheet name="Tabla LaTex" sheetId="6" r:id="rId4"/>
    <sheet name="Rendicion 1 y 2" sheetId="4" r:id="rId5"/>
    <sheet name="Rendicion 3" sheetId="5" r:id="rId6"/>
  </sheets>
  <definedNames>
    <definedName name="_xlnm.Print_Area" localSheetId="1">'Presupuesto Hito 1'!$A$1:$K$13</definedName>
    <definedName name="_xlnm.Print_Area" localSheetId="0">Presupuestos!$A$1:$K$17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6" l="1"/>
  <c r="E13" i="6"/>
  <c r="E7" i="6"/>
  <c r="E11" i="5"/>
  <c r="H6" i="4"/>
  <c r="H9" i="4" s="1"/>
  <c r="G15" i="1"/>
  <c r="G14" i="1"/>
  <c r="G13" i="1"/>
  <c r="G11" i="3"/>
  <c r="G10" i="3"/>
  <c r="G9" i="3"/>
  <c r="G8" i="3"/>
  <c r="G7" i="3"/>
  <c r="G6" i="3"/>
  <c r="G5" i="3"/>
  <c r="G4" i="3"/>
  <c r="G3" i="3"/>
  <c r="G2" i="3"/>
  <c r="G13" i="3" s="1"/>
  <c r="H7" i="2"/>
  <c r="H17" i="2" s="1"/>
  <c r="E19" i="6" l="1"/>
  <c r="G12" i="1"/>
  <c r="G11" i="1"/>
  <c r="G7" i="1"/>
  <c r="G3" i="1"/>
  <c r="G4" i="1"/>
  <c r="G5" i="1"/>
  <c r="G6" i="1"/>
  <c r="G8" i="1"/>
  <c r="G9" i="1"/>
  <c r="G10" i="1"/>
  <c r="G2" i="1"/>
  <c r="G17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<sst xmlns="http://schemas.openxmlformats.org/spreadsheetml/2006/main" count="359" uniqueCount="135">
  <si>
    <t>N</t>
  </si>
  <si>
    <t>Código del producto</t>
  </si>
  <si>
    <t>Vendedor</t>
  </si>
  <si>
    <t>Descripción</t>
  </si>
  <si>
    <t>Precio unitario</t>
  </si>
  <si>
    <t>Cantidad</t>
  </si>
  <si>
    <t>Precio total</t>
  </si>
  <si>
    <t>Link</t>
  </si>
  <si>
    <t>Comentarios/Justificación</t>
  </si>
  <si>
    <t>Imagen de referencia</t>
  </si>
  <si>
    <t>¿Da boleta?</t>
  </si>
  <si>
    <t>Comprado</t>
  </si>
  <si>
    <t>MLCU66439997</t>
  </si>
  <si>
    <t>Mercado libre (Minifiestascl)</t>
  </si>
  <si>
    <t>Banda de compresión muslera</t>
  </si>
  <si>
    <t>https://www.mercadolibre.cl/muslera-compresion-pierna-neopreno-velcro-kinesiologica/up/MLCU66439997?pdp_filters=item_id%3AMLC935274956&amp;from=gshop&amp;matt_tool=83960881&amp;matt_word=&amp;matt_source=google&amp;matt_campaign_id=23496417553&amp;matt_ad_group_id=191387027985&amp;matt_match_type=&amp;matt_network=g&amp;matt_device=c&amp;matt_creative=794255799338&amp;matt_keyword=&amp;matt_ad_position=&amp;matt_ad_type=pla&amp;matt_merchant_id=325961807&amp;matt_product_id=MLCU66439997&amp;matt_product_partition_id=2455498968423&amp;matt_target_id=pla-2455498968423&amp;cq_src=google_ads&amp;cq_cmp=23496417553&amp;cq_net=g&amp;cq_plt=gp&amp;cq_med=pla&amp;gad_source=1&amp;gad_campaignid=23496417553&amp;gbraid=0AAAAADxxu6rIf_2BH-Zrylm70P5aysz2G&amp;gclid=CjwKCAjwhe3OBhABEiwA6392zElYR0jdzsvrJe-76QWIeebpPGBLDIHaW_XmucGmGC9c6YbIW81H0hoCw74QAvD_BwE</t>
  </si>
  <si>
    <t>Soporte para pruebas: en esta banda de montará el sistema del LiDAR para realizar pruebas previas a la propuesta de instalación del sensor en la protesis</t>
  </si>
  <si>
    <t>Sí, por aplicación</t>
  </si>
  <si>
    <t>Sí</t>
  </si>
  <si>
    <t>SKU: 2672</t>
  </si>
  <si>
    <t>AFEL</t>
  </si>
  <si>
    <t>Filamento Impresión 3D PLA 1.75mm 1kg</t>
  </si>
  <si>
    <t>https://afel.cl/products/filamento-pla-blanco-artillery-1-75mm-1kg</t>
  </si>
  <si>
    <t>Soporte para pruebas: necesitamos imprimir el soporte donde montaremos el LiDAR y los demas componentes del sistema junto al agarre a la banda</t>
  </si>
  <si>
    <t>Sí, formato físico</t>
  </si>
  <si>
    <t>MLCU17789623</t>
  </si>
  <si>
    <t>Mercado Libre (GIRASOL91028)</t>
  </si>
  <si>
    <t>Kit 830 Puntos De Conexión Componentes Electronicos</t>
  </si>
  <si>
    <t>https://www.mercadolibre.cl/kit-830-puntos-de-conexion-componentes-electronicos/up/MLCU17789623#polycard_client=search-desktop&amp;search_layout=grid&amp;position=2&amp;type=product&amp;tracking_id=6e14ec71-210f-4388-ba87-9b4107799f0f&amp;wid=MLC1624611106&amp;sid=search</t>
  </si>
  <si>
    <t>Soporte para pruebas: necesitamos componentes varios para hacer pruebas y prototipos.</t>
  </si>
  <si>
    <t>MLCU207978073</t>
  </si>
  <si>
    <t>Mercado Libre (CIMECH 3D)</t>
  </si>
  <si>
    <t>Tornillos M3 16mm (100 uds)</t>
  </si>
  <si>
    <t>https://www.mercadolibre.cl/pack-x100u-perno-allen-m3-negro-cabeza-boton-10mm/up/MLCU207978073?pdp_filters=item_id%3AMLC2269180836&amp;from=gshop&amp;matt_tool=94957953&amp;matt_word=&amp;matt_source=google&amp;matt_campaign_id=22116391410&amp;matt_ad_group_id=173057293149&amp;matt_match_type=&amp;matt_network=g&amp;matt_device=c&amp;matt_creative=729566852779&amp;matt_keyword=&amp;matt_ad_position=&amp;matt_ad_type=pla&amp;matt_merchant_id=531116824&amp;matt_product_id=MLCU207978073&amp;matt_product_partition_id=2387500413747&amp;matt_target_id=aud-1816071484013:pla-2387500413747&amp;cq_src=google_ads&amp;cq_cmp=22116391410&amp;cq_net=g&amp;cq_plt=gp&amp;cq_med=pla&amp;gad_source=1&amp;gad_campaignid=22116391410&amp;gbraid=0AAAAADxxu6qFhA1c0H4_x5l1kaZZEHF4L&amp;gclid=CjwKCAjwhe3OBhABEiwA6392zAPnc-jsXFIRVOKonfsxR7ir1gH7063_xXVt_SJh8fW29aDy3D18axoCDxwQAvD_BwE</t>
  </si>
  <si>
    <t>Soporte para pruebas: para unir las dos partes del prototipo 3D que agarran a la banda</t>
  </si>
  <si>
    <t>MLC64839071</t>
  </si>
  <si>
    <t>Mercado libre (ThermalStar)</t>
  </si>
  <si>
    <t>Velcro Autoadhesivo</t>
  </si>
  <si>
    <t>https://www.mercadolibre.cl/velcro-autoadhesivo-color-negro-5-metros-thermalstar/p/MLC64839071?pdp_filters=item_id%3AMLC1835672621&amp;from=gshop&amp;matt_tool=11244009&amp;matt_word=&amp;matt_source=google&amp;matt_campaign_id=23496417526&amp;matt_ad_group_id=192538752696&amp;matt_match_type=&amp;matt_network=g&amp;matt_device=c&amp;matt_creative=794255796917&amp;matt_keyword=&amp;matt_ad_position=&amp;matt_ad_type=pla&amp;matt_merchant_id=735115857&amp;matt_product_id=MLC64839071-product&amp;matt_product_partition_id=2389651985213&amp;matt_target_id=pla-2389651985213&amp;cq_src=google_ads&amp;cq_cmp=23496417526&amp;cq_net=g&amp;cq_plt=gp&amp;cq_med=pla&amp;gad_source=1&amp;gad_campaignid=23496417526&amp;gbraid=0AAAAADxxu6rGK6xHoF3IGKFQtuK-Msb_R&amp;gclid=CjwKCAjwhe3OBhABEiwA6392zEUIpNvfwWlZWHNNExnaZTrLCSqRmoEfALgZZDY5m65oOgqQmBOPbxoCcSYQAvD_BwE</t>
  </si>
  <si>
    <t>Soporte para pruebas: se utilizará para poder remover y ubicar facilmente la bateria en la banda utilizada. Se pegará una banda de velcro a la bateria que usaremos para alimentar el sistema con el objetivo de que se más simple cargarla</t>
  </si>
  <si>
    <t>MLC40911991</t>
  </si>
  <si>
    <t>Mercado libre (AEPVENTAS)</t>
  </si>
  <si>
    <t>Bateria de alimentación</t>
  </si>
  <si>
    <t>https://www.mercadolibre.cl/hocoj115-mini-bateria-portatil-5000mah-para-iphone-android-color-negro/p/MLC40911991?pdp_filters=item_id%3AMLC3297491990&amp;from=gshop&amp;matt_tool=44467648&amp;matt_word=&amp;matt_source=google&amp;matt_campaign_id=22116391884&amp;matt_ad_group_id=172632297119&amp;matt_match_type=&amp;matt_network=g&amp;matt_device=c&amp;matt_creative=729648298310&amp;matt_keyword=&amp;matt_ad_position=&amp;matt_ad_type=pla&amp;matt_merchant_id=735119326&amp;matt_product_id=MLC40911991-product&amp;matt_product_partition_id=2391894693504&amp;matt_target_id=aud-1816071484013:pla-2391894693504&amp;cq_src=google_ads&amp;cq_cmp=22116391884&amp;cq_net=g&amp;cq_plt=gp&amp;cq_med=pla&amp;gad_source=4&amp;gad_campaignid=22116391884&amp;gclid=CjwKCAjwhe3OBhABEiwA6392zOAuMcZBPQmgULjYYGP0dwPKCmKrfYq_pXtzMboCIVhTvXxt8qbs8BoCudQQAvD_BwE</t>
  </si>
  <si>
    <t>Soporte para pruebas: se utilizará para alimentar el sistema (5000 mAh)</t>
  </si>
  <si>
    <t>MLC3794095466</t>
  </si>
  <si>
    <t>Mercado libre (JUGUTESCONTROLRC)</t>
  </si>
  <si>
    <t>IMU BNO055</t>
  </si>
  <si>
    <t>https://articulo.mercadolibre.cl/MLC-3794095466-rupture-sensor-module-bno055-9-dof-sip-acelerometer-_JM?matt_tool=16931662</t>
  </si>
  <si>
    <t>Implementación: se utilizará para determinar el angulo de inclinación de la pierna en tiempo real. Comentario: No se encontró un proveedor local confiable y a un precio razonable</t>
  </si>
  <si>
    <t>Aliexpress (EC-Buying Ali Store)</t>
  </si>
  <si>
    <t>Conversor 12V-5V</t>
  </si>
  <si>
    <t>https://es.aliexpress.com/item/4001069352009.html?src=google&amp;src=google&amp;albch=shopping&amp;acnt=603-455-9033&amp;isdl=y&amp;slnk=&amp;plac=&amp;mtctp=&amp;albbt=Google_7_shopping&amp;aff_platform=google&amp;aff_short_key=_oFgTQeV&amp;gclsrc=aw.ds&amp;albagn=888888&amp;ds_e_adid=&amp;ds_e_matchtype=&amp;ds_e_device=c&amp;ds_e_network=x&amp;ds_e_product_group_id=&amp;ds_e_product_id=es4001069352009&amp;ds_e_product_merchant_id=106352398&amp;ds_e_product_country=CL&amp;ds_e_product_language=es&amp;ds_e_product_channel=online&amp;ds_e_product_store_id=&amp;ds_url_v=2&amp;albcp=23800073893&amp;albag=&amp;isSmbAutoCall=false&amp;needSmbHouyi=false&amp;gad_source=1&amp;gad_campaignid=23800086397&amp;gbraid=0AAAABCRFad9OCjIXvrf1E9BZj34D5-XPB&amp;gclid=CjwKCAjwwpDQBhAuEiwAa-4Wow90WJXZyvQ3n_BAAHP8kGLGOHOf-XfT7VeaTMdIXaGFcD2P7tznHBoCWEIQAvD_BwE</t>
  </si>
  <si>
    <t>Alimentación Motor DC LIDAR 2D</t>
  </si>
  <si>
    <t>MLCU34594800</t>
  </si>
  <si>
    <t>Mercado libre (SERVIEXPRESSIMPORT)</t>
  </si>
  <si>
    <t>NE555</t>
  </si>
  <si>
    <t>https://www.mercadolibre.cl/ne555-pack-de-5--clock-555-arduino-y-raspberry-pi-y-otros/up/MLCU34594800#polycard_client=search-desktop&amp;search_layout=grid&amp;position=7&amp;type=product&amp;tracking_id=b6ad5bf4-7600-4802-aa9d-95cfaf1d9ec1&amp;wid=MLC984300630&amp;sid=search</t>
  </si>
  <si>
    <t>Control de Velocidad del Motor DC</t>
  </si>
  <si>
    <t>SKU MK484KY873-1</t>
  </si>
  <si>
    <t>Paris.cl</t>
  </si>
  <si>
    <t>RASPBERRY PI 5 shield</t>
  </si>
  <si>
    <t>https://www.paris.cl/mci-proto-pi-shield-de-prototipaje-para-raspberry-pi-mci-electronics-MK484KY873.html</t>
  </si>
  <si>
    <t>Solicitado por la contraparte para mayor modulación en la aplicación</t>
  </si>
  <si>
    <t>MLCU27669150</t>
  </si>
  <si>
    <t>Mercado libre (toolsmania-quilpue)</t>
  </si>
  <si>
    <t>Nivel Digital</t>
  </si>
  <si>
    <t>https://www.mercadolibre.cl/nivel-digital-15-cms-con-magnetico--inclinometro/up/MLCU27669150?pdp_filters=item_id:MLC627313717#is_advertising=true&amp;searchVariation=MLCU27669150&amp;backend_model=search-backend&amp;position=13&amp;search_layout=grid&amp;type=pad&amp;tracking_id=9ac61f22-3b9a-4610-ac3a-11579769f262&amp;ad_domain=VQCATCORE_LST&amp;ad_position=13&amp;ad_click_id=YjVkZTYzMjItNTBkNS00MzdmLWIxZWYtYmMyZjgwNWNiMTMx</t>
  </si>
  <si>
    <t>Para realizar mediciones confiables y precisas de niveles de inclinación para validar las pruebas y resultados</t>
  </si>
  <si>
    <t>Aliexpress ( WAVGAT)</t>
  </si>
  <si>
    <t>Aislador Digital ADUM1201</t>
  </si>
  <si>
    <t>https://es.aliexpress.com/item/1005006293570444.html?spm=a2g0o.productlist.main.17.54c2WIakWIak2U&amp;algo_pvid=9dc5d762-8d9c-402e-8172-0d2de68d90b3&amp;algo_exp_id=9dc5d762-8d9c-402e-8172-0d2de68d90b3-0&amp;pdp_ext_f=%7B"order"%3A"761"%2C"eval"%3A"1"%2C"fromPage"%3A"search"%7D&amp;pdp_npi=6%40dis%21CLP%21823%21823%21%21%210.90%210.90%21%40210319b017787468845254747e0774%2112000036640224238%21sea%21CL%217643093674%21X%211%210%21n_tag%3A-29911%3Bd%3Ab0e9904c%3Bm03_new_user%3A-29895&amp;curPageLogUid=PkdFpF8Z4Qrf&amp;utparam-url=scene%3Asearch%7Cquery_from%3A%7Cx_object_id%3A1005006293570444%7C_p_origin_prod%3A</t>
  </si>
  <si>
    <t>Permite aislar la linea de comunicación entre LIDAR 2D y Raspberry Pi 5</t>
  </si>
  <si>
    <t>SKU: 61620213</t>
  </si>
  <si>
    <t>Altronics</t>
  </si>
  <si>
    <t>Módulo Regulador de Voltaje 3.3V AMS1117</t>
  </si>
  <si>
    <t>https://altronics.cl/modulo-ams1117</t>
  </si>
  <si>
    <t>Permite reducir voltaje de 5V a 3.3V</t>
  </si>
  <si>
    <t>SKU: 61620205</t>
  </si>
  <si>
    <t>Multiplexor I2C</t>
  </si>
  <si>
    <t>https://altronics.cl/multiplexor-i2c-tca9548a</t>
  </si>
  <si>
    <t>Controlar el uso de Comunicación I2C</t>
  </si>
  <si>
    <t>Total</t>
  </si>
  <si>
    <t>Incluye valor de envío en aquellos productos que lo necesiten</t>
  </si>
  <si>
    <t>Aplicación</t>
  </si>
  <si>
    <t>Prototipo</t>
  </si>
  <si>
    <t>Tornillos M2.5 8mm (100 uds)</t>
  </si>
  <si>
    <t>IMU BNO085</t>
  </si>
  <si>
    <t>MLCU30524425</t>
  </si>
  <si>
    <t>Mercado libre (OLEALOPEZJORGE)</t>
  </si>
  <si>
    <t>Conversor 5V-5V</t>
  </si>
  <si>
    <t>https://www.mercadolibre.cl/convertidor-aislado-5v-a-5v-b0505s1w-arduino-pic/up/MLCU30524425?pdp_filters=SHIPPING_ORIGIN%3A10215068#polycard_client=search-desktop&amp;search_layout=grid&amp;position=5&amp;type=product&amp;tracking_id=46aa3c82-171b-49a4-80e9-f0035ec9bab6&amp;wid=MLC447961230&amp;sid=search</t>
  </si>
  <si>
    <t>Alimentación aislada LIDAR 2D</t>
  </si>
  <si>
    <t>Pierna</t>
  </si>
  <si>
    <t>Fecha</t>
  </si>
  <si>
    <t>Responsable</t>
  </si>
  <si>
    <t>Boleta</t>
  </si>
  <si>
    <t>Reembolsado</t>
  </si>
  <si>
    <t>Precio</t>
  </si>
  <si>
    <t>Comentarios</t>
  </si>
  <si>
    <t>N° Rendición</t>
  </si>
  <si>
    <t>Banda compresora muslera</t>
  </si>
  <si>
    <t>Arantza</t>
  </si>
  <si>
    <t>Prestamo profe</t>
  </si>
  <si>
    <t>Bateria</t>
  </si>
  <si>
    <t>No</t>
  </si>
  <si>
    <t>Pernos y tuercas</t>
  </si>
  <si>
    <t>Sodimac</t>
  </si>
  <si>
    <t>Filamento impresión 3D (2 kg)</t>
  </si>
  <si>
    <t>Afel</t>
  </si>
  <si>
    <t>Controlador Pwm Velocidad Motor DC 90W</t>
  </si>
  <si>
    <t>IMU</t>
  </si>
  <si>
    <t>AliExpress (TeXAS INSTRUMENTS Store)</t>
  </si>
  <si>
    <t>Joaquín</t>
  </si>
  <si>
    <t>Pantallazo</t>
  </si>
  <si>
    <t>La boleta es pantallazo de la app</t>
  </si>
  <si>
    <t>Inclinometro nivel digital</t>
  </si>
  <si>
    <t>Mercado libre (KUANGYE TECHNOLOGY COMPANY SpA)</t>
  </si>
  <si>
    <t>Bárbara</t>
  </si>
  <si>
    <t>Multiplexor  y Módulo Regulador</t>
  </si>
  <si>
    <t>Multiplexor  y 2 Módulo Regulador</t>
  </si>
  <si>
    <t>Módulo aislador y HiLink</t>
  </si>
  <si>
    <t>AliExpress</t>
  </si>
  <si>
    <t>Huincha</t>
  </si>
  <si>
    <t>Easy</t>
  </si>
  <si>
    <t>MCI Proto y Cable Dupont</t>
  </si>
  <si>
    <t>MCI Electronics</t>
  </si>
  <si>
    <t>Kit 120 Espaciadores</t>
  </si>
  <si>
    <t>Pack de pernos y tuercas</t>
  </si>
  <si>
    <t>MCI Proto-Pi Shield de Prototipaje</t>
  </si>
  <si>
    <t>Cable Dupont Hembra Hembra 10cm</t>
  </si>
  <si>
    <t>2 Multiplexor</t>
  </si>
  <si>
    <t>3 Módulo Regulador</t>
  </si>
  <si>
    <t>Módulo aislador digital de doble canal  ADUM1201</t>
  </si>
  <si>
    <t>Conversor DC-DC de 12-5 V aislado HiLink 5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</si>
</sst>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&quot;$&quot;#,##0_);[Red]\(&quot;$&quot;#,##0\)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666666"/>
      <name val="Arial"/>
      <family val="2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0" fontId="3" fillId="0" borderId="7" xfId="2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0" fontId="3" fillId="0" borderId="7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5" fontId="0" fillId="0" borderId="9" xfId="0" applyNumberForma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0" fontId="3" fillId="0" borderId="9" xfId="1" applyBorder="1" applyAlignment="1">
      <alignment horizontal="center" vertical="center" wrapText="1"/>
    </xf>
    <xf numFmtId="0" fontId="3" fillId="0" borderId="10" xfId="2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165" fontId="0" fillId="5" borderId="7" xfId="0" applyNumberForma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164" fontId="0" fillId="5" borderId="7" xfId="0" applyNumberFormat="1" applyFill="1" applyBorder="1" applyAlignment="1">
      <alignment horizontal="center" vertical="center" wrapText="1"/>
    </xf>
    <xf numFmtId="0" fontId="3" fillId="5" borderId="7" xfId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  <xf numFmtId="42" fontId="0" fillId="0" borderId="0" xfId="3" applyFont="1" applyAlignment="1">
      <alignment wrapText="1"/>
    </xf>
    <xf numFmtId="0" fontId="5" fillId="4" borderId="0" xfId="0" applyFont="1" applyFill="1" applyAlignment="1">
      <alignment wrapText="1"/>
    </xf>
    <xf numFmtId="42" fontId="5" fillId="4" borderId="0" xfId="0" applyNumberFormat="1" applyFont="1" applyFill="1" applyAlignment="1">
      <alignment wrapText="1"/>
    </xf>
    <xf numFmtId="0" fontId="3" fillId="5" borderId="7" xfId="2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3" fillId="0" borderId="15" xfId="2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 wrapText="1"/>
    </xf>
    <xf numFmtId="0" fontId="2" fillId="0" borderId="17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12" fontId="0" fillId="0" borderId="7" xfId="0" applyNumberFormat="1" applyBorder="1" applyAlignment="1">
      <alignment horizontal="center" vertical="center" wrapText="1"/>
    </xf>
    <xf numFmtId="0" fontId="3" fillId="0" borderId="10" xfId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2" fillId="5" borderId="13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6" borderId="0" xfId="0" applyFont="1" applyFill="1" applyAlignment="1">
      <alignment wrapText="1"/>
    </xf>
    <xf numFmtId="42" fontId="5" fillId="6" borderId="0" xfId="0" applyNumberFormat="1" applyFont="1" applyFill="1" applyAlignment="1">
      <alignment wrapText="1"/>
    </xf>
    <xf numFmtId="0" fontId="0" fillId="8" borderId="20" xfId="0" applyFill="1" applyBorder="1" applyAlignment="1">
      <alignment wrapText="1"/>
    </xf>
    <xf numFmtId="42" fontId="0" fillId="8" borderId="20" xfId="3" applyFont="1" applyFill="1" applyBorder="1" applyAlignment="1">
      <alignment wrapText="1"/>
    </xf>
    <xf numFmtId="0" fontId="0" fillId="0" borderId="20" xfId="0" applyBorder="1" applyAlignment="1">
      <alignment wrapText="1"/>
    </xf>
    <xf numFmtId="42" fontId="0" fillId="0" borderId="20" xfId="3" applyFont="1" applyBorder="1" applyAlignment="1">
      <alignment wrapText="1"/>
    </xf>
    <xf numFmtId="16" fontId="0" fillId="0" borderId="20" xfId="0" applyNumberFormat="1" applyBorder="1" applyAlignment="1">
      <alignment wrapText="1"/>
    </xf>
    <xf numFmtId="16" fontId="0" fillId="8" borderId="20" xfId="0" applyNumberFormat="1" applyFill="1" applyBorder="1" applyAlignment="1">
      <alignment wrapText="1"/>
    </xf>
    <xf numFmtId="0" fontId="7" fillId="7" borderId="21" xfId="0" applyFont="1" applyFill="1" applyBorder="1" applyAlignment="1">
      <alignment wrapText="1"/>
    </xf>
    <xf numFmtId="16" fontId="0" fillId="0" borderId="22" xfId="0" applyNumberFormat="1" applyBorder="1" applyAlignment="1">
      <alignment wrapText="1"/>
    </xf>
    <xf numFmtId="0" fontId="0" fillId="0" borderId="22" xfId="0" applyBorder="1" applyAlignment="1">
      <alignment wrapText="1"/>
    </xf>
    <xf numFmtId="42" fontId="0" fillId="0" borderId="22" xfId="3" applyFont="1" applyBorder="1" applyAlignment="1">
      <alignment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</cellXfs>
  <cellStyles count="4">
    <cellStyle name="Hipervínculo" xfId="1" builtinId="8"/>
    <cellStyle name="Hyperlink" xfId="2" xr:uid="{00000000-000B-0000-0000-000008000000}"/>
    <cellStyle name="Moneda [0]" xfId="3" builtinId="7"/>
    <cellStyle name="Normal" xfId="0" builtinId="0"/>
  </cellStyles>
  <dxfs count="6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2" formatCode="_ &quot;$&quot;* #,##0_ ;_ &quot;$&quot;* \-#,##0_ ;_ &quot;$&quot;* &quot;-&quot;_ ;_ @_ "/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$&quot;* #,##0_ ;_ &quot;$&quot;* \-#,##0_ ;_ &quot;$&quot;* &quot;-&quot;_ ;_ @_ "/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 &quot;$&quot;* #,##0_ ;_ &quot;$&quot;* \-#,##0_ ;_ &quot;$&quot;* &quot;-&quot;_ ;_ @_ 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2" formatCode="_ &quot;$&quot;* #,##0_ ;_ &quot;$&quot;* \-#,##0_ ;_ &quot;$&quot;* &quot;-&quot;_ ;_ @_ "/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2" formatCode="_ &quot;$&quot;* #,##0_ ;_ &quot;$&quot;* \-#,##0_ ;_ &quot;$&quot;* &quot;-&quot;_ ;_ @_ "/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colors>
    <mruColors>
      <color rgb="FFFFCC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1</xdr:row>
      <xdr:rowOff>304800</xdr:rowOff>
    </xdr:to>
    <xdr:sp macro="" textlink="">
      <xdr:nvSpPr>
        <xdr:cNvPr id="1028" name="AutoShape 4" descr="Muslera Compresión Pierna Neopreno Velcro Kinesiológica">
          <a:extLst>
            <a:ext uri="{FF2B5EF4-FFF2-40B4-BE49-F238E27FC236}">
              <a16:creationId xmlns:a16="http://schemas.microsoft.com/office/drawing/2014/main" id="{E552457B-2897-28D1-87A4-32C0BB5DCE91}"/>
            </a:ext>
          </a:extLst>
        </xdr:cNvPr>
        <xdr:cNvSpPr>
          <a:spLocks noChangeAspect="1" noChangeArrowheads="1"/>
        </xdr:cNvSpPr>
      </xdr:nvSpPr>
      <xdr:spPr bwMode="auto">
        <a:xfrm>
          <a:off x="14523720" y="208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592016</xdr:colOff>
      <xdr:row>7</xdr:row>
      <xdr:rowOff>31531</xdr:rowOff>
    </xdr:from>
    <xdr:to>
      <xdr:col>9</xdr:col>
      <xdr:colOff>1388734</xdr:colOff>
      <xdr:row>7</xdr:row>
      <xdr:rowOff>758499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CCA9D5-D752-8BE0-FCAF-BD30D3F4B27F}"/>
            </a:ext>
            <a:ext uri="{147F2762-F138-4A5C-976F-8EAC2B608ADB}">
              <a16:predDERef xmlns:a16="http://schemas.microsoft.com/office/drawing/2014/main" pred="{E552457B-2897-28D1-87A4-32C0BB5DC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1891" y="5917981"/>
          <a:ext cx="796718" cy="726968"/>
        </a:xfrm>
        <a:prstGeom prst="rect">
          <a:avLst/>
        </a:prstGeom>
      </xdr:spPr>
    </xdr:pic>
    <xdr:clientData/>
  </xdr:twoCellAnchor>
  <xdr:twoCellAnchor editAs="oneCell">
    <xdr:from>
      <xdr:col>9</xdr:col>
      <xdr:colOff>643336</xdr:colOff>
      <xdr:row>6</xdr:row>
      <xdr:rowOff>18638</xdr:rowOff>
    </xdr:from>
    <xdr:to>
      <xdr:col>9</xdr:col>
      <xdr:colOff>1259306</xdr:colOff>
      <xdr:row>6</xdr:row>
      <xdr:rowOff>735566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60AC043-0C7E-D43E-9684-D41632B9F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0620" y="7129301"/>
          <a:ext cx="615970" cy="716928"/>
        </a:xfrm>
        <a:prstGeom prst="rect">
          <a:avLst/>
        </a:prstGeom>
      </xdr:spPr>
    </xdr:pic>
    <xdr:clientData/>
  </xdr:twoCellAnchor>
  <xdr:twoCellAnchor editAs="oneCell">
    <xdr:from>
      <xdr:col>9</xdr:col>
      <xdr:colOff>657225</xdr:colOff>
      <xdr:row>10</xdr:row>
      <xdr:rowOff>38100</xdr:rowOff>
    </xdr:from>
    <xdr:to>
      <xdr:col>9</xdr:col>
      <xdr:colOff>1333500</xdr:colOff>
      <xdr:row>10</xdr:row>
      <xdr:rowOff>714375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69038769-C6F9-C273-F860-36E415AB7749}"/>
            </a:ext>
            <a:ext uri="{147F2762-F138-4A5C-976F-8EAC2B608ADB}">
              <a16:predDERef xmlns:a16="http://schemas.microsoft.com/office/drawing/2014/main" pred="{860AC043-0C7E-D43E-9684-D41632B9F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30475" y="10248900"/>
          <a:ext cx="676275" cy="676275"/>
        </a:xfrm>
        <a:prstGeom prst="rect">
          <a:avLst/>
        </a:prstGeom>
      </xdr:spPr>
    </xdr:pic>
    <xdr:clientData/>
  </xdr:twoCellAnchor>
  <xdr:twoCellAnchor editAs="oneCell">
    <xdr:from>
      <xdr:col>9</xdr:col>
      <xdr:colOff>699247</xdr:colOff>
      <xdr:row>9</xdr:row>
      <xdr:rowOff>62754</xdr:rowOff>
    </xdr:from>
    <xdr:to>
      <xdr:col>9</xdr:col>
      <xdr:colOff>1248222</xdr:colOff>
      <xdr:row>9</xdr:row>
      <xdr:rowOff>699247</xdr:rowOff>
    </xdr:to>
    <xdr:pic>
      <xdr:nvPicPr>
        <xdr:cNvPr id="25" name="Imagen 13">
          <a:extLst>
            <a:ext uri="{FF2B5EF4-FFF2-40B4-BE49-F238E27FC236}">
              <a16:creationId xmlns:a16="http://schemas.microsoft.com/office/drawing/2014/main" id="{5325836F-BB0A-217D-2F2C-E3DA598A9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70306" y="9547413"/>
          <a:ext cx="548975" cy="636493"/>
        </a:xfrm>
        <a:prstGeom prst="rect">
          <a:avLst/>
        </a:prstGeom>
      </xdr:spPr>
    </xdr:pic>
    <xdr:clientData/>
  </xdr:twoCellAnchor>
  <xdr:twoCellAnchor editAs="oneCell">
    <xdr:from>
      <xdr:col>9</xdr:col>
      <xdr:colOff>533400</xdr:colOff>
      <xdr:row>2</xdr:row>
      <xdr:rowOff>19050</xdr:rowOff>
    </xdr:from>
    <xdr:to>
      <xdr:col>9</xdr:col>
      <xdr:colOff>1495425</xdr:colOff>
      <xdr:row>2</xdr:row>
      <xdr:rowOff>981075</xdr:rowOff>
    </xdr:to>
    <xdr:pic>
      <xdr:nvPicPr>
        <xdr:cNvPr id="29" name="Imagen 19">
          <a:extLst>
            <a:ext uri="{FF2B5EF4-FFF2-40B4-BE49-F238E27FC236}">
              <a16:creationId xmlns:a16="http://schemas.microsoft.com/office/drawing/2014/main" id="{919ECEF4-34CC-6C4B-B8A5-2ECC1A4D80FE}"/>
            </a:ext>
            <a:ext uri="{147F2762-F138-4A5C-976F-8EAC2B608ADB}">
              <a16:predDERef xmlns:a16="http://schemas.microsoft.com/office/drawing/2014/main" pred="{5325836F-BB0A-217D-2F2C-E3DA598A9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73275" y="3009900"/>
          <a:ext cx="962025" cy="962025"/>
        </a:xfrm>
        <a:prstGeom prst="rect">
          <a:avLst/>
        </a:prstGeom>
      </xdr:spPr>
    </xdr:pic>
    <xdr:clientData/>
  </xdr:twoCellAnchor>
  <xdr:twoCellAnchor editAs="oneCell">
    <xdr:from>
      <xdr:col>9</xdr:col>
      <xdr:colOff>504825</xdr:colOff>
      <xdr:row>4</xdr:row>
      <xdr:rowOff>76200</xdr:rowOff>
    </xdr:from>
    <xdr:to>
      <xdr:col>9</xdr:col>
      <xdr:colOff>1476375</xdr:colOff>
      <xdr:row>4</xdr:row>
      <xdr:rowOff>714375</xdr:rowOff>
    </xdr:to>
    <xdr:pic>
      <xdr:nvPicPr>
        <xdr:cNvPr id="54" name="Imagen 21">
          <a:extLst>
            <a:ext uri="{FF2B5EF4-FFF2-40B4-BE49-F238E27FC236}">
              <a16:creationId xmlns:a16="http://schemas.microsoft.com/office/drawing/2014/main" id="{481BF394-C824-C14F-1F47-4D57C4B3E61A}"/>
            </a:ext>
            <a:ext uri="{147F2762-F138-4A5C-976F-8EAC2B608ADB}">
              <a16:predDERef xmlns:a16="http://schemas.microsoft.com/office/drawing/2014/main" pred="{F0CE7664-8261-7EA1-B00C-3D971EBAB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44700" y="4829175"/>
          <a:ext cx="971550" cy="638175"/>
        </a:xfrm>
        <a:prstGeom prst="rect">
          <a:avLst/>
        </a:prstGeom>
      </xdr:spPr>
    </xdr:pic>
    <xdr:clientData/>
  </xdr:twoCellAnchor>
  <xdr:twoCellAnchor editAs="oneCell">
    <xdr:from>
      <xdr:col>9</xdr:col>
      <xdr:colOff>628650</xdr:colOff>
      <xdr:row>3</xdr:row>
      <xdr:rowOff>0</xdr:rowOff>
    </xdr:from>
    <xdr:to>
      <xdr:col>9</xdr:col>
      <xdr:colOff>1362075</xdr:colOff>
      <xdr:row>3</xdr:row>
      <xdr:rowOff>733425</xdr:rowOff>
    </xdr:to>
    <xdr:pic>
      <xdr:nvPicPr>
        <xdr:cNvPr id="62" name="Imagen 22">
          <a:extLst>
            <a:ext uri="{FF2B5EF4-FFF2-40B4-BE49-F238E27FC236}">
              <a16:creationId xmlns:a16="http://schemas.microsoft.com/office/drawing/2014/main" id="{4065B4F6-8217-4DBB-E626-C907FA8A8F0E}"/>
            </a:ext>
            <a:ext uri="{147F2762-F138-4A5C-976F-8EAC2B608ADB}">
              <a16:predDERef xmlns:a16="http://schemas.microsoft.com/office/drawing/2014/main" pred="{481BF394-C824-C14F-1F47-4D57C4B3E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868525" y="2095500"/>
          <a:ext cx="733425" cy="733425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11</xdr:row>
      <xdr:rowOff>28575</xdr:rowOff>
    </xdr:from>
    <xdr:to>
      <xdr:col>9</xdr:col>
      <xdr:colOff>1457325</xdr:colOff>
      <xdr:row>11</xdr:row>
      <xdr:rowOff>752475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476E8D-FE77-04E4-7267-9C7D26091027}"/>
            </a:ext>
            <a:ext uri="{147F2762-F138-4A5C-976F-8EAC2B608ADB}">
              <a16:predDERef xmlns:a16="http://schemas.microsoft.com/office/drawing/2014/main" pred="{4065B4F6-8217-4DBB-E626-C907FA8A8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44750" y="8966387"/>
          <a:ext cx="942975" cy="723900"/>
        </a:xfrm>
        <a:prstGeom prst="rect">
          <a:avLst/>
        </a:prstGeom>
      </xdr:spPr>
    </xdr:pic>
    <xdr:clientData/>
  </xdr:twoCellAnchor>
  <xdr:twoCellAnchor editAs="oneCell">
    <xdr:from>
      <xdr:col>9</xdr:col>
      <xdr:colOff>591669</xdr:colOff>
      <xdr:row>12</xdr:row>
      <xdr:rowOff>67294</xdr:rowOff>
    </xdr:from>
    <xdr:to>
      <xdr:col>9</xdr:col>
      <xdr:colOff>1398195</xdr:colOff>
      <xdr:row>12</xdr:row>
      <xdr:rowOff>642877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620777-119B-1E2E-4DA5-F32E1D704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04140" y="9767106"/>
          <a:ext cx="806526" cy="575583"/>
        </a:xfrm>
        <a:prstGeom prst="rect">
          <a:avLst/>
        </a:prstGeom>
      </xdr:spPr>
    </xdr:pic>
    <xdr:clientData/>
  </xdr:twoCellAnchor>
  <xdr:twoCellAnchor editAs="oneCell">
    <xdr:from>
      <xdr:col>9</xdr:col>
      <xdr:colOff>546847</xdr:colOff>
      <xdr:row>13</xdr:row>
      <xdr:rowOff>39417</xdr:rowOff>
    </xdr:from>
    <xdr:to>
      <xdr:col>9</xdr:col>
      <xdr:colOff>1562301</xdr:colOff>
      <xdr:row>13</xdr:row>
      <xdr:rowOff>758558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DE86C8A-327D-F95D-797B-16E700B57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159318" y="10501229"/>
          <a:ext cx="1015454" cy="719141"/>
        </a:xfrm>
        <a:prstGeom prst="rect">
          <a:avLst/>
        </a:prstGeom>
      </xdr:spPr>
    </xdr:pic>
    <xdr:clientData/>
  </xdr:twoCellAnchor>
  <xdr:twoCellAnchor editAs="oneCell">
    <xdr:from>
      <xdr:col>9</xdr:col>
      <xdr:colOff>591670</xdr:colOff>
      <xdr:row>8</xdr:row>
      <xdr:rowOff>45151</xdr:rowOff>
    </xdr:from>
    <xdr:to>
      <xdr:col>9</xdr:col>
      <xdr:colOff>1376784</xdr:colOff>
      <xdr:row>8</xdr:row>
      <xdr:rowOff>738019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3A85F58-7996-0072-BA12-AD96E7A97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204141" y="6696963"/>
          <a:ext cx="785114" cy="692868"/>
        </a:xfrm>
        <a:prstGeom prst="rect">
          <a:avLst/>
        </a:prstGeom>
      </xdr:spPr>
    </xdr:pic>
    <xdr:clientData/>
  </xdr:twoCellAnchor>
  <xdr:twoCellAnchor editAs="oneCell">
    <xdr:from>
      <xdr:col>9</xdr:col>
      <xdr:colOff>717177</xdr:colOff>
      <xdr:row>14</xdr:row>
      <xdr:rowOff>80684</xdr:rowOff>
    </xdr:from>
    <xdr:to>
      <xdr:col>9</xdr:col>
      <xdr:colOff>1358143</xdr:colOff>
      <xdr:row>14</xdr:row>
      <xdr:rowOff>699248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504DFFD-39C3-4C58-E7CA-4E6584592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329648" y="11304496"/>
          <a:ext cx="640966" cy="6185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1</xdr:row>
      <xdr:rowOff>304800</xdr:rowOff>
    </xdr:to>
    <xdr:sp macro="" textlink="">
      <xdr:nvSpPr>
        <xdr:cNvPr id="2" name="AutoShape 4" descr="Muslera Compresión Pierna Neopreno Velcro Kinesiológica">
          <a:extLst>
            <a:ext uri="{FF2B5EF4-FFF2-40B4-BE49-F238E27FC236}">
              <a16:creationId xmlns:a16="http://schemas.microsoft.com/office/drawing/2014/main" id="{83AF83F2-0470-4C07-BD41-3CE290B9F562}"/>
            </a:ext>
          </a:extLst>
        </xdr:cNvPr>
        <xdr:cNvSpPr>
          <a:spLocks noChangeAspect="1" noChangeArrowheads="1"/>
        </xdr:cNvSpPr>
      </xdr:nvSpPr>
      <xdr:spPr bwMode="auto">
        <a:xfrm>
          <a:off x="1462278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592016</xdr:colOff>
      <xdr:row>7</xdr:row>
      <xdr:rowOff>31531</xdr:rowOff>
    </xdr:from>
    <xdr:to>
      <xdr:col>9</xdr:col>
      <xdr:colOff>1388734</xdr:colOff>
      <xdr:row>7</xdr:row>
      <xdr:rowOff>758499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7DFB7D-87B7-48A1-B4F0-46C4573C36FB}"/>
            </a:ext>
            <a:ext uri="{147F2762-F138-4A5C-976F-8EAC2B608ADB}">
              <a16:predDERef xmlns:a16="http://schemas.microsoft.com/office/drawing/2014/main" pred="{E552457B-2897-28D1-87A4-32C0BB5DC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14796" y="5929411"/>
          <a:ext cx="796718" cy="726968"/>
        </a:xfrm>
        <a:prstGeom prst="rect">
          <a:avLst/>
        </a:prstGeom>
      </xdr:spPr>
    </xdr:pic>
    <xdr:clientData/>
  </xdr:twoCellAnchor>
  <xdr:twoCellAnchor editAs="oneCell">
    <xdr:from>
      <xdr:col>9</xdr:col>
      <xdr:colOff>643336</xdr:colOff>
      <xdr:row>6</xdr:row>
      <xdr:rowOff>18638</xdr:rowOff>
    </xdr:from>
    <xdr:to>
      <xdr:col>9</xdr:col>
      <xdr:colOff>1259306</xdr:colOff>
      <xdr:row>6</xdr:row>
      <xdr:rowOff>735566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047DDED-0F05-4C5A-9801-7C9BAB5B0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73736" y="5146450"/>
          <a:ext cx="615970" cy="716928"/>
        </a:xfrm>
        <a:prstGeom prst="rect">
          <a:avLst/>
        </a:prstGeom>
      </xdr:spPr>
    </xdr:pic>
    <xdr:clientData/>
  </xdr:twoCellAnchor>
  <xdr:twoCellAnchor editAs="oneCell">
    <xdr:from>
      <xdr:col>9</xdr:col>
      <xdr:colOff>657225</xdr:colOff>
      <xdr:row>9</xdr:row>
      <xdr:rowOff>38100</xdr:rowOff>
    </xdr:from>
    <xdr:to>
      <xdr:col>9</xdr:col>
      <xdr:colOff>1333500</xdr:colOff>
      <xdr:row>9</xdr:row>
      <xdr:rowOff>714375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8B1C7E2D-BD56-4934-ADC8-097911C2F438}"/>
            </a:ext>
            <a:ext uri="{147F2762-F138-4A5C-976F-8EAC2B608ADB}">
              <a16:predDERef xmlns:a16="http://schemas.microsoft.com/office/drawing/2014/main" pred="{860AC043-0C7E-D43E-9684-D41632B9F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80005" y="8221980"/>
          <a:ext cx="676275" cy="676275"/>
        </a:xfrm>
        <a:prstGeom prst="rect">
          <a:avLst/>
        </a:prstGeom>
      </xdr:spPr>
    </xdr:pic>
    <xdr:clientData/>
  </xdr:twoCellAnchor>
  <xdr:twoCellAnchor editAs="oneCell">
    <xdr:from>
      <xdr:col>9</xdr:col>
      <xdr:colOff>681318</xdr:colOff>
      <xdr:row>8</xdr:row>
      <xdr:rowOff>26895</xdr:rowOff>
    </xdr:from>
    <xdr:to>
      <xdr:col>9</xdr:col>
      <xdr:colOff>1396938</xdr:colOff>
      <xdr:row>8</xdr:row>
      <xdr:rowOff>735107</xdr:rowOff>
    </xdr:to>
    <xdr:pic>
      <xdr:nvPicPr>
        <xdr:cNvPr id="6" name="Imagen 12">
          <a:extLst>
            <a:ext uri="{FF2B5EF4-FFF2-40B4-BE49-F238E27FC236}">
              <a16:creationId xmlns:a16="http://schemas.microsoft.com/office/drawing/2014/main" id="{388E6722-5E0E-4831-B039-A250B2C4A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04098" y="6686775"/>
          <a:ext cx="715620" cy="708212"/>
        </a:xfrm>
        <a:prstGeom prst="rect">
          <a:avLst/>
        </a:prstGeom>
      </xdr:spPr>
    </xdr:pic>
    <xdr:clientData/>
  </xdr:twoCellAnchor>
  <xdr:twoCellAnchor editAs="oneCell">
    <xdr:from>
      <xdr:col>9</xdr:col>
      <xdr:colOff>533400</xdr:colOff>
      <xdr:row>2</xdr:row>
      <xdr:rowOff>19050</xdr:rowOff>
    </xdr:from>
    <xdr:to>
      <xdr:col>9</xdr:col>
      <xdr:colOff>1495425</xdr:colOff>
      <xdr:row>2</xdr:row>
      <xdr:rowOff>981075</xdr:rowOff>
    </xdr:to>
    <xdr:pic>
      <xdr:nvPicPr>
        <xdr:cNvPr id="8" name="Imagen 19">
          <a:extLst>
            <a:ext uri="{FF2B5EF4-FFF2-40B4-BE49-F238E27FC236}">
              <a16:creationId xmlns:a16="http://schemas.microsoft.com/office/drawing/2014/main" id="{E2D13484-B275-4168-BB8B-A3F49DF1B795}"/>
            </a:ext>
            <a:ext uri="{147F2762-F138-4A5C-976F-8EAC2B608ADB}">
              <a16:predDERef xmlns:a16="http://schemas.microsoft.com/office/drawing/2014/main" pred="{5325836F-BB0A-217D-2F2C-E3DA598A9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156180" y="1116330"/>
          <a:ext cx="962025" cy="962025"/>
        </a:xfrm>
        <a:prstGeom prst="rect">
          <a:avLst/>
        </a:prstGeom>
      </xdr:spPr>
    </xdr:pic>
    <xdr:clientData/>
  </xdr:twoCellAnchor>
  <xdr:twoCellAnchor editAs="oneCell">
    <xdr:from>
      <xdr:col>9</xdr:col>
      <xdr:colOff>504825</xdr:colOff>
      <xdr:row>4</xdr:row>
      <xdr:rowOff>76200</xdr:rowOff>
    </xdr:from>
    <xdr:to>
      <xdr:col>9</xdr:col>
      <xdr:colOff>1476375</xdr:colOff>
      <xdr:row>4</xdr:row>
      <xdr:rowOff>714375</xdr:rowOff>
    </xdr:to>
    <xdr:pic>
      <xdr:nvPicPr>
        <xdr:cNvPr id="9" name="Imagen 21">
          <a:extLst>
            <a:ext uri="{FF2B5EF4-FFF2-40B4-BE49-F238E27FC236}">
              <a16:creationId xmlns:a16="http://schemas.microsoft.com/office/drawing/2014/main" id="{E3FB06E5-CE11-4BA6-8426-31F3068824D4}"/>
            </a:ext>
            <a:ext uri="{147F2762-F138-4A5C-976F-8EAC2B608ADB}">
              <a16:predDERef xmlns:a16="http://schemas.microsoft.com/office/drawing/2014/main" pred="{F0CE7664-8261-7EA1-B00C-3D971EBAB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27605" y="2941320"/>
          <a:ext cx="971550" cy="638175"/>
        </a:xfrm>
        <a:prstGeom prst="rect">
          <a:avLst/>
        </a:prstGeom>
      </xdr:spPr>
    </xdr:pic>
    <xdr:clientData/>
  </xdr:twoCellAnchor>
  <xdr:twoCellAnchor editAs="oneCell">
    <xdr:from>
      <xdr:col>9</xdr:col>
      <xdr:colOff>628651</xdr:colOff>
      <xdr:row>3</xdr:row>
      <xdr:rowOff>44263</xdr:rowOff>
    </xdr:from>
    <xdr:to>
      <xdr:col>9</xdr:col>
      <xdr:colOff>1317813</xdr:colOff>
      <xdr:row>3</xdr:row>
      <xdr:rowOff>733425</xdr:rowOff>
    </xdr:to>
    <xdr:pic>
      <xdr:nvPicPr>
        <xdr:cNvPr id="10" name="Imagen 22">
          <a:extLst>
            <a:ext uri="{FF2B5EF4-FFF2-40B4-BE49-F238E27FC236}">
              <a16:creationId xmlns:a16="http://schemas.microsoft.com/office/drawing/2014/main" id="{4CB40247-38A0-451B-9A06-B4438B86A9BB}"/>
            </a:ext>
            <a:ext uri="{147F2762-F138-4A5C-976F-8EAC2B608ADB}">
              <a16:predDERef xmlns:a16="http://schemas.microsoft.com/office/drawing/2014/main" pred="{481BF394-C824-C14F-1F47-4D57C4B3E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37027" y="2330263"/>
          <a:ext cx="689162" cy="689162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10</xdr:row>
      <xdr:rowOff>28575</xdr:rowOff>
    </xdr:from>
    <xdr:to>
      <xdr:col>9</xdr:col>
      <xdr:colOff>1457325</xdr:colOff>
      <xdr:row>10</xdr:row>
      <xdr:rowOff>752475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EE92AFE-2903-4D49-A36A-D15876F6F4C3}"/>
            </a:ext>
            <a:ext uri="{147F2762-F138-4A5C-976F-8EAC2B608ADB}">
              <a16:predDERef xmlns:a16="http://schemas.microsoft.com/office/drawing/2014/main" pred="{4065B4F6-8217-4DBB-E626-C907FA8A8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37130" y="8974455"/>
          <a:ext cx="942975" cy="7239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774AFB-A350-4256-B3A3-6AA0DE58391A}" name="Tabla2" displayName="Tabla2" ref="B2:J17" totalsRowCount="1" headerRowDxfId="49" dataDxfId="48">
  <autoFilter ref="B2:J16" xr:uid="{8F774AFB-A350-4256-B3A3-6AA0DE58391A}"/>
  <tableColumns count="9">
    <tableColumn id="1" xr3:uid="{021AFFB5-C168-45A1-A6A7-4007213AEFCB}" name="Fecha" dataDxfId="47" totalsRowDxfId="7"/>
    <tableColumn id="3" xr3:uid="{1857D0F4-EC90-466B-9A4C-D9D6CD6C0DE9}" name="Descripción" dataDxfId="46" totalsRowDxfId="6"/>
    <tableColumn id="9" xr3:uid="{B3FF1275-C3D0-415D-BF0F-922556908E7D}" name="Vendedor" dataDxfId="45"/>
    <tableColumn id="4" xr3:uid="{E821624D-A09C-41C3-BD3B-C72D4B9763C9}" name="Responsable" dataDxfId="44" totalsRowDxfId="5"/>
    <tableColumn id="5" xr3:uid="{2E0C55D2-092A-4E77-B42A-8D584842A677}" name="Boleta" dataDxfId="43" totalsRowDxfId="4"/>
    <tableColumn id="6" xr3:uid="{2209412E-709B-40AB-9CEB-AC6ED0B6D030}" name="Reembolsado" totalsRowLabel="Total" dataDxfId="42" totalsRowDxfId="3"/>
    <tableColumn id="7" xr3:uid="{B699D1DC-0B78-49D9-BA53-C680CE32D0E7}" name="Precio" totalsRowFunction="custom" dataDxfId="41" totalsRowDxfId="2" dataCellStyle="Moneda [0]">
      <totalsRowFormula>SUM(Tabla2[Precio])</totalsRowFormula>
    </tableColumn>
    <tableColumn id="8" xr3:uid="{428697CB-83C0-4C2E-B20D-6B77B77E42ED}" name="Comentarios" dataDxfId="40" totalsRowDxfId="1"/>
    <tableColumn id="10" xr3:uid="{24A498C8-C0ED-4049-B2CD-1C7EB3930DD3}" name="N° Rendición" dataDxfId="39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010846-C6C4-4758-B2D6-DAB15856B04D}" name="Tabla25" displayName="Tabla25" ref="B2:F19" totalsRowCount="1" headerRowDxfId="60" dataDxfId="59">
  <autoFilter ref="B2:F18" xr:uid="{E9010846-C6C4-4758-B2D6-DAB15856B04D}"/>
  <sortState xmlns:xlrd2="http://schemas.microsoft.com/office/spreadsheetml/2017/richdata2" ref="B3:F18">
    <sortCondition ref="B2:B18"/>
  </sortState>
  <tableColumns count="5">
    <tableColumn id="1" xr3:uid="{A3ECF225-987F-43A0-9551-13A03995B96C}" name="Fecha" dataDxfId="58" totalsRowDxfId="57"/>
    <tableColumn id="3" xr3:uid="{38C68848-5CAD-401F-A7AA-09F714F68180}" name="Descripción" dataDxfId="56" totalsRowDxfId="55"/>
    <tableColumn id="9" xr3:uid="{6D1EC8F0-4D6E-4E40-B217-526E0BD3D8D3}" name="Vendedor" dataDxfId="54"/>
    <tableColumn id="7" xr3:uid="{0D329A30-5C21-4001-A5D9-9DD39E6F3791}" name="Precio" totalsRowFunction="custom" dataDxfId="53" totalsRowDxfId="52" dataCellStyle="Moneda [0]">
      <totalsRowFormula>SUM(Tabla25[Precio])</totalsRowFormula>
    </tableColumn>
    <tableColumn id="10" xr3:uid="{83E8CCAC-5982-4FCC-AD32-39CBCC7FA2F7}" name="N° Rendición" dataDxfId="51" totalsRow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827A2C-95F0-4622-913A-5618AE354DB6}" name="Tabla22" displayName="Tabla22" ref="B2:J9" totalsRowCount="1" headerRowDxfId="38" dataDxfId="37">
  <autoFilter ref="B2:J8" xr:uid="{8F774AFB-A350-4256-B3A3-6AA0DE58391A}"/>
  <tableColumns count="9">
    <tableColumn id="1" xr3:uid="{A48AEDD4-20AA-4C34-BB3A-9F6DF7F854FB}" name="Fecha" dataDxfId="36" totalsRowDxfId="35"/>
    <tableColumn id="3" xr3:uid="{75E63941-E25A-4C44-B89A-0AFBF62EFEB1}" name="Descripción" dataDxfId="34" totalsRowDxfId="33"/>
    <tableColumn id="9" xr3:uid="{16684B1B-E00E-4957-99B2-26BF7C22F62A}" name="Vendedor" dataDxfId="32"/>
    <tableColumn id="4" xr3:uid="{5097ADDB-D50C-487C-BA98-3617CDD951BB}" name="Responsable" dataDxfId="31" totalsRowDxfId="30"/>
    <tableColumn id="5" xr3:uid="{3EEEA178-CE56-4DF8-98D9-B97DEC9723D6}" name="Boleta" dataDxfId="29" totalsRowDxfId="28"/>
    <tableColumn id="6" xr3:uid="{E1B5873D-9F61-4852-82CC-05103A30FEAE}" name="Reembolsado" totalsRowLabel="Total" dataDxfId="27" totalsRowDxfId="26"/>
    <tableColumn id="7" xr3:uid="{85D5802F-F43D-400B-88E3-E06DA039B2B5}" name="Precio" totalsRowFunction="custom" dataDxfId="25" totalsRowDxfId="24" dataCellStyle="Moneda [0]">
      <totalsRowFormula>SUM(Tabla22[Precio])</totalsRowFormula>
    </tableColumn>
    <tableColumn id="8" xr3:uid="{A207FC98-E8EC-4F36-BAB5-CE1BEEADC96C}" name="Comentarios" dataDxfId="23" totalsRowDxfId="22"/>
    <tableColumn id="10" xr3:uid="{E2F46DA8-C30A-4453-AB44-EB91D84A89AB}" name="N° Rendición" dataDxfId="21" totalsRow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A9C4ED-09E6-418B-932F-D88A17EE524C}" name="Tabla3" displayName="Tabla3" ref="B3:E11" totalsRowCount="1" headerRowDxfId="19" headerRowBorderDxfId="18" tableBorderDxfId="17" totalsRowBorderDxfId="16">
  <autoFilter ref="B3:E10" xr:uid="{59A9C4ED-09E6-418B-932F-D88A17EE524C}"/>
  <sortState xmlns:xlrd2="http://schemas.microsoft.com/office/spreadsheetml/2017/richdata2" ref="B4:E10">
    <sortCondition ref="B3:B10"/>
  </sortState>
  <tableColumns count="4">
    <tableColumn id="1" xr3:uid="{0429D854-1ABB-4307-B3A0-6E0E9BEE4D36}" name="Fecha" dataDxfId="15" totalsRowDxfId="14"/>
    <tableColumn id="2" xr3:uid="{D6BC0C7E-3BB1-4811-AD2F-F8CF68F8C980}" name="Descripción" dataDxfId="13" totalsRowDxfId="12"/>
    <tableColumn id="3" xr3:uid="{0892D996-6874-479A-8436-3DB08D2A7A4D}" name="Vendedor" dataDxfId="11" totalsRowDxfId="10"/>
    <tableColumn id="4" xr3:uid="{63D96C1D-4C87-4819-9A77-9AD6C012D51B}" name="Precio" totalsRowFunction="custom" dataDxfId="9" totalsRowDxfId="8" dataCellStyle="Moneda [0]" totalsRowCellStyle="Moneda [0]">
      <totalsRowFormula>SUM(Tabla3[Precio])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l/ne555-pack-de-5--clock-555-arduino-y-raspberry-pi-y-otros/up/MLCU34594800" TargetMode="External"/><Relationship Id="rId13" Type="http://schemas.openxmlformats.org/officeDocument/2006/relationships/hyperlink" Target="https://altronics.cl/modulo-ams1117" TargetMode="External"/><Relationship Id="rId3" Type="http://schemas.openxmlformats.org/officeDocument/2006/relationships/hyperlink" Target="https://www.paris.cl/mci-proto-pi-shield-de-prototipaje-para-raspberry-pi-mci-electronics-MK484KY873.html" TargetMode="External"/><Relationship Id="rId7" Type="http://schemas.openxmlformats.org/officeDocument/2006/relationships/hyperlink" Target="https://www.mercadolibre.cl/convertidor-aislado-5v-a-5v-b0505s1w-arduino-pic/up/MLCU30524425?pdp_filters=SHIPPING_ORIGIN%3A10215068" TargetMode="External"/><Relationship Id="rId12" Type="http://schemas.openxmlformats.org/officeDocument/2006/relationships/hyperlink" Target="https://www.mercadolibre.cl/nivel-digital-15-cms-con-magnetico--inclinometro/up/MLCU27669150?pdp_filters=item_id:MLC627313717" TargetMode="External"/><Relationship Id="rId2" Type="http://schemas.openxmlformats.org/officeDocument/2006/relationships/hyperlink" Target="https://www.mercadolibre.cl/kit-830-puntos-de-conexion-componentes-electronicos/up/MLCU17789623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afel.cl/products/filamento-pla-blanco-artillery-1-75mm-1kg" TargetMode="External"/><Relationship Id="rId6" Type="http://schemas.openxmlformats.org/officeDocument/2006/relationships/hyperlink" Target="https://articulo.mercadolibre.cl/MLC-3794095466-rupture-sensor-module-bno055-9-dof-sip-acelerometer-_JM?matt_tool=16931662" TargetMode="External"/><Relationship Id="rId11" Type="http://schemas.openxmlformats.org/officeDocument/2006/relationships/hyperlink" Target="https://www.mercadolibre.cl/hocoj115-mini-bateria-portatil-5000mah-para-iphone-android-color-negro/p/MLC40911991?pdp_filters=item_id%3AMLC3297491990&amp;from=gshop&amp;matt_tool=44467648&amp;matt_word=&amp;matt_source=google&amp;matt_campaign_id=22116391884&amp;matt_ad_group_id=172632297119&amp;matt_match_type=&amp;matt_network=g&amp;matt_device=c&amp;matt_creative=729648298310&amp;matt_keyword=&amp;matt_ad_position=&amp;matt_ad_type=pla&amp;matt_merchant_id=735119326&amp;matt_product_id=MLC40911991-product&amp;matt_product_partition_id=2391894693504&amp;matt_target_id=aud-1816071484013:pla-2391894693504&amp;cq_src=google_ads&amp;cq_cmp=22116391884&amp;cq_net=g&amp;cq_plt=gp&amp;cq_med=pla&amp;gad_source=4&amp;gad_campaignid=22116391884&amp;gclid=CjwKCAjwhe3OBhABEiwA6392zOAuMcZBPQmgULjYYGP0dwPKCmKrfYq_pXtzMboCIVhTvXxt8qbs8BoCudQQAvD_BwE" TargetMode="External"/><Relationship Id="rId5" Type="http://schemas.openxmlformats.org/officeDocument/2006/relationships/hyperlink" Target="https://www.mercadolibre.cl/pack-x100u-perno-allen-m3-negro-cabeza-boton-10mm/up/MLCU207978073?pdp_filters=item_id%3AMLC2269180836&amp;from=gshop&amp;matt_tool=94957953&amp;matt_word=&amp;matt_source=google&amp;matt_campaign_id=22116391410&amp;matt_ad_group_id=173057293149&amp;matt_match_type=&amp;matt_network=g&amp;matt_device=c&amp;matt_creative=729566852779&amp;matt_keyword=&amp;matt_ad_position=&amp;matt_ad_type=pla&amp;matt_merchant_id=531116824&amp;matt_product_id=MLCU207978073&amp;matt_product_partition_id=2387500413747&amp;matt_target_id=aud-1816071484013:pla-2387500413747&amp;cq_src=google_ads&amp;cq_cmp=22116391410&amp;cq_net=g&amp;cq_plt=gp&amp;cq_med=pla&amp;gad_source=1&amp;gad_campaignid=22116391410&amp;gbraid=0AAAAADxxu6qFhA1c0H4_x5l1kaZZEHF4L&amp;gclid=CjwKCAjwhe3OBhABEiwA6392zAPnc-jsXFIRVOKonfsxR7ir1gH7063_xXVt_SJh8fW29aDy3D18axoCDxwQAvD_BwE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mercadolibre.cl/muslera-compresion-pierna-neopreno-velcro-kinesiologica/up/MLCU66439997?pdp_filters=item_id%3AMLC935274956&amp;from=gshop&amp;matt_tool=83960881&amp;matt_word=&amp;matt_source=google&amp;matt_campaign_id=23496417553&amp;matt_ad_group_id=191387027985&amp;matt_match_type=&amp;matt_network=g&amp;matt_device=c&amp;matt_creative=794255799338&amp;matt_keyword=&amp;matt_ad_position=&amp;matt_ad_type=pla&amp;matt_merchant_id=325961807&amp;matt_product_id=MLCU66439997&amp;matt_product_partition_id=2455498968423&amp;matt_target_id=pla-2455498968423&amp;cq_src=google_ads&amp;cq_cmp=23496417553&amp;cq_net=g&amp;cq_plt=gp&amp;cq_med=pla&amp;gad_source=1&amp;gad_campaignid=23496417553&amp;gbraid=0AAAAADxxu6rIf_2BH-Zrylm70P5aysz2G&amp;gclid=CjwKCAjwhe3OBhABEiwA6392zElYR0jdzsvrJe-76QWIeebpPGBLDIHaW_XmucGmGC9c6YbIW81H0hoCw74QAvD_BwE" TargetMode="External"/><Relationship Id="rId4" Type="http://schemas.openxmlformats.org/officeDocument/2006/relationships/hyperlink" Target="https://www.mercadolibre.cl/velcro-autoadhesivo-color-negro-5-metros-thermalstar/p/MLC64839071?pdp_filters=item_id%3AMLC1835672621&amp;from=gshop&amp;matt_tool=11244009&amp;matt_word=&amp;matt_source=google&amp;matt_campaign_id=23496417526&amp;matt_ad_group_id=192538752696&amp;matt_match_type=&amp;matt_network=g&amp;matt_device=c&amp;matt_creative=794255796917&amp;matt_keyword=&amp;matt_ad_position=&amp;matt_ad_type=pla&amp;matt_merchant_id=735115857&amp;matt_product_id=MLC64839071-product&amp;matt_product_partition_id=2389651985213&amp;matt_target_id=pla-2389651985213&amp;cq_src=google_ads&amp;cq_cmp=23496417526&amp;cq_net=g&amp;cq_plt=gp&amp;cq_med=pla&amp;gad_source=1&amp;gad_campaignid=23496417526&amp;gbraid=0AAAAADxxu6rGK6xHoF3IGKFQtuK-Msb_R&amp;gclid=CjwKCAjwhe3OBhABEiwA6392zEUIpNvfwWlZWHNNExnaZTrLCSqRmoEfALgZZDY5m65oOgqQmBOPbxoCcSYQAvD_BwE" TargetMode="External"/><Relationship Id="rId9" Type="http://schemas.openxmlformats.org/officeDocument/2006/relationships/hyperlink" Target="https://www.mercadolibre.cl/nivel-digital-15-cms-con-magnetico--inclinometro/up/MLCU27669150?pdp_filters=item_id:MLC627313717" TargetMode="External"/><Relationship Id="rId14" Type="http://schemas.openxmlformats.org/officeDocument/2006/relationships/hyperlink" Target="https://altronics.cl/multiplexor-i2c-tca9548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l/nivel-digital-15-cms-con-magnetico--inclinometro/up/MLCU27669150?pdp_filters=item_id:MLC627313717" TargetMode="External"/><Relationship Id="rId3" Type="http://schemas.openxmlformats.org/officeDocument/2006/relationships/hyperlink" Target="https://www.paris.cl/mci-proto-pi-shield-de-prototipaje-para-raspberry-pi-mci-electronics-MK484KY873.html" TargetMode="External"/><Relationship Id="rId7" Type="http://schemas.openxmlformats.org/officeDocument/2006/relationships/hyperlink" Target="https://www.mercadolibre.cl/convertidor-aislado-5v-a-5v-b0505s1w-arduino-pic/up/MLCU30524425?pdp_filters=SHIPPING_ORIGIN%3A10215068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https://www.mercadolibre.cl/kit-830-puntos-de-conexion-componentes-electronicos/up/MLCU17789623" TargetMode="External"/><Relationship Id="rId1" Type="http://schemas.openxmlformats.org/officeDocument/2006/relationships/hyperlink" Target="https://afel.cl/products/filamento-pla-blanco-artillery-1-75mm-1kg" TargetMode="External"/><Relationship Id="rId6" Type="http://schemas.openxmlformats.org/officeDocument/2006/relationships/hyperlink" Target="https://articulo.mercadolibre.cl/MLC-3794095466-rupture-sensor-module-bno055-9-dof-sip-acelerometer-_JM?matt_tool=16931662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www.mercadolibre.cl/pack-x100u-perno-allen-m3-negro-cabeza-boton-10mm/up/MLCU207978073?pdp_filters=item_id%3AMLC2269180836&amp;from=gshop&amp;matt_tool=94957953&amp;matt_word=&amp;matt_source=google&amp;matt_campaign_id=22116391410&amp;matt_ad_group_id=173057293149&amp;matt_match_type=&amp;matt_network=g&amp;matt_device=c&amp;matt_creative=729566852779&amp;matt_keyword=&amp;matt_ad_position=&amp;matt_ad_type=pla&amp;matt_merchant_id=531116824&amp;matt_product_id=MLCU207978073&amp;matt_product_partition_id=2387500413747&amp;matt_target_id=aud-1816071484013:pla-2387500413747&amp;cq_src=google_ads&amp;cq_cmp=22116391410&amp;cq_net=g&amp;cq_plt=gp&amp;cq_med=pla&amp;gad_source=1&amp;gad_campaignid=22116391410&amp;gbraid=0AAAAADxxu6qFhA1c0H4_x5l1kaZZEHF4L&amp;gclid=CjwKCAjwhe3OBhABEiwA6392zAPnc-jsXFIRVOKonfsxR7ir1gH7063_xXVt_SJh8fW29aDy3D18axoCDxwQAvD_BwE" TargetMode="External"/><Relationship Id="rId10" Type="http://schemas.openxmlformats.org/officeDocument/2006/relationships/hyperlink" Target="https://www.mercadolibre.cl/hocoj115-mini-bateria-portatil-5000mah-para-iphone-android-color-negro/p/MLC40911991?pdp_filters=item_id%3AMLC3297491990&amp;from=gshop&amp;matt_tool=44467648&amp;matt_word=&amp;matt_source=google&amp;matt_campaign_id=22116391884&amp;matt_ad_group_id=172632297119&amp;matt_match_type=&amp;matt_network=g&amp;matt_device=c&amp;matt_creative=729648298310&amp;matt_keyword=&amp;matt_ad_position=&amp;matt_ad_type=pla&amp;matt_merchant_id=735119326&amp;matt_product_id=MLC40911991-product&amp;matt_product_partition_id=2391894693504&amp;matt_target_id=aud-1816071484013:pla-2391894693504&amp;cq_src=google_ads&amp;cq_cmp=22116391884&amp;cq_net=g&amp;cq_plt=gp&amp;cq_med=pla&amp;gad_source=4&amp;gad_campaignid=22116391884&amp;gclid=CjwKCAjwhe3OBhABEiwA6392zOAuMcZBPQmgULjYYGP0dwPKCmKrfYq_pXtzMboCIVhTvXxt8qbs8BoCudQQAvD_BwE" TargetMode="External"/><Relationship Id="rId4" Type="http://schemas.openxmlformats.org/officeDocument/2006/relationships/hyperlink" Target="https://www.mercadolibre.cl/velcro-autoadhesivo-color-negro-5-metros-thermalstar/p/MLC64839071?pdp_filters=item_id%3AMLC1835672621&amp;from=gshop&amp;matt_tool=11244009&amp;matt_word=&amp;matt_source=google&amp;matt_campaign_id=23496417526&amp;matt_ad_group_id=192538752696&amp;matt_match_type=&amp;matt_network=g&amp;matt_device=c&amp;matt_creative=794255796917&amp;matt_keyword=&amp;matt_ad_position=&amp;matt_ad_type=pla&amp;matt_merchant_id=735115857&amp;matt_product_id=MLC64839071-product&amp;matt_product_partition_id=2389651985213&amp;matt_target_id=pla-2389651985213&amp;cq_src=google_ads&amp;cq_cmp=23496417526&amp;cq_net=g&amp;cq_plt=gp&amp;cq_med=pla&amp;gad_source=1&amp;gad_campaignid=23496417526&amp;gbraid=0AAAAADxxu6rGK6xHoF3IGKFQtuK-Msb_R&amp;gclid=CjwKCAjwhe3OBhABEiwA6392zEUIpNvfwWlZWHNNExnaZTrLCSqRmoEfALgZZDY5m65oOgqQmBOPbxoCcSYQAvD_BwE" TargetMode="External"/><Relationship Id="rId9" Type="http://schemas.openxmlformats.org/officeDocument/2006/relationships/hyperlink" Target="https://www.mercadolibre.cl/muslera-compresion-pierna-neopreno-velcro-kinesiologica/up/MLCU66439997?pdp_filters=item_id%3AMLC935274956&amp;from=gshop&amp;matt_tool=83960881&amp;matt_word=&amp;matt_source=google&amp;matt_campaign_id=23496417553&amp;matt_ad_group_id=191387027985&amp;matt_match_type=&amp;matt_network=g&amp;matt_device=c&amp;matt_creative=794255799338&amp;matt_keyword=&amp;matt_ad_position=&amp;matt_ad_type=pla&amp;matt_merchant_id=325961807&amp;matt_product_id=MLCU66439997&amp;matt_product_partition_id=2455498968423&amp;matt_target_id=pla-2455498968423&amp;cq_src=google_ads&amp;cq_cmp=23496417553&amp;cq_net=g&amp;cq_plt=gp&amp;cq_med=pla&amp;gad_source=1&amp;gad_campaignid=23496417553&amp;gbraid=0AAAAADxxu6rIf_2BH-Zrylm70P5aysz2G&amp;gclid=CjwKCAjwhe3OBhABEiwA6392zElYR0jdzsvrJe-76QWIeebpPGBLDIHaW_XmucGmGC9c6YbIW81H0hoCw74QAvD_Bw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4"/>
  <sheetViews>
    <sheetView zoomScale="70" zoomScaleNormal="70" workbookViewId="0">
      <pane ySplit="1" topLeftCell="A2" activePane="bottomLeft" state="frozen"/>
      <selection pane="bottomLeft" activeCell="H14" sqref="H14"/>
    </sheetView>
  </sheetViews>
  <sheetFormatPr baseColWidth="10" defaultColWidth="9.109375" defaultRowHeight="14.4" x14ac:dyDescent="0.3"/>
  <cols>
    <col min="1" max="1" width="3.109375" style="1" customWidth="1"/>
    <col min="2" max="2" width="20.88671875" style="1" bestFit="1" customWidth="1"/>
    <col min="3" max="3" width="20.5546875" style="1" customWidth="1"/>
    <col min="4" max="4" width="37.109375" style="1" customWidth="1"/>
    <col min="5" max="6" width="15.6640625" style="1" customWidth="1"/>
    <col min="7" max="7" width="19.109375" style="2" customWidth="1"/>
    <col min="8" max="8" width="50.6640625" style="1" customWidth="1"/>
    <col min="9" max="9" width="30.6640625" style="1" customWidth="1"/>
    <col min="10" max="10" width="30" style="1" customWidth="1"/>
    <col min="11" max="11" width="12.33203125" style="1" customWidth="1"/>
    <col min="12" max="12" width="11.33203125" style="1" customWidth="1"/>
    <col min="13" max="16384" width="9.109375" style="1"/>
  </cols>
  <sheetData>
    <row r="1" spans="1:12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ht="72" customHeight="1" x14ac:dyDescent="0.3">
      <c r="A2" s="9">
        <v>1</v>
      </c>
      <c r="B2" s="25" t="s">
        <v>12</v>
      </c>
      <c r="C2" s="14" t="s">
        <v>13</v>
      </c>
      <c r="D2" s="11" t="s">
        <v>14</v>
      </c>
      <c r="E2" s="20">
        <v>11100</v>
      </c>
      <c r="F2" s="10">
        <v>1</v>
      </c>
      <c r="G2" s="12">
        <f>E2*F2</f>
        <v>11100</v>
      </c>
      <c r="H2" s="13" t="s">
        <v>15</v>
      </c>
      <c r="I2" s="16" t="s">
        <v>16</v>
      </c>
      <c r="J2" s="19" t="e" vm="1">
        <v>#VALUE!</v>
      </c>
      <c r="K2" s="17" t="s">
        <v>17</v>
      </c>
      <c r="L2" s="1" t="s">
        <v>18</v>
      </c>
    </row>
    <row r="3" spans="1:12" ht="79.2" customHeight="1" x14ac:dyDescent="0.3">
      <c r="A3" s="24">
        <v>2</v>
      </c>
      <c r="B3" s="19" t="s">
        <v>19</v>
      </c>
      <c r="C3" s="14" t="s">
        <v>20</v>
      </c>
      <c r="D3" s="1" t="s">
        <v>21</v>
      </c>
      <c r="E3" s="20">
        <v>13000</v>
      </c>
      <c r="F3" s="10">
        <v>2</v>
      </c>
      <c r="G3" s="12">
        <f t="shared" ref="G3:G10" si="0">E3*F3</f>
        <v>26000</v>
      </c>
      <c r="H3" s="22" t="s">
        <v>22</v>
      </c>
      <c r="I3" s="10" t="s">
        <v>23</v>
      </c>
      <c r="J3" s="18"/>
      <c r="K3" s="15" t="s">
        <v>24</v>
      </c>
      <c r="L3" s="1" t="s">
        <v>18</v>
      </c>
    </row>
    <row r="4" spans="1:12" ht="60" customHeight="1" x14ac:dyDescent="0.3">
      <c r="A4" s="24">
        <v>3</v>
      </c>
      <c r="B4" s="19" t="s">
        <v>25</v>
      </c>
      <c r="C4" s="14" t="s">
        <v>26</v>
      </c>
      <c r="D4" s="11" t="s">
        <v>27</v>
      </c>
      <c r="E4" s="20">
        <v>10760</v>
      </c>
      <c r="F4" s="10">
        <v>1</v>
      </c>
      <c r="G4" s="12">
        <f t="shared" si="0"/>
        <v>10760</v>
      </c>
      <c r="H4" s="22" t="s">
        <v>28</v>
      </c>
      <c r="I4" s="10" t="s">
        <v>29</v>
      </c>
      <c r="J4" s="10"/>
      <c r="K4" s="17" t="s">
        <v>17</v>
      </c>
    </row>
    <row r="5" spans="1:12" ht="60" customHeight="1" x14ac:dyDescent="0.3">
      <c r="A5" s="9">
        <v>4</v>
      </c>
      <c r="B5" s="33" t="s">
        <v>30</v>
      </c>
      <c r="C5" s="34" t="s">
        <v>31</v>
      </c>
      <c r="D5" s="35" t="s">
        <v>32</v>
      </c>
      <c r="E5" s="36">
        <v>6581</v>
      </c>
      <c r="F5" s="37">
        <v>1</v>
      </c>
      <c r="G5" s="38">
        <f t="shared" si="0"/>
        <v>6581</v>
      </c>
      <c r="H5" s="39" t="s">
        <v>33</v>
      </c>
      <c r="I5" s="37" t="s">
        <v>34</v>
      </c>
      <c r="J5" s="37"/>
      <c r="K5" s="59" t="s">
        <v>17</v>
      </c>
    </row>
    <row r="6" spans="1:12" ht="118.95" customHeight="1" x14ac:dyDescent="0.3">
      <c r="A6" s="24">
        <v>5</v>
      </c>
      <c r="B6" s="10" t="s">
        <v>35</v>
      </c>
      <c r="C6" s="14" t="s">
        <v>36</v>
      </c>
      <c r="D6" s="11" t="s">
        <v>37</v>
      </c>
      <c r="E6" s="20">
        <v>7480</v>
      </c>
      <c r="F6" s="10">
        <v>1</v>
      </c>
      <c r="G6" s="12">
        <f t="shared" si="0"/>
        <v>7480</v>
      </c>
      <c r="H6" s="22" t="s">
        <v>38</v>
      </c>
      <c r="I6" s="10" t="s">
        <v>39</v>
      </c>
      <c r="J6" s="10" t="e" vm="2">
        <v>#VALUE!</v>
      </c>
      <c r="K6" s="17" t="s">
        <v>17</v>
      </c>
    </row>
    <row r="7" spans="1:12" ht="60" customHeight="1" x14ac:dyDescent="0.3">
      <c r="A7" s="9">
        <v>6</v>
      </c>
      <c r="B7" s="10" t="s">
        <v>40</v>
      </c>
      <c r="C7" s="14" t="s">
        <v>41</v>
      </c>
      <c r="D7" s="1" t="s">
        <v>42</v>
      </c>
      <c r="E7" s="20">
        <v>11790</v>
      </c>
      <c r="F7" s="10">
        <v>1</v>
      </c>
      <c r="G7" s="12">
        <f t="shared" si="0"/>
        <v>11790</v>
      </c>
      <c r="H7" s="13" t="s">
        <v>43</v>
      </c>
      <c r="I7" s="10" t="s">
        <v>44</v>
      </c>
      <c r="J7" s="10"/>
      <c r="K7" s="17" t="s">
        <v>17</v>
      </c>
    </row>
    <row r="8" spans="1:12" ht="60" customHeight="1" x14ac:dyDescent="0.3">
      <c r="A8" s="24">
        <v>7</v>
      </c>
      <c r="B8" s="21" t="s">
        <v>45</v>
      </c>
      <c r="C8" s="14" t="s">
        <v>46</v>
      </c>
      <c r="D8" s="11" t="s">
        <v>47</v>
      </c>
      <c r="E8" s="20">
        <v>28678</v>
      </c>
      <c r="F8" s="10">
        <v>1</v>
      </c>
      <c r="G8" s="12">
        <f t="shared" si="0"/>
        <v>28678</v>
      </c>
      <c r="H8" s="13" t="s">
        <v>48</v>
      </c>
      <c r="I8" s="10" t="s">
        <v>49</v>
      </c>
      <c r="J8" s="10"/>
      <c r="K8" s="17" t="s">
        <v>17</v>
      </c>
    </row>
    <row r="9" spans="1:12" ht="60" customHeight="1" x14ac:dyDescent="0.3">
      <c r="A9" s="9">
        <v>8</v>
      </c>
      <c r="B9" s="21">
        <v>4001069352009</v>
      </c>
      <c r="C9" s="14" t="s">
        <v>50</v>
      </c>
      <c r="D9" s="11" t="s">
        <v>51</v>
      </c>
      <c r="E9" s="20">
        <v>4205</v>
      </c>
      <c r="F9" s="10">
        <v>1</v>
      </c>
      <c r="G9" s="12">
        <f t="shared" si="0"/>
        <v>4205</v>
      </c>
      <c r="H9" s="13" t="s">
        <v>52</v>
      </c>
      <c r="I9" s="10" t="s">
        <v>53</v>
      </c>
      <c r="J9" s="10"/>
      <c r="K9" s="17" t="s">
        <v>17</v>
      </c>
    </row>
    <row r="10" spans="1:12" ht="60" customHeight="1" x14ac:dyDescent="0.3">
      <c r="A10" s="24">
        <v>9</v>
      </c>
      <c r="B10" s="21" t="s">
        <v>54</v>
      </c>
      <c r="C10" s="14" t="s">
        <v>55</v>
      </c>
      <c r="D10" s="11" t="s">
        <v>56</v>
      </c>
      <c r="E10" s="20">
        <v>2490</v>
      </c>
      <c r="F10" s="10">
        <v>1</v>
      </c>
      <c r="G10" s="12">
        <f t="shared" si="0"/>
        <v>2490</v>
      </c>
      <c r="H10" s="13" t="s">
        <v>57</v>
      </c>
      <c r="I10" s="10" t="s">
        <v>58</v>
      </c>
      <c r="J10" s="10"/>
      <c r="K10" s="17" t="s">
        <v>17</v>
      </c>
    </row>
    <row r="11" spans="1:12" ht="60" customHeight="1" x14ac:dyDescent="0.3">
      <c r="A11" s="27">
        <v>10</v>
      </c>
      <c r="B11" s="25" t="s">
        <v>59</v>
      </c>
      <c r="C11" s="28" t="s">
        <v>60</v>
      </c>
      <c r="D11" s="23" t="s">
        <v>61</v>
      </c>
      <c r="E11" s="29">
        <v>6280</v>
      </c>
      <c r="F11" s="25">
        <v>1</v>
      </c>
      <c r="G11" s="30">
        <f>E11*F11</f>
        <v>6280</v>
      </c>
      <c r="H11" s="31" t="s">
        <v>62</v>
      </c>
      <c r="I11" s="25" t="s">
        <v>63</v>
      </c>
      <c r="J11" s="25"/>
      <c r="K11" s="60" t="s">
        <v>17</v>
      </c>
    </row>
    <row r="12" spans="1:12" ht="60" customHeight="1" x14ac:dyDescent="0.3">
      <c r="A12" s="9"/>
      <c r="B12" s="10" t="s">
        <v>64</v>
      </c>
      <c r="C12" s="11" t="s">
        <v>65</v>
      </c>
      <c r="D12" s="26" t="s">
        <v>66</v>
      </c>
      <c r="E12" s="20">
        <v>26432</v>
      </c>
      <c r="F12" s="16">
        <v>1</v>
      </c>
      <c r="G12" s="12">
        <f>E12*F12</f>
        <v>26432</v>
      </c>
      <c r="H12" s="32" t="s">
        <v>67</v>
      </c>
      <c r="I12" s="10" t="s">
        <v>68</v>
      </c>
      <c r="J12" s="16"/>
      <c r="K12" s="11" t="s">
        <v>17</v>
      </c>
    </row>
    <row r="13" spans="1:12" ht="60" customHeight="1" x14ac:dyDescent="0.3">
      <c r="A13" s="9"/>
      <c r="B13" s="56">
        <v>1005006293570440</v>
      </c>
      <c r="C13" s="11" t="s">
        <v>69</v>
      </c>
      <c r="D13" s="26" t="s">
        <v>70</v>
      </c>
      <c r="E13" s="20">
        <v>2158</v>
      </c>
      <c r="F13" s="16">
        <v>1</v>
      </c>
      <c r="G13" s="12">
        <f>E13*F13</f>
        <v>2158</v>
      </c>
      <c r="H13" s="32" t="s">
        <v>71</v>
      </c>
      <c r="I13" s="10" t="s">
        <v>72</v>
      </c>
      <c r="J13" s="16"/>
      <c r="K13" s="11" t="s">
        <v>17</v>
      </c>
    </row>
    <row r="14" spans="1:12" ht="60" customHeight="1" x14ac:dyDescent="0.3">
      <c r="A14" s="9"/>
      <c r="B14" s="56" t="s">
        <v>73</v>
      </c>
      <c r="C14" s="11" t="s">
        <v>74</v>
      </c>
      <c r="D14" s="26" t="s">
        <v>75</v>
      </c>
      <c r="E14" s="20">
        <v>1228</v>
      </c>
      <c r="F14" s="16">
        <v>2</v>
      </c>
      <c r="G14" s="12">
        <f>E14*F14</f>
        <v>2456</v>
      </c>
      <c r="H14" s="57" t="s">
        <v>76</v>
      </c>
      <c r="I14" s="10" t="s">
        <v>77</v>
      </c>
      <c r="J14" s="16"/>
      <c r="K14" s="11" t="s">
        <v>17</v>
      </c>
    </row>
    <row r="15" spans="1:12" ht="60" customHeight="1" x14ac:dyDescent="0.3">
      <c r="A15" s="9"/>
      <c r="B15" s="58" t="s">
        <v>78</v>
      </c>
      <c r="C15" s="11" t="s">
        <v>74</v>
      </c>
      <c r="D15" s="26" t="s">
        <v>79</v>
      </c>
      <c r="E15" s="20">
        <v>2983</v>
      </c>
      <c r="F15" s="16">
        <v>1</v>
      </c>
      <c r="G15" s="12">
        <f>E15*F15</f>
        <v>2983</v>
      </c>
      <c r="H15" s="32" t="s">
        <v>80</v>
      </c>
      <c r="I15" s="10" t="s">
        <v>81</v>
      </c>
      <c r="J15" s="16"/>
      <c r="K15" s="11" t="s">
        <v>17</v>
      </c>
    </row>
    <row r="16" spans="1:12" ht="10.95" customHeight="1" x14ac:dyDescent="0.3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6"/>
    </row>
    <row r="17" spans="1:11" ht="28.8" x14ac:dyDescent="0.3">
      <c r="A17" s="77"/>
      <c r="B17" s="78"/>
      <c r="C17" s="78"/>
      <c r="D17" s="78"/>
      <c r="E17" s="79"/>
      <c r="F17" s="7" t="s">
        <v>82</v>
      </c>
      <c r="G17" s="5">
        <f>SUM(G2:G12)</f>
        <v>141796</v>
      </c>
      <c r="H17" s="6" t="s">
        <v>83</v>
      </c>
      <c r="I17" s="80"/>
      <c r="J17" s="81"/>
      <c r="K17" s="82"/>
    </row>
    <row r="18" spans="1:11" x14ac:dyDescent="0.3">
      <c r="A18" s="4"/>
      <c r="B18" s="3"/>
    </row>
    <row r="19" spans="1:11" x14ac:dyDescent="0.3">
      <c r="A19" s="4"/>
      <c r="B19" s="3"/>
    </row>
    <row r="20" spans="1:11" x14ac:dyDescent="0.3">
      <c r="A20" s="4"/>
      <c r="B20" s="3"/>
    </row>
    <row r="21" spans="1:11" x14ac:dyDescent="0.3">
      <c r="A21" s="4"/>
      <c r="B21" s="3"/>
    </row>
    <row r="22" spans="1:11" x14ac:dyDescent="0.3">
      <c r="A22" s="4"/>
      <c r="B22" s="3"/>
    </row>
    <row r="23" spans="1:11" x14ac:dyDescent="0.3">
      <c r="A23" s="4"/>
      <c r="B23" s="3"/>
    </row>
    <row r="24" spans="1:11" x14ac:dyDescent="0.3">
      <c r="A24" s="4"/>
      <c r="B24" s="3"/>
    </row>
  </sheetData>
  <mergeCells count="3">
    <mergeCell ref="A16:K16"/>
    <mergeCell ref="A17:E17"/>
    <mergeCell ref="I17:K17"/>
  </mergeCells>
  <hyperlinks>
    <hyperlink ref="H3" r:id="rId1" xr:uid="{DE099B02-2AF7-4491-86DC-DCA05028EA81}"/>
    <hyperlink ref="H4" r:id="rId2" location="polycard_client=search-desktop&amp;search_layout=grid&amp;position=2&amp;type=product&amp;tracking_id=6e14ec71-210f-4388-ba87-9b4107799f0f&amp;wid=MLC1624611106&amp;sid=search" xr:uid="{AF955882-E198-4466-842C-DCAC063A943C}"/>
    <hyperlink ref="H11" r:id="rId3" xr:uid="{4F249BC5-E29E-4C99-993F-90FE9DD697F1}"/>
    <hyperlink ref="H6" r:id="rId4" display="https://www.mercadolibre.cl/velcro-autoadhesivo-color-negro-5-metros-thermalstar/p/MLC64839071?pdp_filters=item_id%3AMLC1835672621&amp;from=gshop&amp;matt_tool=11244009&amp;matt_word=&amp;matt_source=google&amp;matt_campaign_id=23496417526&amp;matt_ad_group_id=192538752696&amp;matt_match_type=&amp;matt_network=g&amp;matt_device=c&amp;matt_creative=794255796917&amp;matt_keyword=&amp;matt_ad_position=&amp;matt_ad_type=pla&amp;matt_merchant_id=735115857&amp;matt_product_id=MLC64839071-product&amp;matt_product_partition_id=2389651985213&amp;matt_target_id=pla-2389651985213&amp;cq_src=google_ads&amp;cq_cmp=23496417526&amp;cq_net=g&amp;cq_plt=gp&amp;cq_med=pla&amp;gad_source=1&amp;gad_campaignid=23496417526&amp;gbraid=0AAAAADxxu6rGK6xHoF3IGKFQtuK-Msb_R&amp;gclid=CjwKCAjwhe3OBhABEiwA6392zEUIpNvfwWlZWHNNExnaZTrLCSqRmoEfALgZZDY5m65oOgqQmBOPbxoCcSYQAvD_BwE" xr:uid="{F0775BA7-5BAF-44C6-B571-E01C169FC34E}"/>
    <hyperlink ref="H5" r:id="rId5" display="https://www.mercadolibre.cl/pack-x100u-perno-allen-m3-negro-cabeza-boton-10mm/up/MLCU207978073?pdp_filters=item_id%3AMLC2269180836&amp;from=gshop&amp;matt_tool=94957953&amp;matt_word=&amp;matt_source=google&amp;matt_campaign_id=22116391410&amp;matt_ad_group_id=173057293149&amp;matt_match_type=&amp;matt_network=g&amp;matt_device=c&amp;matt_creative=729566852779&amp;matt_keyword=&amp;matt_ad_position=&amp;matt_ad_type=pla&amp;matt_merchant_id=531116824&amp;matt_product_id=MLCU207978073&amp;matt_product_partition_id=2387500413747&amp;matt_target_id=aud-1816071484013:pla-2387500413747&amp;cq_src=google_ads&amp;cq_cmp=22116391410&amp;cq_net=g&amp;cq_plt=gp&amp;cq_med=pla&amp;gad_source=1&amp;gad_campaignid=22116391410&amp;gbraid=0AAAAADxxu6qFhA1c0H4_x5l1kaZZEHF4L&amp;gclid=CjwKCAjwhe3OBhABEiwA6392zAPnc-jsXFIRVOKonfsxR7ir1gH7063_xXVt_SJh8fW29aDy3D18axoCDxwQAvD_BwE" xr:uid="{413DB526-8760-42A4-B7C5-F5D3B023569D}"/>
    <hyperlink ref="H8" r:id="rId6" xr:uid="{91833145-78F8-4628-8828-D75E793C9752}"/>
    <hyperlink ref="H9" r:id="rId7" location="polycard_client=search-desktop&amp;search_layout=grid&amp;position=5&amp;type=product&amp;tracking_id=46aa3c82-171b-49a4-80e9-f0035ec9bab6&amp;wid=MLC447961230&amp;sid=search" display="https://www.mercadolibre.cl/convertidor-aislado-5v-a-5v-b0505s1w-arduino-pic/up/MLCU30524425?pdp_filters=SHIPPING_ORIGIN%3A10215068#polycard_client=search-desktop&amp;search_layout=grid&amp;position=5&amp;type=product&amp;tracking_id=46aa3c82-171b-49a4-80e9-f0035ec9bab6&amp;wid=MLC447961230&amp;sid=search" xr:uid="{8A7E0562-5DD6-4928-A934-085DF0192D20}"/>
    <hyperlink ref="H10" r:id="rId8" location="polycard_client=search-desktop&amp;search_layout=grid&amp;position=7&amp;type=product&amp;tracking_id=b6ad5bf4-7600-4802-aa9d-95cfaf1d9ec1&amp;wid=MLC984300630&amp;sid=search" xr:uid="{08D16D92-920D-4928-BB19-E244134598CB}"/>
    <hyperlink ref="H12" r:id="rId9" location="is_advertising=true&amp;searchVariation=MLCU27669150&amp;backend_model=search-backend&amp;position=13&amp;search_layout=grid&amp;type=pad&amp;tracking_id=9ac61f22-3b9a-4610-ac3a-11579769f262&amp;ad_domain=VQCATCORE_LST&amp;ad_position=13&amp;ad_click_id=YjVkZTYzMjItNTBkNS00MzdmLWIxZWYtYmMyZjgwNWNiMTMx" display="https://www.mercadolibre.cl/nivel-digital-15-cms-con-magnetico--inclinometro/up/MLCU27669150?pdp_filters=item_id:MLC627313717#is_advertising=true&amp;searchVariation=MLCU27669150&amp;backend_model=search-backend&amp;position=13&amp;search_layout=grid&amp;type=pad&amp;tracking_id=9ac61f22-3b9a-4610-ac3a-11579769f262&amp;ad_domain=VQCATCORE_LST&amp;ad_position=13&amp;ad_click_id=YjVkZTYzMjItNTBkNS00MzdmLWIxZWYtYmMyZjgwNWNiMTMx" xr:uid="{4FE04437-74C5-4550-A1A6-A5C7072D07C5}"/>
    <hyperlink ref="H2" r:id="rId10" display="https://www.mercadolibre.cl/muslera-compresion-pierna-neopreno-velcro-kinesiologica/up/MLCU66439997?pdp_filters=item_id%3AMLC935274956&amp;from=gshop&amp;matt_tool=83960881&amp;matt_word=&amp;matt_source=google&amp;matt_campaign_id=23496417553&amp;matt_ad_group_id=191387027985&amp;matt_match_type=&amp;matt_network=g&amp;matt_device=c&amp;matt_creative=794255799338&amp;matt_keyword=&amp;matt_ad_position=&amp;matt_ad_type=pla&amp;matt_merchant_id=325961807&amp;matt_product_id=MLCU66439997&amp;matt_product_partition_id=2455498968423&amp;matt_target_id=pla-2455498968423&amp;cq_src=google_ads&amp;cq_cmp=23496417553&amp;cq_net=g&amp;cq_plt=gp&amp;cq_med=pla&amp;gad_source=1&amp;gad_campaignid=23496417553&amp;gbraid=0AAAAADxxu6rIf_2BH-Zrylm70P5aysz2G&amp;gclid=CjwKCAjwhe3OBhABEiwA6392zElYR0jdzsvrJe-76QWIeebpPGBLDIHaW_XmucGmGC9c6YbIW81H0hoCw74QAvD_BwE" xr:uid="{2143FF1D-ECFE-467C-8DD9-A8402874D9B4}"/>
    <hyperlink ref="H7" r:id="rId11" display="https://www.mercadolibre.cl/hocoj115-mini-bateria-portatil-5000mah-para-iphone-android-color-negro/p/MLC40911991?pdp_filters=item_id%3AMLC3297491990&amp;from=gshop&amp;matt_tool=44467648&amp;matt_word=&amp;matt_source=google&amp;matt_campaign_id=22116391884&amp;matt_ad_group_id=172632297119&amp;matt_match_type=&amp;matt_network=g&amp;matt_device=c&amp;matt_creative=729648298310&amp;matt_keyword=&amp;matt_ad_position=&amp;matt_ad_type=pla&amp;matt_merchant_id=735119326&amp;matt_product_id=MLC40911991-product&amp;matt_product_partition_id=2391894693504&amp;matt_target_id=aud-1816071484013:pla-2391894693504&amp;cq_src=google_ads&amp;cq_cmp=22116391884&amp;cq_net=g&amp;cq_plt=gp&amp;cq_med=pla&amp;gad_source=4&amp;gad_campaignid=22116391884&amp;gclid=CjwKCAjwhe3OBhABEiwA6392zOAuMcZBPQmgULjYYGP0dwPKCmKrfYq_pXtzMboCIVhTvXxt8qbs8BoCudQQAvD_BwE" xr:uid="{18949839-8B89-4AE8-A2B4-87CCACF70B59}"/>
    <hyperlink ref="H13" r:id="rId12" location="is_advertising=true&amp;searchVariation=MLCU27669150&amp;backend_model=search-backend&amp;position=13&amp;search_layout=grid&amp;type=pad&amp;tracking_id=9ac61f22-3b9a-4610-ac3a-11579769f262&amp;ad_domain=VQCATCORE_LST&amp;ad_position=13&amp;ad_click_id=YjVkZTYzMjItNTBkNS00MzdmLWIxZWYtYmMyZjgwNWNiMTMx" display="https://www.mercadolibre.cl/nivel-digital-15-cms-con-magnetico--inclinometro/up/MLCU27669150?pdp_filters=item_id:MLC627313717#is_advertising=true&amp;searchVariation=MLCU27669150&amp;backend_model=search-backend&amp;position=13&amp;search_layout=grid&amp;type=pad&amp;tracking_id=9ac61f22-3b9a-4610-ac3a-11579769f262&amp;ad_domain=VQCATCORE_LST&amp;ad_position=13&amp;ad_click_id=YjVkZTYzMjItNTBkNS00MzdmLWIxZWYtYmMyZjgwNWNiMTMx" xr:uid="{AC41D603-8E04-47DF-9F07-8E04B796629F}"/>
    <hyperlink ref="H14" r:id="rId13" xr:uid="{68588FEC-581E-49AE-8E36-99F5C6E17420}"/>
    <hyperlink ref="H15" r:id="rId14" xr:uid="{6CB6B2DD-DE8E-42A8-9F95-459F821FAA3A}"/>
  </hyperlinks>
  <pageMargins left="7.874015748031496E-2" right="7.874015748031496E-2" top="7.874015748031496E-2" bottom="7.874015748031496E-2" header="0.31496062992125984" footer="0.31496062992125984"/>
  <pageSetup paperSize="5" scale="69" fitToHeight="0" orientation="landscape" r:id="rId15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FC47-F86B-46C1-8DC1-9B04B1B49B69}">
  <sheetPr>
    <pageSetUpPr fitToPage="1"/>
  </sheetPr>
  <dimension ref="A1:M20"/>
  <sheetViews>
    <sheetView zoomScale="85" zoomScaleNormal="85" workbookViewId="0">
      <pane ySplit="1" topLeftCell="A2" activePane="bottomLeft" state="frozen"/>
      <selection pane="bottomLeft" activeCell="I16" sqref="I16"/>
    </sheetView>
  </sheetViews>
  <sheetFormatPr baseColWidth="10" defaultColWidth="9.109375" defaultRowHeight="14.4" x14ac:dyDescent="0.3"/>
  <cols>
    <col min="1" max="1" width="3.109375" style="1" customWidth="1"/>
    <col min="2" max="2" width="20.6640625" style="1" hidden="1" customWidth="1"/>
    <col min="3" max="3" width="20.5546875" style="1" hidden="1" customWidth="1"/>
    <col min="4" max="4" width="37.109375" style="1" customWidth="1"/>
    <col min="5" max="6" width="15.6640625" style="1" hidden="1" customWidth="1"/>
    <col min="7" max="7" width="19.109375" style="2" customWidth="1"/>
    <col min="8" max="8" width="50.6640625" style="1" hidden="1" customWidth="1"/>
    <col min="9" max="9" width="35.5546875" style="1" customWidth="1"/>
    <col min="10" max="10" width="30" style="1" customWidth="1"/>
    <col min="11" max="11" width="12.33203125" style="1" hidden="1" customWidth="1"/>
    <col min="12" max="12" width="11.33203125" style="1" hidden="1" customWidth="1"/>
    <col min="13" max="13" width="10.33203125" style="1" customWidth="1"/>
    <col min="14" max="16384" width="9.109375" style="1"/>
  </cols>
  <sheetData>
    <row r="1" spans="1: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84</v>
      </c>
    </row>
    <row r="2" spans="1:13" ht="72" customHeight="1" x14ac:dyDescent="0.3">
      <c r="A2" s="9">
        <v>1</v>
      </c>
      <c r="B2" s="25" t="s">
        <v>12</v>
      </c>
      <c r="C2" s="14" t="s">
        <v>13</v>
      </c>
      <c r="D2" s="11" t="s">
        <v>14</v>
      </c>
      <c r="E2" s="20">
        <v>11100</v>
      </c>
      <c r="F2" s="10">
        <v>1</v>
      </c>
      <c r="G2" s="12">
        <f>E2*F2</f>
        <v>11100</v>
      </c>
      <c r="H2" s="13" t="s">
        <v>15</v>
      </c>
      <c r="I2" s="16" t="s">
        <v>16</v>
      </c>
      <c r="J2" s="19" t="e" vm="1">
        <v>#VALUE!</v>
      </c>
      <c r="K2" s="17" t="s">
        <v>17</v>
      </c>
      <c r="L2" s="1" t="s">
        <v>18</v>
      </c>
      <c r="M2" s="53" t="s">
        <v>85</v>
      </c>
    </row>
    <row r="3" spans="1:13" ht="79.2" customHeight="1" x14ac:dyDescent="0.3">
      <c r="A3" s="24">
        <v>2</v>
      </c>
      <c r="B3" s="19" t="s">
        <v>19</v>
      </c>
      <c r="C3" s="14" t="s">
        <v>20</v>
      </c>
      <c r="D3" s="1" t="s">
        <v>21</v>
      </c>
      <c r="E3" s="20">
        <v>13000</v>
      </c>
      <c r="F3" s="10">
        <v>2</v>
      </c>
      <c r="G3" s="12">
        <f t="shared" ref="G3:G9" si="0">E3*F3</f>
        <v>26000</v>
      </c>
      <c r="H3" s="22" t="s">
        <v>22</v>
      </c>
      <c r="I3" s="10" t="s">
        <v>23</v>
      </c>
      <c r="J3" s="18"/>
      <c r="K3" s="15" t="s">
        <v>24</v>
      </c>
      <c r="L3" s="1" t="s">
        <v>18</v>
      </c>
      <c r="M3" s="53" t="s">
        <v>85</v>
      </c>
    </row>
    <row r="4" spans="1:13" ht="60" customHeight="1" x14ac:dyDescent="0.3">
      <c r="A4" s="24">
        <v>3</v>
      </c>
      <c r="B4" s="19" t="s">
        <v>25</v>
      </c>
      <c r="C4" s="14" t="s">
        <v>26</v>
      </c>
      <c r="D4" s="11" t="s">
        <v>27</v>
      </c>
      <c r="E4" s="20">
        <v>10760</v>
      </c>
      <c r="F4" s="10">
        <v>1</v>
      </c>
      <c r="G4" s="12">
        <f t="shared" si="0"/>
        <v>10760</v>
      </c>
      <c r="H4" s="22" t="s">
        <v>28</v>
      </c>
      <c r="I4" s="10" t="s">
        <v>29</v>
      </c>
      <c r="J4" s="10"/>
      <c r="K4" s="17" t="s">
        <v>17</v>
      </c>
      <c r="M4" s="53" t="s">
        <v>85</v>
      </c>
    </row>
    <row r="5" spans="1:13" ht="60" customHeight="1" x14ac:dyDescent="0.3">
      <c r="A5" s="9">
        <v>4</v>
      </c>
      <c r="B5" s="18" t="s">
        <v>30</v>
      </c>
      <c r="C5" s="14" t="s">
        <v>31</v>
      </c>
      <c r="D5" s="11" t="s">
        <v>86</v>
      </c>
      <c r="E5" s="20">
        <v>6581</v>
      </c>
      <c r="F5" s="10">
        <v>1</v>
      </c>
      <c r="G5" s="12">
        <f t="shared" si="0"/>
        <v>6581</v>
      </c>
      <c r="H5" s="39" t="s">
        <v>33</v>
      </c>
      <c r="I5" s="10" t="s">
        <v>34</v>
      </c>
      <c r="J5" s="10"/>
      <c r="K5" s="17" t="s">
        <v>17</v>
      </c>
      <c r="M5" s="53" t="s">
        <v>85</v>
      </c>
    </row>
    <row r="6" spans="1:13" ht="118.95" customHeight="1" x14ac:dyDescent="0.3">
      <c r="A6" s="24">
        <v>5</v>
      </c>
      <c r="B6" s="10" t="s">
        <v>35</v>
      </c>
      <c r="C6" s="14" t="s">
        <v>36</v>
      </c>
      <c r="D6" s="11" t="s">
        <v>37</v>
      </c>
      <c r="E6" s="20">
        <v>7480</v>
      </c>
      <c r="F6" s="10">
        <v>1</v>
      </c>
      <c r="G6" s="12">
        <f t="shared" si="0"/>
        <v>7480</v>
      </c>
      <c r="H6" s="22" t="s">
        <v>38</v>
      </c>
      <c r="I6" s="10" t="s">
        <v>39</v>
      </c>
      <c r="J6" s="10" t="e" vm="2">
        <v>#VALUE!</v>
      </c>
      <c r="K6" s="17" t="s">
        <v>17</v>
      </c>
      <c r="M6" s="53" t="s">
        <v>85</v>
      </c>
    </row>
    <row r="7" spans="1:13" ht="60" customHeight="1" x14ac:dyDescent="0.3">
      <c r="A7" s="9">
        <v>6</v>
      </c>
      <c r="B7" s="10" t="s">
        <v>40</v>
      </c>
      <c r="C7" s="14" t="s">
        <v>41</v>
      </c>
      <c r="D7" s="1" t="s">
        <v>42</v>
      </c>
      <c r="E7" s="20">
        <v>11790</v>
      </c>
      <c r="F7" s="10">
        <v>1</v>
      </c>
      <c r="G7" s="12">
        <f t="shared" si="0"/>
        <v>11790</v>
      </c>
      <c r="H7" s="13" t="s">
        <v>43</v>
      </c>
      <c r="I7" s="10" t="s">
        <v>44</v>
      </c>
      <c r="J7" s="10"/>
      <c r="K7" s="17" t="s">
        <v>17</v>
      </c>
      <c r="M7" s="53" t="s">
        <v>85</v>
      </c>
    </row>
    <row r="8" spans="1:13" ht="72" x14ac:dyDescent="0.3">
      <c r="A8" s="24">
        <v>7</v>
      </c>
      <c r="B8" s="21" t="s">
        <v>45</v>
      </c>
      <c r="C8" s="14" t="s">
        <v>46</v>
      </c>
      <c r="D8" s="11" t="s">
        <v>87</v>
      </c>
      <c r="E8" s="20">
        <v>28678</v>
      </c>
      <c r="F8" s="10">
        <v>1</v>
      </c>
      <c r="G8" s="12">
        <f t="shared" si="0"/>
        <v>28678</v>
      </c>
      <c r="H8" s="46" t="s">
        <v>48</v>
      </c>
      <c r="I8" s="10" t="s">
        <v>49</v>
      </c>
      <c r="J8" s="10"/>
      <c r="K8" s="17" t="s">
        <v>17</v>
      </c>
      <c r="M8" s="53" t="s">
        <v>85</v>
      </c>
    </row>
    <row r="9" spans="1:13" ht="60" customHeight="1" x14ac:dyDescent="0.3">
      <c r="A9" s="27">
        <v>8</v>
      </c>
      <c r="B9" s="21" t="s">
        <v>88</v>
      </c>
      <c r="C9" s="14" t="s">
        <v>89</v>
      </c>
      <c r="D9" s="11" t="s">
        <v>90</v>
      </c>
      <c r="E9" s="20">
        <v>7980</v>
      </c>
      <c r="F9" s="10">
        <v>1</v>
      </c>
      <c r="G9" s="12">
        <f t="shared" si="0"/>
        <v>7980</v>
      </c>
      <c r="H9" s="13" t="s">
        <v>91</v>
      </c>
      <c r="I9" s="10" t="s">
        <v>92</v>
      </c>
      <c r="J9" s="10"/>
      <c r="K9" s="17" t="s">
        <v>17</v>
      </c>
      <c r="M9" s="53" t="s">
        <v>93</v>
      </c>
    </row>
    <row r="10" spans="1:13" ht="60" customHeight="1" x14ac:dyDescent="0.3">
      <c r="A10" s="7">
        <v>9</v>
      </c>
      <c r="B10" s="54" t="s">
        <v>54</v>
      </c>
      <c r="C10" s="14" t="s">
        <v>55</v>
      </c>
      <c r="D10" s="23" t="s">
        <v>61</v>
      </c>
      <c r="E10" s="29">
        <v>6280</v>
      </c>
      <c r="F10" s="25">
        <v>1</v>
      </c>
      <c r="G10" s="30">
        <f>E10*F10</f>
        <v>6280</v>
      </c>
      <c r="H10" s="31" t="s">
        <v>62</v>
      </c>
      <c r="I10" s="25" t="s">
        <v>63</v>
      </c>
      <c r="J10" s="25"/>
      <c r="K10" s="60" t="s">
        <v>17</v>
      </c>
      <c r="M10" s="53" t="s">
        <v>85</v>
      </c>
    </row>
    <row r="11" spans="1:13" ht="60" customHeight="1" x14ac:dyDescent="0.3">
      <c r="A11" s="55">
        <v>10</v>
      </c>
      <c r="B11" s="25" t="s">
        <v>59</v>
      </c>
      <c r="C11" s="28" t="s">
        <v>60</v>
      </c>
      <c r="D11" s="47" t="s">
        <v>66</v>
      </c>
      <c r="E11" s="29">
        <v>26432</v>
      </c>
      <c r="F11" s="48">
        <v>1</v>
      </c>
      <c r="G11" s="30">
        <f>E11*F11</f>
        <v>26432</v>
      </c>
      <c r="H11" s="49" t="s">
        <v>67</v>
      </c>
      <c r="I11" s="25" t="s">
        <v>68</v>
      </c>
      <c r="J11" s="48"/>
      <c r="K11" s="61" t="s">
        <v>17</v>
      </c>
      <c r="M11" s="53" t="s">
        <v>93</v>
      </c>
    </row>
    <row r="12" spans="1:13" ht="10.95" customHeight="1" x14ac:dyDescent="0.3">
      <c r="A12" s="83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5"/>
    </row>
    <row r="13" spans="1:13" ht="28.8" x14ac:dyDescent="0.3">
      <c r="A13" s="77"/>
      <c r="B13" s="78"/>
      <c r="C13" s="78"/>
      <c r="D13" s="78"/>
      <c r="E13" s="79"/>
      <c r="F13" s="50" t="s">
        <v>82</v>
      </c>
      <c r="G13" s="51">
        <f>SUM(G2:G11)</f>
        <v>143081</v>
      </c>
      <c r="H13" s="52" t="s">
        <v>83</v>
      </c>
      <c r="I13" s="86"/>
      <c r="J13" s="87"/>
      <c r="K13" s="87"/>
      <c r="L13" s="87"/>
      <c r="M13" s="88"/>
    </row>
    <row r="14" spans="1:13" x14ac:dyDescent="0.3">
      <c r="A14" s="4"/>
      <c r="B14" s="3"/>
    </row>
    <row r="15" spans="1:13" x14ac:dyDescent="0.3">
      <c r="A15" s="4"/>
      <c r="B15" s="3"/>
    </row>
    <row r="16" spans="1:13" x14ac:dyDescent="0.3">
      <c r="A16" s="4"/>
      <c r="B16" s="3"/>
    </row>
    <row r="17" spans="1:2" x14ac:dyDescent="0.3">
      <c r="A17" s="4"/>
      <c r="B17" s="3"/>
    </row>
    <row r="18" spans="1:2" x14ac:dyDescent="0.3">
      <c r="A18" s="4"/>
      <c r="B18" s="3"/>
    </row>
    <row r="19" spans="1:2" x14ac:dyDescent="0.3">
      <c r="A19" s="4"/>
      <c r="B19" s="3"/>
    </row>
    <row r="20" spans="1:2" x14ac:dyDescent="0.3">
      <c r="A20" s="4"/>
      <c r="B20" s="3"/>
    </row>
  </sheetData>
  <mergeCells count="3">
    <mergeCell ref="A13:E13"/>
    <mergeCell ref="A12:M12"/>
    <mergeCell ref="I13:M13"/>
  </mergeCells>
  <hyperlinks>
    <hyperlink ref="H3" r:id="rId1" xr:uid="{6F470F93-FAC3-4525-866D-DB77B9A8D67A}"/>
    <hyperlink ref="H4" r:id="rId2" location="polycard_client=search-desktop&amp;search_layout=grid&amp;position=2&amp;type=product&amp;tracking_id=6e14ec71-210f-4388-ba87-9b4107799f0f&amp;wid=MLC1624611106&amp;sid=search" xr:uid="{7FF1DEE7-7243-467F-BE75-4D3ACD411B3C}"/>
    <hyperlink ref="H10" r:id="rId3" xr:uid="{2DE0D0AA-35C9-45EA-A4D2-40C5D50A6748}"/>
    <hyperlink ref="H6" r:id="rId4" display="https://www.mercadolibre.cl/velcro-autoadhesivo-color-negro-5-metros-thermalstar/p/MLC64839071?pdp_filters=item_id%3AMLC1835672621&amp;from=gshop&amp;matt_tool=11244009&amp;matt_word=&amp;matt_source=google&amp;matt_campaign_id=23496417526&amp;matt_ad_group_id=192538752696&amp;matt_match_type=&amp;matt_network=g&amp;matt_device=c&amp;matt_creative=794255796917&amp;matt_keyword=&amp;matt_ad_position=&amp;matt_ad_type=pla&amp;matt_merchant_id=735115857&amp;matt_product_id=MLC64839071-product&amp;matt_product_partition_id=2389651985213&amp;matt_target_id=pla-2389651985213&amp;cq_src=google_ads&amp;cq_cmp=23496417526&amp;cq_net=g&amp;cq_plt=gp&amp;cq_med=pla&amp;gad_source=1&amp;gad_campaignid=23496417526&amp;gbraid=0AAAAADxxu6rGK6xHoF3IGKFQtuK-Msb_R&amp;gclid=CjwKCAjwhe3OBhABEiwA6392zEUIpNvfwWlZWHNNExnaZTrLCSqRmoEfALgZZDY5m65oOgqQmBOPbxoCcSYQAvD_BwE" xr:uid="{28ADA9F7-1F88-49AE-A6B7-E47A92D47E82}"/>
    <hyperlink ref="H5" r:id="rId5" display="https://www.mercadolibre.cl/pack-x100u-perno-allen-m3-negro-cabeza-boton-10mm/up/MLCU207978073?pdp_filters=item_id%3AMLC2269180836&amp;from=gshop&amp;matt_tool=94957953&amp;matt_word=&amp;matt_source=google&amp;matt_campaign_id=22116391410&amp;matt_ad_group_id=173057293149&amp;matt_match_type=&amp;matt_network=g&amp;matt_device=c&amp;matt_creative=729566852779&amp;matt_keyword=&amp;matt_ad_position=&amp;matt_ad_type=pla&amp;matt_merchant_id=531116824&amp;matt_product_id=MLCU207978073&amp;matt_product_partition_id=2387500413747&amp;matt_target_id=aud-1816071484013:pla-2387500413747&amp;cq_src=google_ads&amp;cq_cmp=22116391410&amp;cq_net=g&amp;cq_plt=gp&amp;cq_med=pla&amp;gad_source=1&amp;gad_campaignid=22116391410&amp;gbraid=0AAAAADxxu6qFhA1c0H4_x5l1kaZZEHF4L&amp;gclid=CjwKCAjwhe3OBhABEiwA6392zAPnc-jsXFIRVOKonfsxR7ir1gH7063_xXVt_SJh8fW29aDy3D18axoCDxwQAvD_BwE" xr:uid="{38E950A2-D3E2-4F43-B2F6-8C217C3CB18F}"/>
    <hyperlink ref="H8" r:id="rId6" xr:uid="{3E35BDD4-82EE-46CF-960F-4FEF75F5F0B4}"/>
    <hyperlink ref="H9" r:id="rId7" location="polycard_client=search-desktop&amp;search_layout=grid&amp;position=5&amp;type=product&amp;tracking_id=46aa3c82-171b-49a4-80e9-f0035ec9bab6&amp;wid=MLC447961230&amp;sid=search" display="https://www.mercadolibre.cl/convertidor-aislado-5v-a-5v-b0505s1w-arduino-pic/up/MLCU30524425?pdp_filters=SHIPPING_ORIGIN%3A10215068#polycard_client=search-desktop&amp;search_layout=grid&amp;position=5&amp;type=product&amp;tracking_id=46aa3c82-171b-49a4-80e9-f0035ec9bab6&amp;wid=MLC447961230&amp;sid=search" xr:uid="{9D5027D8-9B31-49C2-B201-E196CCED9583}"/>
    <hyperlink ref="H11" r:id="rId8" location="is_advertising=true&amp;searchVariation=MLCU27669150&amp;backend_model=search-backend&amp;position=13&amp;search_layout=grid&amp;type=pad&amp;tracking_id=9ac61f22-3b9a-4610-ac3a-11579769f262&amp;ad_domain=VQCATCORE_LST&amp;ad_position=13&amp;ad_click_id=YjVkZTYzMjItNTBkNS00MzdmLWIxZWYtYmMyZjgwNWNiMTMx" display="https://www.mercadolibre.cl/nivel-digital-15-cms-con-magnetico--inclinometro/up/MLCU27669150?pdp_filters=item_id:MLC627313717#is_advertising=true&amp;searchVariation=MLCU27669150&amp;backend_model=search-backend&amp;position=13&amp;search_layout=grid&amp;type=pad&amp;tracking_id=9ac61f22-3b9a-4610-ac3a-11579769f262&amp;ad_domain=VQCATCORE_LST&amp;ad_position=13&amp;ad_click_id=YjVkZTYzMjItNTBkNS00MzdmLWIxZWYtYmMyZjgwNWNiMTMx" xr:uid="{160A75D8-04D4-4F1B-ADDD-EEBCD2693D66}"/>
    <hyperlink ref="H2" r:id="rId9" display="https://www.mercadolibre.cl/muslera-compresion-pierna-neopreno-velcro-kinesiologica/up/MLCU66439997?pdp_filters=item_id%3AMLC935274956&amp;from=gshop&amp;matt_tool=83960881&amp;matt_word=&amp;matt_source=google&amp;matt_campaign_id=23496417553&amp;matt_ad_group_id=191387027985&amp;matt_match_type=&amp;matt_network=g&amp;matt_device=c&amp;matt_creative=794255799338&amp;matt_keyword=&amp;matt_ad_position=&amp;matt_ad_type=pla&amp;matt_merchant_id=325961807&amp;matt_product_id=MLCU66439997&amp;matt_product_partition_id=2455498968423&amp;matt_target_id=pla-2455498968423&amp;cq_src=google_ads&amp;cq_cmp=23496417553&amp;cq_net=g&amp;cq_plt=gp&amp;cq_med=pla&amp;gad_source=1&amp;gad_campaignid=23496417553&amp;gbraid=0AAAAADxxu6rIf_2BH-Zrylm70P5aysz2G&amp;gclid=CjwKCAjwhe3OBhABEiwA6392zElYR0jdzsvrJe-76QWIeebpPGBLDIHaW_XmucGmGC9c6YbIW81H0hoCw74QAvD_BwE" xr:uid="{066E6A2B-87A4-4D8B-8C3C-9F4D3CAA2BEF}"/>
    <hyperlink ref="H7" r:id="rId10" display="https://www.mercadolibre.cl/hocoj115-mini-bateria-portatil-5000mah-para-iphone-android-color-negro/p/MLC40911991?pdp_filters=item_id%3AMLC3297491990&amp;from=gshop&amp;matt_tool=44467648&amp;matt_word=&amp;matt_source=google&amp;matt_campaign_id=22116391884&amp;matt_ad_group_id=172632297119&amp;matt_match_type=&amp;matt_network=g&amp;matt_device=c&amp;matt_creative=729648298310&amp;matt_keyword=&amp;matt_ad_position=&amp;matt_ad_type=pla&amp;matt_merchant_id=735119326&amp;matt_product_id=MLC40911991-product&amp;matt_product_partition_id=2391894693504&amp;matt_target_id=aud-1816071484013:pla-2391894693504&amp;cq_src=google_ads&amp;cq_cmp=22116391884&amp;cq_net=g&amp;cq_plt=gp&amp;cq_med=pla&amp;gad_source=4&amp;gad_campaignid=22116391884&amp;gclid=CjwKCAjwhe3OBhABEiwA6392zOAuMcZBPQmgULjYYGP0dwPKCmKrfYq_pXtzMboCIVhTvXxt8qbs8BoCudQQAvD_BwE" xr:uid="{E7FDC3E9-1991-4D53-A38A-3CBFE0B6C46E}"/>
  </hyperlinks>
  <pageMargins left="7.874015748031496E-2" right="7.874015748031496E-2" top="7.874015748031496E-2" bottom="7.874015748031496E-2" header="0.31496062992125984" footer="0.31496062992125984"/>
  <pageSetup paperSize="5" scale="69" fitToHeight="0" orientation="landscape" r:id="rId11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0A2B-957F-4289-9732-500BB4B3C57B}">
  <dimension ref="B2:J23"/>
  <sheetViews>
    <sheetView tabSelected="1" workbookViewId="0">
      <selection activeCell="I9" sqref="I9"/>
    </sheetView>
  </sheetViews>
  <sheetFormatPr baseColWidth="10" defaultColWidth="11.44140625" defaultRowHeight="14.4" x14ac:dyDescent="0.3"/>
  <cols>
    <col min="3" max="3" width="25.6640625" customWidth="1"/>
    <col min="4" max="4" width="24.33203125" bestFit="1" customWidth="1"/>
    <col min="5" max="5" width="13.6640625" bestFit="1" customWidth="1"/>
    <col min="6" max="6" width="9.6640625" customWidth="1"/>
    <col min="7" max="7" width="14.6640625" bestFit="1" customWidth="1"/>
    <col min="8" max="8" width="9.44140625" bestFit="1" customWidth="1"/>
    <col min="9" max="9" width="55.33203125" customWidth="1"/>
    <col min="10" max="10" width="14" bestFit="1" customWidth="1"/>
  </cols>
  <sheetData>
    <row r="2" spans="2:10" s="41" customFormat="1" ht="28.2" customHeight="1" x14ac:dyDescent="0.3">
      <c r="B2" s="41" t="s">
        <v>94</v>
      </c>
      <c r="C2" s="41" t="s">
        <v>3</v>
      </c>
      <c r="D2" s="41" t="s">
        <v>2</v>
      </c>
      <c r="E2" s="41" t="s">
        <v>95</v>
      </c>
      <c r="F2" s="41" t="s">
        <v>96</v>
      </c>
      <c r="G2" s="41" t="s">
        <v>97</v>
      </c>
      <c r="H2" s="41" t="s">
        <v>98</v>
      </c>
      <c r="I2" s="41" t="s">
        <v>99</v>
      </c>
      <c r="J2" s="41" t="s">
        <v>100</v>
      </c>
    </row>
    <row r="3" spans="2:10" s="41" customFormat="1" ht="28.2" customHeight="1" x14ac:dyDescent="0.3">
      <c r="B3" s="42">
        <v>46132</v>
      </c>
      <c r="C3" s="41" t="s">
        <v>101</v>
      </c>
      <c r="D3" s="41" t="s">
        <v>13</v>
      </c>
      <c r="E3" s="41" t="s">
        <v>102</v>
      </c>
      <c r="F3" s="41" t="s">
        <v>18</v>
      </c>
      <c r="G3" s="41" t="s">
        <v>103</v>
      </c>
      <c r="H3" s="43">
        <v>8290</v>
      </c>
      <c r="J3" s="41">
        <v>1</v>
      </c>
    </row>
    <row r="4" spans="2:10" s="41" customFormat="1" ht="28.2" customHeight="1" x14ac:dyDescent="0.3">
      <c r="B4" s="42">
        <v>46132</v>
      </c>
      <c r="C4" s="41" t="s">
        <v>104</v>
      </c>
      <c r="D4" s="41" t="s">
        <v>36</v>
      </c>
      <c r="E4" s="41" t="s">
        <v>102</v>
      </c>
      <c r="F4" s="41" t="s">
        <v>18</v>
      </c>
      <c r="G4" s="41" t="s">
        <v>103</v>
      </c>
      <c r="H4" s="43">
        <v>11000</v>
      </c>
      <c r="J4" s="41">
        <v>1</v>
      </c>
    </row>
    <row r="5" spans="2:10" s="41" customFormat="1" ht="28.2" customHeight="1" x14ac:dyDescent="0.3">
      <c r="B5" s="42">
        <v>46132</v>
      </c>
      <c r="C5" s="41" t="s">
        <v>37</v>
      </c>
      <c r="D5" s="41" t="s">
        <v>41</v>
      </c>
      <c r="E5" s="41" t="s">
        <v>102</v>
      </c>
      <c r="F5" s="41" t="s">
        <v>18</v>
      </c>
      <c r="G5" s="41" t="s">
        <v>103</v>
      </c>
      <c r="H5" s="43">
        <v>7480</v>
      </c>
      <c r="J5" s="41">
        <v>1</v>
      </c>
    </row>
    <row r="6" spans="2:10" s="41" customFormat="1" ht="28.2" customHeight="1" x14ac:dyDescent="0.3">
      <c r="B6" s="42">
        <v>46132</v>
      </c>
      <c r="C6" s="41" t="s">
        <v>106</v>
      </c>
      <c r="D6" s="41" t="s">
        <v>107</v>
      </c>
      <c r="E6" s="41" t="s">
        <v>102</v>
      </c>
      <c r="F6" s="41" t="s">
        <v>18</v>
      </c>
      <c r="G6" s="41" t="s">
        <v>103</v>
      </c>
      <c r="H6" s="43">
        <v>1490</v>
      </c>
      <c r="J6" s="41">
        <v>1</v>
      </c>
    </row>
    <row r="7" spans="2:10" s="41" customFormat="1" ht="28.2" customHeight="1" x14ac:dyDescent="0.3">
      <c r="B7" s="42">
        <v>46135</v>
      </c>
      <c r="C7" s="41" t="s">
        <v>108</v>
      </c>
      <c r="D7" s="41" t="s">
        <v>109</v>
      </c>
      <c r="E7" s="41" t="s">
        <v>102</v>
      </c>
      <c r="F7" s="41" t="s">
        <v>18</v>
      </c>
      <c r="G7" s="41" t="s">
        <v>103</v>
      </c>
      <c r="H7" s="43">
        <f>15000+13000</f>
        <v>28000</v>
      </c>
      <c r="J7" s="41">
        <v>1</v>
      </c>
    </row>
    <row r="8" spans="2:10" s="41" customFormat="1" ht="28.2" customHeight="1" x14ac:dyDescent="0.3">
      <c r="B8" s="42">
        <v>46135</v>
      </c>
      <c r="C8" s="41" t="s">
        <v>110</v>
      </c>
      <c r="D8" s="41" t="s">
        <v>109</v>
      </c>
      <c r="E8" s="41" t="s">
        <v>102</v>
      </c>
      <c r="F8" s="41" t="s">
        <v>18</v>
      </c>
      <c r="G8" s="41" t="s">
        <v>103</v>
      </c>
      <c r="H8" s="43">
        <v>1300</v>
      </c>
      <c r="J8" s="41">
        <v>1</v>
      </c>
    </row>
    <row r="9" spans="2:10" ht="28.8" x14ac:dyDescent="0.3">
      <c r="B9" s="42">
        <v>46151</v>
      </c>
      <c r="C9" s="41" t="s">
        <v>111</v>
      </c>
      <c r="D9" s="41" t="s">
        <v>112</v>
      </c>
      <c r="E9" s="41" t="s">
        <v>113</v>
      </c>
      <c r="F9" s="41" t="s">
        <v>18</v>
      </c>
      <c r="G9" s="41" t="s">
        <v>105</v>
      </c>
      <c r="H9" s="43">
        <v>31878</v>
      </c>
      <c r="I9" s="41"/>
      <c r="J9" s="41">
        <v>2</v>
      </c>
    </row>
    <row r="10" spans="2:10" ht="43.2" x14ac:dyDescent="0.3">
      <c r="B10" s="42">
        <v>46184</v>
      </c>
      <c r="C10" s="41" t="s">
        <v>116</v>
      </c>
      <c r="D10" s="41" t="s">
        <v>117</v>
      </c>
      <c r="E10" s="41" t="s">
        <v>118</v>
      </c>
      <c r="F10" s="41" t="s">
        <v>18</v>
      </c>
      <c r="G10" s="41" t="s">
        <v>105</v>
      </c>
      <c r="H10" s="43">
        <v>33706</v>
      </c>
      <c r="I10" s="41"/>
      <c r="J10" s="41">
        <v>3</v>
      </c>
    </row>
    <row r="11" spans="2:10" ht="28.8" x14ac:dyDescent="0.3">
      <c r="B11" s="42">
        <v>46188</v>
      </c>
      <c r="C11" s="41" t="s">
        <v>119</v>
      </c>
      <c r="D11" s="41" t="s">
        <v>74</v>
      </c>
      <c r="E11" s="41" t="s">
        <v>102</v>
      </c>
      <c r="F11" s="41" t="s">
        <v>18</v>
      </c>
      <c r="G11" s="41" t="s">
        <v>105</v>
      </c>
      <c r="H11" s="43">
        <v>9371</v>
      </c>
      <c r="I11" s="41"/>
      <c r="J11" s="41">
        <v>3</v>
      </c>
    </row>
    <row r="12" spans="2:10" ht="28.8" x14ac:dyDescent="0.3">
      <c r="B12" s="42">
        <v>46188</v>
      </c>
      <c r="C12" s="41" t="s">
        <v>120</v>
      </c>
      <c r="D12" s="41" t="s">
        <v>74</v>
      </c>
      <c r="E12" s="41" t="s">
        <v>102</v>
      </c>
      <c r="F12" s="41" t="s">
        <v>18</v>
      </c>
      <c r="G12" s="41" t="s">
        <v>105</v>
      </c>
      <c r="H12" s="43">
        <v>5439</v>
      </c>
      <c r="I12" s="41"/>
      <c r="J12" s="41">
        <v>3</v>
      </c>
    </row>
    <row r="13" spans="2:10" x14ac:dyDescent="0.3">
      <c r="B13" s="42">
        <v>46188</v>
      </c>
      <c r="C13" s="41" t="s">
        <v>121</v>
      </c>
      <c r="D13" s="41" t="s">
        <v>122</v>
      </c>
      <c r="E13" s="41" t="s">
        <v>102</v>
      </c>
      <c r="F13" s="41" t="s">
        <v>18</v>
      </c>
      <c r="G13" s="41" t="s">
        <v>105</v>
      </c>
      <c r="H13" s="43">
        <v>11980</v>
      </c>
      <c r="I13" s="41"/>
      <c r="J13" s="41">
        <v>3</v>
      </c>
    </row>
    <row r="14" spans="2:10" x14ac:dyDescent="0.3">
      <c r="B14" s="42">
        <v>46188</v>
      </c>
      <c r="C14" s="41" t="s">
        <v>123</v>
      </c>
      <c r="D14" s="41" t="s">
        <v>124</v>
      </c>
      <c r="E14" s="41" t="s">
        <v>113</v>
      </c>
      <c r="F14" s="41" t="s">
        <v>18</v>
      </c>
      <c r="G14" s="41" t="s">
        <v>105</v>
      </c>
      <c r="H14" s="43">
        <v>4390</v>
      </c>
      <c r="I14" s="41"/>
      <c r="J14" s="41">
        <v>3</v>
      </c>
    </row>
    <row r="15" spans="2:10" x14ac:dyDescent="0.3">
      <c r="B15" s="42">
        <v>46168</v>
      </c>
      <c r="C15" s="41" t="s">
        <v>125</v>
      </c>
      <c r="D15" s="41" t="s">
        <v>126</v>
      </c>
      <c r="E15" s="41" t="s">
        <v>113</v>
      </c>
      <c r="F15" s="41" t="s">
        <v>18</v>
      </c>
      <c r="G15" s="41" t="s">
        <v>105</v>
      </c>
      <c r="H15" s="43">
        <v>5280</v>
      </c>
      <c r="I15" s="41"/>
      <c r="J15" s="41">
        <v>3</v>
      </c>
    </row>
    <row r="16" spans="2:10" x14ac:dyDescent="0.3">
      <c r="B16" s="42">
        <v>46192</v>
      </c>
      <c r="C16" s="41" t="s">
        <v>127</v>
      </c>
      <c r="D16" s="41" t="s">
        <v>109</v>
      </c>
      <c r="E16" s="41" t="s">
        <v>118</v>
      </c>
      <c r="F16" s="41" t="s">
        <v>18</v>
      </c>
      <c r="G16" s="41" t="s">
        <v>105</v>
      </c>
      <c r="H16" s="43">
        <v>6000</v>
      </c>
      <c r="I16" s="41"/>
      <c r="J16" s="41">
        <v>3</v>
      </c>
    </row>
    <row r="17" spans="2:10" x14ac:dyDescent="0.3">
      <c r="B17" s="41"/>
      <c r="C17" s="41"/>
      <c r="E17" s="41"/>
      <c r="F17" s="41"/>
      <c r="G17" s="62" t="s">
        <v>82</v>
      </c>
      <c r="H17" s="63">
        <f>SUM(Tabla2[Precio])</f>
        <v>165604</v>
      </c>
      <c r="I17" s="41"/>
      <c r="J17" s="41"/>
    </row>
    <row r="20" spans="2:10" x14ac:dyDescent="0.3">
      <c r="H20" s="40"/>
    </row>
    <row r="23" spans="2:10" x14ac:dyDescent="0.3">
      <c r="H23" s="4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3FEE-3F73-4CA0-BA6A-6444B8DB6DB2}">
  <dimension ref="B2:F19"/>
  <sheetViews>
    <sheetView workbookViewId="0">
      <selection activeCell="E19" sqref="E19"/>
    </sheetView>
  </sheetViews>
  <sheetFormatPr baseColWidth="10" defaultRowHeight="14.4" x14ac:dyDescent="0.3"/>
  <cols>
    <col min="3" max="3" width="44.109375" customWidth="1"/>
    <col min="4" max="4" width="52" customWidth="1"/>
  </cols>
  <sheetData>
    <row r="2" spans="2:6" ht="18" customHeight="1" x14ac:dyDescent="0.3">
      <c r="B2" s="41" t="s">
        <v>94</v>
      </c>
      <c r="C2" s="41" t="s">
        <v>3</v>
      </c>
      <c r="D2" s="41" t="s">
        <v>2</v>
      </c>
      <c r="E2" s="41" t="s">
        <v>98</v>
      </c>
      <c r="F2" s="41" t="s">
        <v>100</v>
      </c>
    </row>
    <row r="3" spans="2:6" ht="18" customHeight="1" x14ac:dyDescent="0.3">
      <c r="B3" s="42">
        <v>46132</v>
      </c>
      <c r="C3" s="41" t="s">
        <v>101</v>
      </c>
      <c r="D3" s="41" t="s">
        <v>13</v>
      </c>
      <c r="E3" s="43">
        <v>8290</v>
      </c>
      <c r="F3" s="41">
        <v>1</v>
      </c>
    </row>
    <row r="4" spans="2:6" ht="18" customHeight="1" x14ac:dyDescent="0.3">
      <c r="B4" s="42">
        <v>46132</v>
      </c>
      <c r="C4" s="41" t="s">
        <v>104</v>
      </c>
      <c r="D4" s="41" t="s">
        <v>36</v>
      </c>
      <c r="E4" s="43">
        <v>11000</v>
      </c>
      <c r="F4" s="41">
        <v>1</v>
      </c>
    </row>
    <row r="5" spans="2:6" ht="18" customHeight="1" x14ac:dyDescent="0.3">
      <c r="B5" s="42">
        <v>46132</v>
      </c>
      <c r="C5" s="41" t="s">
        <v>37</v>
      </c>
      <c r="D5" s="41" t="s">
        <v>41</v>
      </c>
      <c r="E5" s="43">
        <v>7480</v>
      </c>
      <c r="F5" s="41">
        <v>1</v>
      </c>
    </row>
    <row r="6" spans="2:6" ht="18" customHeight="1" x14ac:dyDescent="0.3">
      <c r="B6" s="42">
        <v>46132</v>
      </c>
      <c r="C6" s="41" t="s">
        <v>128</v>
      </c>
      <c r="D6" s="41" t="s">
        <v>107</v>
      </c>
      <c r="E6" s="43">
        <v>1490</v>
      </c>
      <c r="F6" s="41">
        <v>1</v>
      </c>
    </row>
    <row r="7" spans="2:6" ht="18" customHeight="1" x14ac:dyDescent="0.3">
      <c r="B7" s="42">
        <v>46135</v>
      </c>
      <c r="C7" s="41" t="s">
        <v>108</v>
      </c>
      <c r="D7" s="41" t="s">
        <v>109</v>
      </c>
      <c r="E7" s="43">
        <f>15000+13000</f>
        <v>28000</v>
      </c>
      <c r="F7" s="41">
        <v>1</v>
      </c>
    </row>
    <row r="8" spans="2:6" ht="18" customHeight="1" x14ac:dyDescent="0.3">
      <c r="B8" s="42">
        <v>46135</v>
      </c>
      <c r="C8" s="41" t="s">
        <v>110</v>
      </c>
      <c r="D8" s="41" t="s">
        <v>109</v>
      </c>
      <c r="E8" s="43"/>
      <c r="F8" s="41">
        <v>1</v>
      </c>
    </row>
    <row r="9" spans="2:6" ht="18" customHeight="1" x14ac:dyDescent="0.3">
      <c r="B9" s="42">
        <v>46151</v>
      </c>
      <c r="C9" s="41" t="s">
        <v>111</v>
      </c>
      <c r="D9" s="41" t="s">
        <v>112</v>
      </c>
      <c r="E9" s="43">
        <v>31878</v>
      </c>
      <c r="F9" s="41">
        <v>2</v>
      </c>
    </row>
    <row r="10" spans="2:6" ht="18" customHeight="1" x14ac:dyDescent="0.3">
      <c r="B10" s="42">
        <v>46168</v>
      </c>
      <c r="C10" s="41" t="s">
        <v>129</v>
      </c>
      <c r="D10" s="41" t="s">
        <v>126</v>
      </c>
      <c r="E10" s="43">
        <v>3290</v>
      </c>
      <c r="F10" s="41">
        <v>3</v>
      </c>
    </row>
    <row r="11" spans="2:6" ht="18" customHeight="1" x14ac:dyDescent="0.3">
      <c r="B11" s="42">
        <v>46168</v>
      </c>
      <c r="C11" s="41" t="s">
        <v>130</v>
      </c>
      <c r="D11" s="41" t="s">
        <v>126</v>
      </c>
      <c r="E11" s="43">
        <v>1990</v>
      </c>
      <c r="F11" s="41">
        <v>3</v>
      </c>
    </row>
    <row r="12" spans="2:6" ht="18" customHeight="1" x14ac:dyDescent="0.3">
      <c r="B12" s="42">
        <v>46184</v>
      </c>
      <c r="C12" s="41" t="s">
        <v>116</v>
      </c>
      <c r="D12" s="41" t="s">
        <v>117</v>
      </c>
      <c r="E12" s="43">
        <v>33706</v>
      </c>
      <c r="F12" s="41">
        <v>3</v>
      </c>
    </row>
    <row r="13" spans="2:6" ht="18" customHeight="1" x14ac:dyDescent="0.3">
      <c r="B13" s="42">
        <v>46188</v>
      </c>
      <c r="C13" s="41" t="s">
        <v>131</v>
      </c>
      <c r="D13" s="41" t="s">
        <v>74</v>
      </c>
      <c r="E13" s="43">
        <f>2983*2+5160/2</f>
        <v>8546</v>
      </c>
      <c r="F13" s="41">
        <v>3</v>
      </c>
    </row>
    <row r="14" spans="2:6" ht="18" customHeight="1" x14ac:dyDescent="0.3">
      <c r="B14" s="42">
        <v>46188</v>
      </c>
      <c r="C14" s="41" t="s">
        <v>132</v>
      </c>
      <c r="D14" s="41" t="s">
        <v>74</v>
      </c>
      <c r="E14" s="43">
        <f>1228*3+5160/2</f>
        <v>6264</v>
      </c>
      <c r="F14" s="41">
        <v>3</v>
      </c>
    </row>
    <row r="15" spans="2:6" ht="18" customHeight="1" x14ac:dyDescent="0.3">
      <c r="B15" s="42">
        <v>46188</v>
      </c>
      <c r="C15" s="41" t="s">
        <v>134</v>
      </c>
      <c r="D15" s="41"/>
      <c r="E15" s="43">
        <v>10546</v>
      </c>
      <c r="F15" s="41">
        <v>3</v>
      </c>
    </row>
    <row r="16" spans="2:6" ht="18" customHeight="1" x14ac:dyDescent="0.3">
      <c r="B16" s="42">
        <v>46188</v>
      </c>
      <c r="C16" s="41" t="s">
        <v>133</v>
      </c>
      <c r="D16" s="41"/>
      <c r="E16" s="43">
        <v>1083</v>
      </c>
      <c r="F16" s="41"/>
    </row>
    <row r="17" spans="2:6" x14ac:dyDescent="0.3">
      <c r="B17" s="42">
        <v>46188</v>
      </c>
      <c r="C17" s="41" t="s">
        <v>123</v>
      </c>
      <c r="D17" s="41" t="s">
        <v>124</v>
      </c>
      <c r="E17" s="43">
        <v>4390</v>
      </c>
      <c r="F17" s="41">
        <v>3</v>
      </c>
    </row>
    <row r="18" spans="2:6" x14ac:dyDescent="0.3">
      <c r="B18" s="42">
        <v>46192</v>
      </c>
      <c r="C18" s="41" t="s">
        <v>127</v>
      </c>
      <c r="D18" s="41" t="s">
        <v>109</v>
      </c>
      <c r="E18" s="43">
        <v>6000</v>
      </c>
      <c r="F18" s="41">
        <v>3</v>
      </c>
    </row>
    <row r="19" spans="2:6" x14ac:dyDescent="0.3">
      <c r="B19" s="41"/>
      <c r="C19" s="41"/>
      <c r="E19" s="63">
        <f>SUM(Tabla25[Precio])</f>
        <v>163953</v>
      </c>
      <c r="F19" s="4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AE71C-29D0-4B7C-B28A-1613D447F8E1}">
  <dimension ref="B2:J15"/>
  <sheetViews>
    <sheetView workbookViewId="0">
      <selection activeCell="G16" sqref="G16"/>
    </sheetView>
  </sheetViews>
  <sheetFormatPr baseColWidth="10" defaultColWidth="11.44140625" defaultRowHeight="14.4" x14ac:dyDescent="0.3"/>
  <cols>
    <col min="3" max="3" width="25.6640625" customWidth="1"/>
    <col min="4" max="4" width="24.33203125" bestFit="1" customWidth="1"/>
    <col min="5" max="5" width="13.6640625" bestFit="1" customWidth="1"/>
    <col min="6" max="6" width="9.6640625" customWidth="1"/>
    <col min="7" max="7" width="14.6640625" bestFit="1" customWidth="1"/>
    <col min="8" max="8" width="8.44140625" bestFit="1" customWidth="1"/>
    <col min="9" max="9" width="55.33203125" customWidth="1"/>
    <col min="10" max="10" width="14" bestFit="1" customWidth="1"/>
  </cols>
  <sheetData>
    <row r="2" spans="2:10" s="41" customFormat="1" ht="28.2" customHeight="1" x14ac:dyDescent="0.3">
      <c r="B2" s="41" t="s">
        <v>94</v>
      </c>
      <c r="C2" s="41" t="s">
        <v>3</v>
      </c>
      <c r="D2" s="41" t="s">
        <v>2</v>
      </c>
      <c r="E2" s="41" t="s">
        <v>95</v>
      </c>
      <c r="F2" s="41" t="s">
        <v>96</v>
      </c>
      <c r="G2" s="41" t="s">
        <v>97</v>
      </c>
      <c r="H2" s="41" t="s">
        <v>98</v>
      </c>
      <c r="I2" s="41" t="s">
        <v>99</v>
      </c>
      <c r="J2" s="41" t="s">
        <v>100</v>
      </c>
    </row>
    <row r="3" spans="2:10" s="41" customFormat="1" ht="28.2" customHeight="1" x14ac:dyDescent="0.3">
      <c r="B3" s="42">
        <v>46132</v>
      </c>
      <c r="C3" s="41" t="s">
        <v>101</v>
      </c>
      <c r="D3" s="41" t="s">
        <v>13</v>
      </c>
      <c r="E3" s="41" t="s">
        <v>102</v>
      </c>
      <c r="F3" s="41" t="s">
        <v>18</v>
      </c>
      <c r="G3" s="41" t="s">
        <v>103</v>
      </c>
      <c r="H3" s="43">
        <v>8290</v>
      </c>
      <c r="J3" s="41">
        <v>1</v>
      </c>
    </row>
    <row r="4" spans="2:10" s="41" customFormat="1" ht="28.2" customHeight="1" x14ac:dyDescent="0.3">
      <c r="B4" s="42">
        <v>46132</v>
      </c>
      <c r="C4" s="41" t="s">
        <v>37</v>
      </c>
      <c r="D4" s="41" t="s">
        <v>41</v>
      </c>
      <c r="E4" s="41" t="s">
        <v>102</v>
      </c>
      <c r="F4" s="41" t="s">
        <v>18</v>
      </c>
      <c r="G4" s="41" t="s">
        <v>103</v>
      </c>
      <c r="H4" s="43">
        <v>7480</v>
      </c>
      <c r="J4" s="41">
        <v>1</v>
      </c>
    </row>
    <row r="5" spans="2:10" s="41" customFormat="1" ht="28.2" customHeight="1" x14ac:dyDescent="0.3">
      <c r="B5" s="42">
        <v>46132</v>
      </c>
      <c r="C5" s="41" t="s">
        <v>106</v>
      </c>
      <c r="D5" s="41" t="s">
        <v>107</v>
      </c>
      <c r="E5" s="41" t="s">
        <v>102</v>
      </c>
      <c r="F5" s="41" t="s">
        <v>18</v>
      </c>
      <c r="G5" s="41" t="s">
        <v>103</v>
      </c>
      <c r="H5" s="43">
        <v>1490</v>
      </c>
      <c r="J5" s="41">
        <v>1</v>
      </c>
    </row>
    <row r="6" spans="2:10" s="41" customFormat="1" ht="28.2" customHeight="1" x14ac:dyDescent="0.3">
      <c r="B6" s="42">
        <v>46135</v>
      </c>
      <c r="C6" s="41" t="s">
        <v>108</v>
      </c>
      <c r="D6" s="41" t="s">
        <v>109</v>
      </c>
      <c r="E6" s="41" t="s">
        <v>102</v>
      </c>
      <c r="F6" s="41" t="s">
        <v>18</v>
      </c>
      <c r="G6" s="41" t="s">
        <v>103</v>
      </c>
      <c r="H6" s="43">
        <f>15000+13000</f>
        <v>28000</v>
      </c>
      <c r="J6" s="41">
        <v>1</v>
      </c>
    </row>
    <row r="7" spans="2:10" s="41" customFormat="1" ht="28.2" customHeight="1" x14ac:dyDescent="0.3">
      <c r="B7" s="42">
        <v>46135</v>
      </c>
      <c r="C7" s="41" t="s">
        <v>110</v>
      </c>
      <c r="D7" s="41" t="s">
        <v>109</v>
      </c>
      <c r="E7" s="41" t="s">
        <v>102</v>
      </c>
      <c r="F7" s="41" t="s">
        <v>18</v>
      </c>
      <c r="G7" s="41" t="s">
        <v>103</v>
      </c>
      <c r="H7" s="43">
        <v>1300</v>
      </c>
      <c r="J7" s="41">
        <v>1</v>
      </c>
    </row>
    <row r="8" spans="2:10" s="41" customFormat="1" ht="28.2" customHeight="1" x14ac:dyDescent="0.3">
      <c r="B8" s="42">
        <v>46151</v>
      </c>
      <c r="C8" s="41" t="s">
        <v>111</v>
      </c>
      <c r="D8" s="41" t="s">
        <v>112</v>
      </c>
      <c r="E8" s="41" t="s">
        <v>113</v>
      </c>
      <c r="F8" s="41" t="s">
        <v>114</v>
      </c>
      <c r="G8" s="41" t="s">
        <v>105</v>
      </c>
      <c r="H8" s="43">
        <v>31878</v>
      </c>
      <c r="I8" s="41" t="s">
        <v>115</v>
      </c>
      <c r="J8" s="41">
        <v>2</v>
      </c>
    </row>
    <row r="9" spans="2:10" x14ac:dyDescent="0.3">
      <c r="B9" s="41"/>
      <c r="C9" s="41"/>
      <c r="E9" s="41"/>
      <c r="F9" s="41"/>
      <c r="G9" s="44" t="s">
        <v>82</v>
      </c>
      <c r="H9" s="45">
        <f>SUM(Tabla22[Precio])</f>
        <v>78438</v>
      </c>
      <c r="I9" s="41"/>
      <c r="J9" s="41"/>
    </row>
    <row r="12" spans="2:10" x14ac:dyDescent="0.3">
      <c r="H12" s="40">
        <v>57560</v>
      </c>
    </row>
    <row r="15" spans="2:10" x14ac:dyDescent="0.3">
      <c r="H15" s="4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4F7F-DC0C-445D-8B99-A4C6D2D69A12}">
  <dimension ref="B3:E11"/>
  <sheetViews>
    <sheetView workbookViewId="0">
      <selection activeCell="E11" sqref="B11:E11"/>
    </sheetView>
  </sheetViews>
  <sheetFormatPr baseColWidth="10" defaultRowHeight="14.4" x14ac:dyDescent="0.3"/>
  <cols>
    <col min="2" max="2" width="8.6640625" customWidth="1"/>
    <col min="3" max="3" width="19.109375" customWidth="1"/>
    <col min="4" max="4" width="27.44140625" customWidth="1"/>
    <col min="5" max="5" width="8.44140625" bestFit="1" customWidth="1"/>
  </cols>
  <sheetData>
    <row r="3" spans="2:5" x14ac:dyDescent="0.3">
      <c r="B3" s="70" t="s">
        <v>94</v>
      </c>
      <c r="C3" s="70" t="s">
        <v>3</v>
      </c>
      <c r="D3" s="70" t="s">
        <v>2</v>
      </c>
      <c r="E3" s="70" t="s">
        <v>98</v>
      </c>
    </row>
    <row r="4" spans="2:5" ht="39.6" customHeight="1" x14ac:dyDescent="0.3">
      <c r="B4" s="69">
        <v>46168</v>
      </c>
      <c r="C4" s="64" t="s">
        <v>125</v>
      </c>
      <c r="D4" s="64" t="s">
        <v>126</v>
      </c>
      <c r="E4" s="65">
        <v>5280</v>
      </c>
    </row>
    <row r="5" spans="2:5" ht="39.6" customHeight="1" x14ac:dyDescent="0.3">
      <c r="B5" s="68">
        <v>46184</v>
      </c>
      <c r="C5" s="66" t="s">
        <v>116</v>
      </c>
      <c r="D5" s="66" t="s">
        <v>117</v>
      </c>
      <c r="E5" s="67">
        <v>33706</v>
      </c>
    </row>
    <row r="6" spans="2:5" ht="39.6" customHeight="1" x14ac:dyDescent="0.3">
      <c r="B6" s="69">
        <v>46188</v>
      </c>
      <c r="C6" s="64" t="s">
        <v>119</v>
      </c>
      <c r="D6" s="64" t="s">
        <v>74</v>
      </c>
      <c r="E6" s="65">
        <v>9371</v>
      </c>
    </row>
    <row r="7" spans="2:5" ht="39.6" customHeight="1" x14ac:dyDescent="0.3">
      <c r="B7" s="68">
        <v>46188</v>
      </c>
      <c r="C7" s="66" t="s">
        <v>120</v>
      </c>
      <c r="D7" s="66" t="s">
        <v>74</v>
      </c>
      <c r="E7" s="67">
        <v>5439</v>
      </c>
    </row>
    <row r="8" spans="2:5" ht="39.6" customHeight="1" x14ac:dyDescent="0.3">
      <c r="B8" s="69">
        <v>46188</v>
      </c>
      <c r="C8" s="64" t="s">
        <v>121</v>
      </c>
      <c r="D8" s="64" t="s">
        <v>122</v>
      </c>
      <c r="E8" s="65">
        <v>11980</v>
      </c>
    </row>
    <row r="9" spans="2:5" ht="39.6" customHeight="1" x14ac:dyDescent="0.3">
      <c r="B9" s="68">
        <v>46188</v>
      </c>
      <c r="C9" s="66" t="s">
        <v>123</v>
      </c>
      <c r="D9" s="66" t="s">
        <v>124</v>
      </c>
      <c r="E9" s="67">
        <v>4390</v>
      </c>
    </row>
    <row r="10" spans="2:5" ht="39.6" customHeight="1" x14ac:dyDescent="0.3">
      <c r="B10" s="71">
        <v>46192</v>
      </c>
      <c r="C10" s="72" t="s">
        <v>127</v>
      </c>
      <c r="D10" s="72" t="s">
        <v>109</v>
      </c>
      <c r="E10" s="73">
        <v>6000</v>
      </c>
    </row>
    <row r="11" spans="2:5" x14ac:dyDescent="0.3">
      <c r="B11" s="71"/>
      <c r="C11" s="72"/>
      <c r="D11" s="72"/>
      <c r="E11" s="73">
        <f>SUM(Tabla3[Precio])</f>
        <v>76166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92f27b-d4f6-4141-8890-421f1d58a139" xsi:nil="true"/>
    <lcf76f155ced4ddcb4097134ff3c332f xmlns="b8a69640-6e5a-4aba-840a-cb87d0af450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E5975973AD1643AAF4818F1B5DD377" ma:contentTypeVersion="10" ma:contentTypeDescription="Create a new document." ma:contentTypeScope="" ma:versionID="6c957416345a55abcc2dfc4f43ce3840">
  <xsd:schema xmlns:xsd="http://www.w3.org/2001/XMLSchema" xmlns:xs="http://www.w3.org/2001/XMLSchema" xmlns:p="http://schemas.microsoft.com/office/2006/metadata/properties" xmlns:ns2="b8a69640-6e5a-4aba-840a-cb87d0af4502" xmlns:ns3="7f92f27b-d4f6-4141-8890-421f1d58a139" targetNamespace="http://schemas.microsoft.com/office/2006/metadata/properties" ma:root="true" ma:fieldsID="3b335ba67d8a34a543487d742bd96499" ns2:_="" ns3:_="">
    <xsd:import namespace="b8a69640-6e5a-4aba-840a-cb87d0af4502"/>
    <xsd:import namespace="7f92f27b-d4f6-4141-8890-421f1d58a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69640-6e5a-4aba-840a-cb87d0af4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2f27b-d4f6-4141-8890-421f1d58a1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93c65a7-e71d-4eca-92ed-b693dac8a7ad}" ma:internalName="TaxCatchAll" ma:showField="CatchAllData" ma:web="7f92f27b-d4f6-4141-8890-421f1d58a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6A6D74-1902-4F43-908B-3AFA350327DD}">
  <ds:schemaRefs>
    <ds:schemaRef ds:uri="http://purl.org/dc/elements/1.1/"/>
    <ds:schemaRef ds:uri="b8a69640-6e5a-4aba-840a-cb87d0af4502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7f92f27b-d4f6-4141-8890-421f1d58a13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C2E1EF5-8689-4E6F-BA2F-A81083E46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69640-6e5a-4aba-840a-cb87d0af4502"/>
    <ds:schemaRef ds:uri="7f92f27b-d4f6-4141-8890-421f1d58a1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2B6159-2153-4065-A443-4F1096B133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Presupuestos</vt:lpstr>
      <vt:lpstr>Presupuesto Hito 1</vt:lpstr>
      <vt:lpstr>Compras</vt:lpstr>
      <vt:lpstr>Tabla LaTex</vt:lpstr>
      <vt:lpstr>Rendicion 1 y 2</vt:lpstr>
      <vt:lpstr>Rendicion 3</vt:lpstr>
      <vt:lpstr>'Presupuesto Hito 1'!Área_de_impresión</vt:lpstr>
      <vt:lpstr>Presupuestos!Área_de_impresión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Iván Vergara Lam</dc:creator>
  <cp:keywords/>
  <dc:description/>
  <cp:lastModifiedBy>Arantza González Salvo</cp:lastModifiedBy>
  <cp:revision/>
  <dcterms:created xsi:type="dcterms:W3CDTF">2006-09-16T00:00:00Z</dcterms:created>
  <dcterms:modified xsi:type="dcterms:W3CDTF">2026-06-29T02:37:59Z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0x01010042E5975973AD1643AAF4818F1B5DD377</vt:lpwstr>
  </property>
  <property fmtid="{D5CDD505-2E9C-101B-9397-08002B2CF9AE}" pid="3" name="MediaServiceImageTags">
    <vt:lpwstr/>
  </property>
</Properties>
</file>