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c43733fb4ef94a/바탕 화면/"/>
    </mc:Choice>
  </mc:AlternateContent>
  <xr:revisionPtr revIDLastSave="0" documentId="8_{93909F06-0D18-46FD-9146-55AEFA7A0230}" xr6:coauthVersionLast="47" xr6:coauthVersionMax="47" xr10:uidLastSave="{00000000-0000-0000-0000-000000000000}"/>
  <bookViews>
    <workbookView xWindow="28680" yWindow="-120" windowWidth="29040" windowHeight="15840" xr2:uid="{AE1E2BCA-1469-47BB-ADFA-415119545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63" i="1"/>
  <c r="F62" i="1"/>
  <c r="E63" i="1" l="1"/>
  <c r="G63" i="1" s="1"/>
  <c r="B63" i="1"/>
  <c r="G43" i="1"/>
  <c r="E43" i="1"/>
  <c r="B43" i="1"/>
  <c r="G19" i="1"/>
  <c r="F19" i="1"/>
  <c r="E19" i="1"/>
  <c r="B19" i="1"/>
  <c r="G56" i="1"/>
  <c r="G32" i="1"/>
  <c r="E62" i="1"/>
  <c r="G62" i="1" s="1"/>
  <c r="E42" i="1"/>
  <c r="G42" i="1" s="1"/>
  <c r="E49" i="1"/>
  <c r="G49" i="1" s="1"/>
  <c r="E50" i="1"/>
  <c r="G50" i="1" s="1"/>
  <c r="E51" i="1"/>
  <c r="G51" i="1" s="1"/>
  <c r="E52" i="1"/>
  <c r="G52" i="1" s="1"/>
  <c r="E48" i="1"/>
  <c r="E56" i="1" s="1"/>
  <c r="H23" i="1"/>
  <c r="E23" i="1"/>
  <c r="G23" i="1" s="1"/>
  <c r="E24" i="1"/>
  <c r="G24" i="1" s="1"/>
  <c r="E25" i="1"/>
  <c r="G25" i="1" s="1"/>
  <c r="E26" i="1"/>
  <c r="G26" i="1" s="1"/>
  <c r="E8" i="1"/>
  <c r="E18" i="1"/>
  <c r="F18" i="1" s="1"/>
  <c r="G18" i="1" l="1"/>
  <c r="G48" i="1"/>
  <c r="E32" i="1"/>
  <c r="G8" i="1"/>
  <c r="E7" i="1" l="1"/>
  <c r="G7" i="1" s="1"/>
  <c r="E6" i="1"/>
  <c r="E5" i="1"/>
  <c r="G5" i="1" s="1"/>
  <c r="G6" i="1" l="1"/>
  <c r="G14" i="1" s="1"/>
  <c r="E14" i="1"/>
</calcChain>
</file>

<file path=xl/sharedStrings.xml><?xml version="1.0" encoding="utf-8"?>
<sst xmlns="http://schemas.openxmlformats.org/spreadsheetml/2006/main" count="107" uniqueCount="56">
  <si>
    <t>닥터s레드</t>
    <phoneticPr fontId="1" type="noConversion"/>
  </si>
  <si>
    <t>키토산</t>
    <phoneticPr fontId="1" type="noConversion"/>
  </si>
  <si>
    <t>비타민</t>
    <phoneticPr fontId="1" type="noConversion"/>
  </si>
  <si>
    <t>난소화성말토덱스트린</t>
    <phoneticPr fontId="1" type="noConversion"/>
  </si>
  <si>
    <t>녹차카테킨</t>
    <phoneticPr fontId="1" type="noConversion"/>
  </si>
  <si>
    <t>이론량</t>
    <phoneticPr fontId="1" type="noConversion"/>
  </si>
  <si>
    <t>이론량mg</t>
    <phoneticPr fontId="1" type="noConversion"/>
  </si>
  <si>
    <t>실투여량g</t>
    <phoneticPr fontId="1" type="noConversion"/>
  </si>
  <si>
    <t>kg단가</t>
    <phoneticPr fontId="1" type="noConversion"/>
  </si>
  <si>
    <t>객단가</t>
    <phoneticPr fontId="1" type="noConversion"/>
  </si>
  <si>
    <t>비고</t>
    <phoneticPr fontId="1" type="noConversion"/>
  </si>
  <si>
    <t>팩킹</t>
    <phoneticPr fontId="1" type="noConversion"/>
  </si>
  <si>
    <t>원산지</t>
    <phoneticPr fontId="1" type="noConversion"/>
  </si>
  <si>
    <t>태국산</t>
    <phoneticPr fontId="1" type="noConversion"/>
  </si>
  <si>
    <t>함유량</t>
    <phoneticPr fontId="1" type="noConversion"/>
  </si>
  <si>
    <t>4000mg</t>
    <phoneticPr fontId="1" type="noConversion"/>
  </si>
  <si>
    <t>중국산</t>
    <phoneticPr fontId="1" type="noConversion"/>
  </si>
  <si>
    <t>4200mg</t>
    <phoneticPr fontId="1" type="noConversion"/>
  </si>
  <si>
    <t>500mg</t>
    <phoneticPr fontId="1" type="noConversion"/>
  </si>
  <si>
    <t>국산</t>
    <phoneticPr fontId="1" type="noConversion"/>
  </si>
  <si>
    <t>인도</t>
    <phoneticPr fontId="1" type="noConversion"/>
  </si>
  <si>
    <t>20g</t>
    <phoneticPr fontId="1" type="noConversion"/>
  </si>
  <si>
    <t>가공비</t>
    <phoneticPr fontId="1" type="noConversion"/>
  </si>
  <si>
    <t>롤비</t>
    <phoneticPr fontId="1" type="noConversion"/>
  </si>
  <si>
    <t>1+2+3</t>
    <phoneticPr fontId="1" type="noConversion"/>
  </si>
  <si>
    <t>맛비용</t>
    <phoneticPr fontId="1" type="noConversion"/>
  </si>
  <si>
    <t>박스비(700)</t>
    <phoneticPr fontId="1" type="noConversion"/>
  </si>
  <si>
    <t>닥터H링커AM</t>
    <phoneticPr fontId="1" type="noConversion"/>
  </si>
  <si>
    <t>과라나추출물</t>
    <phoneticPr fontId="1" type="noConversion"/>
  </si>
  <si>
    <t>타우린</t>
    <phoneticPr fontId="1" type="noConversion"/>
  </si>
  <si>
    <t>비타민B2</t>
    <phoneticPr fontId="1" type="noConversion"/>
  </si>
  <si>
    <t>비타민C</t>
    <phoneticPr fontId="1" type="noConversion"/>
  </si>
  <si>
    <t xml:space="preserve">닥터H링커  </t>
    <phoneticPr fontId="1" type="noConversion"/>
  </si>
  <si>
    <t>테아닌</t>
    <phoneticPr fontId="1" type="noConversion"/>
  </si>
  <si>
    <t>L-카르니틴</t>
    <phoneticPr fontId="1" type="noConversion"/>
  </si>
  <si>
    <t>795mg</t>
    <phoneticPr fontId="1" type="noConversion"/>
  </si>
  <si>
    <t>3000mg</t>
    <phoneticPr fontId="1" type="noConversion"/>
  </si>
  <si>
    <t>5.7mg</t>
    <phoneticPr fontId="1" type="noConversion"/>
  </si>
  <si>
    <t xml:space="preserve"> </t>
    <phoneticPr fontId="1" type="noConversion"/>
  </si>
  <si>
    <t>2000mg</t>
    <phoneticPr fontId="1" type="noConversion"/>
  </si>
  <si>
    <t>200mg</t>
    <phoneticPr fontId="1" type="noConversion"/>
  </si>
  <si>
    <t>L-아르기닌</t>
    <phoneticPr fontId="1" type="noConversion"/>
  </si>
  <si>
    <t>브라질</t>
    <phoneticPr fontId="1" type="noConversion"/>
  </si>
  <si>
    <t>중국</t>
    <phoneticPr fontId="1" type="noConversion"/>
  </si>
  <si>
    <t>한국</t>
    <phoneticPr fontId="1" type="noConversion"/>
  </si>
  <si>
    <t>태국</t>
    <phoneticPr fontId="1" type="noConversion"/>
  </si>
  <si>
    <t>(카페인)</t>
    <phoneticPr fontId="1" type="noConversion"/>
  </si>
  <si>
    <t>1.닥터S레드</t>
    <phoneticPr fontId="1" type="noConversion"/>
  </si>
  <si>
    <t>2.닥터H링커AM</t>
    <phoneticPr fontId="1" type="noConversion"/>
  </si>
  <si>
    <t>3.닥터H링커PM</t>
    <phoneticPr fontId="1" type="noConversion"/>
  </si>
  <si>
    <t>28포</t>
    <phoneticPr fontId="1" type="noConversion"/>
  </si>
  <si>
    <t>액상스틱</t>
    <phoneticPr fontId="1" type="noConversion"/>
  </si>
  <si>
    <t>2포</t>
    <phoneticPr fontId="1" type="noConversion"/>
  </si>
  <si>
    <t>1포</t>
    <phoneticPr fontId="1" type="noConversion"/>
  </si>
  <si>
    <t>14포</t>
    <phoneticPr fontId="1" type="noConversion"/>
  </si>
  <si>
    <t>맛비용(라임맛)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</si>
</sst>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85725</xdr:rowOff>
    </xdr:from>
    <xdr:to>
      <xdr:col>7</xdr:col>
      <xdr:colOff>679076</xdr:colOff>
      <xdr:row>115</xdr:row>
      <xdr:rowOff>85725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5A99BC3-3A1C-718B-CE2F-56CDE38FA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711797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321-9A31-4308-AFB6-C9EAC2C77609}">
  <dimension ref="A1:K64"/>
  <sheetViews>
    <sheetView tabSelected="1" topLeftCell="A46" workbookViewId="0">
      <selection activeCell="F43" sqref="F43"/>
    </sheetView>
  </sheetViews>
  <sheetFormatPr defaultRowHeight="16.5" x14ac:dyDescent="0.3"/>
  <cols>
    <col min="1" max="1" width="18.375" customWidth="1"/>
    <col min="2" max="2" width="21.125" customWidth="1"/>
  </cols>
  <sheetData>
    <row r="1" spans="1:11" x14ac:dyDescent="0.3">
      <c r="A1" s="2" t="s">
        <v>47</v>
      </c>
      <c r="B1" t="s">
        <v>0</v>
      </c>
      <c r="C1" t="s">
        <v>21</v>
      </c>
      <c r="D1" t="s">
        <v>51</v>
      </c>
      <c r="F1" t="s">
        <v>52</v>
      </c>
    </row>
    <row r="4" spans="1:11" x14ac:dyDescent="0.3"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14</v>
      </c>
    </row>
    <row r="5" spans="1:11" x14ac:dyDescent="0.3">
      <c r="B5" t="s">
        <v>1</v>
      </c>
      <c r="C5" t="s">
        <v>15</v>
      </c>
      <c r="D5">
        <v>4000</v>
      </c>
      <c r="E5">
        <f>4000/900</f>
        <v>4.4444444444444446</v>
      </c>
      <c r="F5">
        <v>58000</v>
      </c>
      <c r="G5">
        <f>E5*F5/1000</f>
        <v>257.77777777777777</v>
      </c>
      <c r="J5" t="s">
        <v>13</v>
      </c>
      <c r="K5" s="1">
        <v>0.9</v>
      </c>
    </row>
    <row r="6" spans="1:11" x14ac:dyDescent="0.3">
      <c r="B6" t="s">
        <v>2</v>
      </c>
      <c r="C6" t="s">
        <v>18</v>
      </c>
      <c r="D6">
        <v>500</v>
      </c>
      <c r="E6">
        <f>D6/1000</f>
        <v>0.5</v>
      </c>
      <c r="F6">
        <v>7500</v>
      </c>
      <c r="G6">
        <f t="shared" ref="G6:G8" si="0">E6*F6/1000</f>
        <v>3.75</v>
      </c>
      <c r="J6" t="s">
        <v>16</v>
      </c>
    </row>
    <row r="7" spans="1:11" x14ac:dyDescent="0.3">
      <c r="B7" t="s">
        <v>3</v>
      </c>
      <c r="C7" t="s">
        <v>17</v>
      </c>
      <c r="D7">
        <v>4200</v>
      </c>
      <c r="E7">
        <f t="shared" ref="E7:E8" si="1">D7/1000</f>
        <v>4.2</v>
      </c>
      <c r="F7">
        <v>8000</v>
      </c>
      <c r="G7">
        <f t="shared" si="0"/>
        <v>33.6</v>
      </c>
      <c r="J7" t="s">
        <v>19</v>
      </c>
    </row>
    <row r="8" spans="1:11" x14ac:dyDescent="0.3">
      <c r="B8" t="s">
        <v>4</v>
      </c>
      <c r="C8" t="s">
        <v>18</v>
      </c>
      <c r="D8">
        <v>500</v>
      </c>
      <c r="E8">
        <f>D8/750</f>
        <v>0.66666666666666663</v>
      </c>
      <c r="F8">
        <v>100000</v>
      </c>
      <c r="G8">
        <f t="shared" si="0"/>
        <v>66.666666666666657</v>
      </c>
      <c r="J8" t="s">
        <v>20</v>
      </c>
      <c r="K8" s="1">
        <v>0.75</v>
      </c>
    </row>
    <row r="9" spans="1:11" x14ac:dyDescent="0.3">
      <c r="B9" t="s">
        <v>25</v>
      </c>
      <c r="G9">
        <v>30</v>
      </c>
    </row>
    <row r="14" spans="1:11" x14ac:dyDescent="0.3">
      <c r="E14">
        <f>SUM(E5:E8)</f>
        <v>9.8111111111111118</v>
      </c>
      <c r="G14">
        <f>SUM(G5:G9)</f>
        <v>391.79444444444448</v>
      </c>
    </row>
    <row r="17" spans="1:11" x14ac:dyDescent="0.3">
      <c r="B17" t="s">
        <v>9</v>
      </c>
      <c r="C17" t="s">
        <v>22</v>
      </c>
      <c r="D17" t="s">
        <v>23</v>
      </c>
      <c r="E17" t="s">
        <v>24</v>
      </c>
      <c r="F17" t="s">
        <v>50</v>
      </c>
      <c r="G17" t="s">
        <v>26</v>
      </c>
    </row>
    <row r="18" spans="1:11" x14ac:dyDescent="0.3">
      <c r="A18" t="s">
        <v>52</v>
      </c>
      <c r="B18">
        <v>420</v>
      </c>
      <c r="C18">
        <v>120</v>
      </c>
      <c r="D18">
        <v>40</v>
      </c>
      <c r="E18">
        <f>B18+C18+D18</f>
        <v>580</v>
      </c>
      <c r="F18">
        <f>E18*28</f>
        <v>16240</v>
      </c>
      <c r="G18">
        <f>F18+700</f>
        <v>16940</v>
      </c>
    </row>
    <row r="19" spans="1:11" x14ac:dyDescent="0.3">
      <c r="A19" t="s">
        <v>53</v>
      </c>
      <c r="B19">
        <f>B18/2</f>
        <v>210</v>
      </c>
      <c r="C19">
        <v>120</v>
      </c>
      <c r="D19">
        <v>40</v>
      </c>
      <c r="E19">
        <f>B19+C19+D19</f>
        <v>370</v>
      </c>
      <c r="F19">
        <f>E19*28</f>
        <v>10360</v>
      </c>
      <c r="G19" s="2">
        <f>F19+700</f>
        <v>11060</v>
      </c>
    </row>
    <row r="22" spans="1:11" x14ac:dyDescent="0.3">
      <c r="A22" s="2" t="s">
        <v>48</v>
      </c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14</v>
      </c>
    </row>
    <row r="23" spans="1:11" x14ac:dyDescent="0.3">
      <c r="B23" t="s">
        <v>28</v>
      </c>
      <c r="C23" t="s">
        <v>35</v>
      </c>
      <c r="D23">
        <v>795</v>
      </c>
      <c r="E23">
        <f>D23/1000</f>
        <v>0.79500000000000004</v>
      </c>
      <c r="F23">
        <v>46000</v>
      </c>
      <c r="G23">
        <f>E23*F23/1000</f>
        <v>36.57</v>
      </c>
      <c r="H23">
        <f>D23*22/100</f>
        <v>174.9</v>
      </c>
      <c r="I23" t="s">
        <v>46</v>
      </c>
      <c r="J23" t="s">
        <v>42</v>
      </c>
      <c r="K23" s="1">
        <v>0.22</v>
      </c>
    </row>
    <row r="24" spans="1:11" x14ac:dyDescent="0.3">
      <c r="B24" t="s">
        <v>29</v>
      </c>
      <c r="C24" t="s">
        <v>36</v>
      </c>
      <c r="D24">
        <v>3000</v>
      </c>
      <c r="E24">
        <f t="shared" ref="E24:E26" si="2">D24/1000</f>
        <v>3</v>
      </c>
      <c r="F24">
        <v>6500</v>
      </c>
      <c r="G24">
        <f t="shared" ref="G24:G26" si="3">E24*F24/1000</f>
        <v>19.5</v>
      </c>
      <c r="J24" t="s">
        <v>43</v>
      </c>
    </row>
    <row r="25" spans="1:11" x14ac:dyDescent="0.3">
      <c r="B25" t="s">
        <v>30</v>
      </c>
      <c r="C25" t="s">
        <v>37</v>
      </c>
      <c r="D25">
        <v>5.7</v>
      </c>
      <c r="E25">
        <f t="shared" si="2"/>
        <v>5.7000000000000002E-3</v>
      </c>
      <c r="F25">
        <v>175000</v>
      </c>
      <c r="G25">
        <f t="shared" si="3"/>
        <v>0.99750000000000005</v>
      </c>
      <c r="J25" t="s">
        <v>19</v>
      </c>
    </row>
    <row r="26" spans="1:11" x14ac:dyDescent="0.3">
      <c r="B26" t="s">
        <v>31</v>
      </c>
      <c r="C26" t="s">
        <v>18</v>
      </c>
      <c r="D26">
        <v>500</v>
      </c>
      <c r="E26">
        <f t="shared" si="2"/>
        <v>0.5</v>
      </c>
      <c r="F26">
        <v>7500</v>
      </c>
      <c r="G26">
        <f t="shared" si="3"/>
        <v>3.75</v>
      </c>
      <c r="J26" t="s">
        <v>43</v>
      </c>
    </row>
    <row r="27" spans="1:11" x14ac:dyDescent="0.3">
      <c r="B27" t="s">
        <v>25</v>
      </c>
      <c r="G27">
        <v>30</v>
      </c>
    </row>
    <row r="32" spans="1:11" x14ac:dyDescent="0.3">
      <c r="E32">
        <f>SUM(E23:E26)</f>
        <v>4.3007</v>
      </c>
      <c r="G32">
        <f>SUM(G23:G27)</f>
        <v>90.817499999999995</v>
      </c>
    </row>
    <row r="41" spans="1:11" x14ac:dyDescent="0.3">
      <c r="B41" t="s">
        <v>9</v>
      </c>
      <c r="C41" t="s">
        <v>22</v>
      </c>
      <c r="D41" t="s">
        <v>23</v>
      </c>
      <c r="E41" t="s">
        <v>24</v>
      </c>
      <c r="F41" t="s">
        <v>54</v>
      </c>
      <c r="G41" t="s">
        <v>26</v>
      </c>
    </row>
    <row r="42" spans="1:11" x14ac:dyDescent="0.3">
      <c r="A42" t="s">
        <v>52</v>
      </c>
      <c r="B42">
        <v>120</v>
      </c>
      <c r="C42">
        <v>120</v>
      </c>
      <c r="D42">
        <v>40</v>
      </c>
      <c r="E42">
        <f>B42+C42+D42</f>
        <v>280</v>
      </c>
      <c r="F42">
        <f>E42*14</f>
        <v>3920</v>
      </c>
      <c r="G42">
        <f>F42+700</f>
        <v>4620</v>
      </c>
    </row>
    <row r="43" spans="1:11" x14ac:dyDescent="0.3">
      <c r="A43" t="s">
        <v>53</v>
      </c>
      <c r="B43">
        <f>B42/2</f>
        <v>60</v>
      </c>
      <c r="C43">
        <v>120</v>
      </c>
      <c r="D43">
        <v>40</v>
      </c>
      <c r="E43">
        <f>B43+C43+D43</f>
        <v>220</v>
      </c>
      <c r="F43">
        <f>E43*14</f>
        <v>3080</v>
      </c>
      <c r="G43" s="2">
        <f>F43+700</f>
        <v>3780</v>
      </c>
    </row>
    <row r="45" spans="1:11" x14ac:dyDescent="0.3">
      <c r="B45" t="s">
        <v>32</v>
      </c>
    </row>
    <row r="46" spans="1:11" x14ac:dyDescent="0.3">
      <c r="B46" t="s">
        <v>38</v>
      </c>
    </row>
    <row r="47" spans="1:11" x14ac:dyDescent="0.3">
      <c r="A47" s="2" t="s">
        <v>49</v>
      </c>
      <c r="B47" t="s">
        <v>38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H47" t="s">
        <v>10</v>
      </c>
      <c r="I47" t="s">
        <v>11</v>
      </c>
      <c r="J47" t="s">
        <v>12</v>
      </c>
      <c r="K47" t="s">
        <v>14</v>
      </c>
    </row>
    <row r="48" spans="1:11" x14ac:dyDescent="0.3">
      <c r="B48" t="s">
        <v>41</v>
      </c>
      <c r="C48" t="s">
        <v>36</v>
      </c>
      <c r="D48">
        <v>3000</v>
      </c>
      <c r="E48">
        <f>D48/1000</f>
        <v>3</v>
      </c>
      <c r="F48">
        <v>28000</v>
      </c>
      <c r="G48">
        <f>E48*F48/1000</f>
        <v>84</v>
      </c>
      <c r="J48" t="s">
        <v>44</v>
      </c>
    </row>
    <row r="49" spans="1:10" x14ac:dyDescent="0.3">
      <c r="B49" t="s">
        <v>29</v>
      </c>
      <c r="C49" t="s">
        <v>39</v>
      </c>
      <c r="D49">
        <v>2000</v>
      </c>
      <c r="E49">
        <f t="shared" ref="E49:E52" si="4">D49/1000</f>
        <v>2</v>
      </c>
      <c r="F49">
        <v>6500</v>
      </c>
      <c r="G49">
        <f t="shared" ref="G49:G52" si="5">E49*F49/1000</f>
        <v>13</v>
      </c>
      <c r="J49" t="s">
        <v>43</v>
      </c>
    </row>
    <row r="50" spans="1:10" x14ac:dyDescent="0.3">
      <c r="B50" t="s">
        <v>33</v>
      </c>
      <c r="C50" t="s">
        <v>40</v>
      </c>
      <c r="D50">
        <v>200</v>
      </c>
      <c r="E50">
        <f t="shared" si="4"/>
        <v>0.2</v>
      </c>
      <c r="F50">
        <v>100000</v>
      </c>
      <c r="G50">
        <f t="shared" si="5"/>
        <v>20</v>
      </c>
      <c r="J50" t="s">
        <v>45</v>
      </c>
    </row>
    <row r="51" spans="1:10" x14ac:dyDescent="0.3">
      <c r="B51" t="s">
        <v>31</v>
      </c>
      <c r="C51" t="s">
        <v>18</v>
      </c>
      <c r="D51">
        <v>500</v>
      </c>
      <c r="E51">
        <f t="shared" si="4"/>
        <v>0.5</v>
      </c>
      <c r="F51">
        <v>7500</v>
      </c>
      <c r="G51">
        <f t="shared" si="5"/>
        <v>3.75</v>
      </c>
      <c r="J51" t="s">
        <v>43</v>
      </c>
    </row>
    <row r="52" spans="1:10" x14ac:dyDescent="0.3">
      <c r="B52" t="s">
        <v>34</v>
      </c>
      <c r="C52" t="s">
        <v>39</v>
      </c>
      <c r="D52">
        <v>2000</v>
      </c>
      <c r="E52">
        <f t="shared" si="4"/>
        <v>2</v>
      </c>
      <c r="F52">
        <v>50000</v>
      </c>
      <c r="G52">
        <f t="shared" si="5"/>
        <v>100</v>
      </c>
      <c r="J52" t="s">
        <v>43</v>
      </c>
    </row>
    <row r="53" spans="1:10" x14ac:dyDescent="0.3">
      <c r="B53" t="s">
        <v>55</v>
      </c>
      <c r="G53">
        <v>30</v>
      </c>
    </row>
    <row r="56" spans="1:10" x14ac:dyDescent="0.3">
      <c r="E56">
        <f>SUM(E48:E52)</f>
        <v>7.7</v>
      </c>
      <c r="G56">
        <f>SUM(G48:G53)</f>
        <v>250.75</v>
      </c>
    </row>
    <row r="61" spans="1:10" x14ac:dyDescent="0.3">
      <c r="B61" t="s">
        <v>9</v>
      </c>
      <c r="C61" t="s">
        <v>22</v>
      </c>
      <c r="D61" t="s">
        <v>23</v>
      </c>
      <c r="E61" t="s">
        <v>24</v>
      </c>
      <c r="F61" t="s">
        <v>54</v>
      </c>
      <c r="G61" t="s">
        <v>26</v>
      </c>
    </row>
    <row r="62" spans="1:10" x14ac:dyDescent="0.3">
      <c r="A62" t="s">
        <v>52</v>
      </c>
      <c r="B62">
        <v>270</v>
      </c>
      <c r="C62">
        <v>120</v>
      </c>
      <c r="D62">
        <v>40</v>
      </c>
      <c r="E62">
        <f>B62+C62+D62</f>
        <v>430</v>
      </c>
      <c r="F62">
        <f>E62*14</f>
        <v>6020</v>
      </c>
      <c r="G62">
        <f>F62+700</f>
        <v>6720</v>
      </c>
    </row>
    <row r="63" spans="1:10" x14ac:dyDescent="0.3">
      <c r="A63" t="s">
        <v>53</v>
      </c>
      <c r="B63">
        <f>B62/2</f>
        <v>135</v>
      </c>
      <c r="C63">
        <v>120</v>
      </c>
      <c r="D63">
        <v>40</v>
      </c>
      <c r="E63">
        <f>B63+C63+D63</f>
        <v>295</v>
      </c>
      <c r="F63">
        <f>E63*14</f>
        <v>4130</v>
      </c>
      <c r="G63" s="2">
        <f>F63+700</f>
        <v>4830</v>
      </c>
    </row>
    <row r="64" spans="1:10" x14ac:dyDescent="0.3">
      <c r="A64" t="s">
        <v>38</v>
      </c>
      <c r="C64" t="s">
        <v>38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</dc:creator>
  <cp:lastModifiedBy>n1</cp:lastModifiedBy>
  <cp:lastPrinted>2023-06-22T01:18:51Z</cp:lastPrinted>
  <dcterms:created xsi:type="dcterms:W3CDTF">2023-06-21T23:32:33Z</dcterms:created>
  <dcterms:modified xsi:type="dcterms:W3CDTF">2023-06-22T01:35:50Z</dcterms:modified>
</cp:coreProperties>
</file>